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" sheetId="1" r:id="rId4"/>
    <sheet state="visible" name="Pairs" sheetId="2" r:id="rId5"/>
    <sheet state="visible" name="FHBH" sheetId="3" r:id="rId6"/>
    <sheet state="visible" name="Rolling Data" sheetId="4" r:id="rId7"/>
    <sheet state="visible" name="Data" sheetId="5" r:id="rId8"/>
    <sheet state="visible" name="Data Pairs" sheetId="6" r:id="rId9"/>
    <sheet state="hidden" name="Cumulative Data" sheetId="7" r:id="rId10"/>
    <sheet state="visible" name="Guest Fees" sheetId="8" r:id="rId11"/>
    <sheet state="visible" name="Copy of Guest Fees" sheetId="9" r:id="rId12"/>
  </sheets>
  <definedNames>
    <definedName hidden="1" localSheetId="0" name="_xlnm._FilterDatabase">Individual!$A$3:$P$13</definedName>
    <definedName hidden="1" localSheetId="1" name="_xlnm._FilterDatabase">Pairs!$A$2:$P$82</definedName>
    <definedName hidden="1" localSheetId="2" name="_xlnm._FilterDatabase">FHBH!$A$1:$AB$109</definedName>
    <definedName hidden="1" localSheetId="4" name="_xlnm._FilterDatabase">Data!$A$3:$H$13</definedName>
    <definedName hidden="1" localSheetId="5" name="_xlnm._FilterDatabase">'Data Pairs'!$A$3:$H$13</definedName>
    <definedName hidden="1" localSheetId="4" name="Z_140D856B_EDF7_40B3_982B_AE25F6496761_.wvu.FilterData">Data!$A$3:$I$13</definedName>
    <definedName hidden="1" localSheetId="5" name="Z_140D856B_EDF7_40B3_982B_AE25F6496761_.wvu.FilterData">'Data Pairs'!$A$3:$I$13</definedName>
  </definedNames>
  <calcPr/>
  <customWorkbookViews>
    <customWorkbookView activeSheetId="0" maximized="1" windowHeight="0" windowWidth="0" guid="{140D856B-EDF7-40B3-982B-AE25F6496761}" name="Filter 1"/>
  </customWorkbookViews>
</workbook>
</file>

<file path=xl/sharedStrings.xml><?xml version="1.0" encoding="utf-8"?>
<sst xmlns="http://schemas.openxmlformats.org/spreadsheetml/2006/main" count="2631" uniqueCount="218">
  <si>
    <t>April May 2024</t>
  </si>
  <si>
    <t>Pussy</t>
  </si>
  <si>
    <t>Sets Win %</t>
  </si>
  <si>
    <t>Games Win %</t>
  </si>
  <si>
    <t>Sets Won</t>
  </si>
  <si>
    <t>Sets Lost</t>
  </si>
  <si>
    <t>Sets Played</t>
  </si>
  <si>
    <t>Games Won</t>
  </si>
  <si>
    <t>Games Lost</t>
  </si>
  <si>
    <t>Games Played</t>
  </si>
  <si>
    <t>Games Difference</t>
  </si>
  <si>
    <t>Hiro</t>
  </si>
  <si>
    <t>Jeff</t>
  </si>
  <si>
    <t>WM</t>
  </si>
  <si>
    <t>Andrew</t>
  </si>
  <si>
    <t>Mole</t>
  </si>
  <si>
    <t>Chi</t>
  </si>
  <si>
    <t>Mike</t>
  </si>
  <si>
    <t>Cadol</t>
  </si>
  <si>
    <t>Batty</t>
  </si>
  <si>
    <t>DT</t>
  </si>
  <si>
    <t>All Time Records</t>
  </si>
  <si>
    <t>Pussy Pairs</t>
  </si>
  <si>
    <t>WM &amp; Andrew</t>
  </si>
  <si>
    <t>Lit7 &amp; WM</t>
  </si>
  <si>
    <t>Mole &amp; Andrew</t>
  </si>
  <si>
    <t>Ari &amp; Mike</t>
  </si>
  <si>
    <t>WM &amp; Kenny</t>
  </si>
  <si>
    <t>WM &amp; Ricky</t>
  </si>
  <si>
    <t>Lit7 &amp; SG</t>
  </si>
  <si>
    <t>Mark &amp; Curtis</t>
  </si>
  <si>
    <t>Lit7 &amp; Mike</t>
  </si>
  <si>
    <t>Dom &amp; Chi</t>
  </si>
  <si>
    <t>Mark &amp; Chi</t>
  </si>
  <si>
    <t>Dom &amp; WM</t>
  </si>
  <si>
    <t>小 Kenny &amp; WM</t>
  </si>
  <si>
    <t>Mark &amp; WM</t>
  </si>
  <si>
    <t>Andrew &amp; Cadol</t>
  </si>
  <si>
    <t>WM &amp; Mole</t>
  </si>
  <si>
    <t>WM &amp; Mike</t>
  </si>
  <si>
    <t>Lit7 &amp; Chi</t>
  </si>
  <si>
    <t>WM &amp; Chi</t>
  </si>
  <si>
    <t>WM &amp; Batty</t>
  </si>
  <si>
    <t>WM &amp; Kita</t>
  </si>
  <si>
    <t>WM &amp; Cadol</t>
  </si>
  <si>
    <t>Batty &amp; Curtis</t>
  </si>
  <si>
    <t>WM &amp; Curtis</t>
  </si>
  <si>
    <t>WM &amp; DT</t>
  </si>
  <si>
    <t>Mole &amp; Curtis</t>
  </si>
  <si>
    <t>WM &amp; SG</t>
  </si>
  <si>
    <t>Hiro &amp; Takaku</t>
  </si>
  <si>
    <t>Batty &amp; Andrew</t>
  </si>
  <si>
    <t>Mike &amp; Mole</t>
  </si>
  <si>
    <t>Batty &amp; Mole</t>
  </si>
  <si>
    <t>Civet &amp; Mole</t>
  </si>
  <si>
    <t>Chi &amp; Mole</t>
  </si>
  <si>
    <t>Mike &amp; DT</t>
  </si>
  <si>
    <t>Kita &amp; Mole</t>
  </si>
  <si>
    <t>SG &amp; Mole</t>
  </si>
  <si>
    <t>DT &amp; Mole</t>
  </si>
  <si>
    <t>Mole &amp; Cadol</t>
  </si>
  <si>
    <t>Mike &amp; Andrew</t>
  </si>
  <si>
    <t>DT &amp; Curtis</t>
  </si>
  <si>
    <t>Chi &amp; Batty</t>
  </si>
  <si>
    <t>DT &amp; Batty</t>
  </si>
  <si>
    <t>Kita &amp; Batty</t>
  </si>
  <si>
    <t>Chi &amp; Curtis</t>
  </si>
  <si>
    <t>Chi &amp; Andrew</t>
  </si>
  <si>
    <t>Chi &amp; Mike</t>
  </si>
  <si>
    <t>SG &amp; Batty</t>
  </si>
  <si>
    <t>SG &amp; Mike</t>
  </si>
  <si>
    <t>Mike &amp; Batty</t>
  </si>
  <si>
    <t>Chi &amp; Cadol</t>
  </si>
  <si>
    <t>Chi &amp; DT</t>
  </si>
  <si>
    <t>Chi &amp; SG</t>
  </si>
  <si>
    <t>SG &amp; Curtis</t>
  </si>
  <si>
    <t>Ari &amp; Chi</t>
  </si>
  <si>
    <t>Chi &amp; Kita</t>
  </si>
  <si>
    <t>Hiro &amp; Cadol</t>
  </si>
  <si>
    <t>Ari &amp; SG</t>
  </si>
  <si>
    <t>Civet &amp; Batty</t>
  </si>
  <si>
    <t>SG &amp; DT</t>
  </si>
  <si>
    <t>DT &amp; Andrew</t>
  </si>
  <si>
    <t>Ari &amp; Lit7</t>
  </si>
  <si>
    <t>Steph &amp; Batty</t>
  </si>
  <si>
    <t>Kita &amp; Cadol</t>
  </si>
  <si>
    <t>Ari &amp; WM</t>
  </si>
  <si>
    <t>SG &amp; Andrew</t>
  </si>
  <si>
    <t>Dom &amp; SG</t>
  </si>
  <si>
    <t>Earnest &amp; Chi</t>
  </si>
  <si>
    <t>Chi &amp; Kenny</t>
  </si>
  <si>
    <t>DT &amp; Kita</t>
  </si>
  <si>
    <t>Earnest &amp; SG</t>
  </si>
  <si>
    <t>Earnest &amp; Lit7</t>
  </si>
  <si>
    <t>SG &amp; Kita</t>
  </si>
  <si>
    <t>SG &amp; Cadol</t>
  </si>
  <si>
    <t>DT &amp; Cadol</t>
  </si>
  <si>
    <t>Mike &amp; Cadol</t>
  </si>
  <si>
    <t>Mike &amp; Kita</t>
  </si>
  <si>
    <t>Kita &amp; Andrew</t>
  </si>
  <si>
    <t>Batty &amp; Cadol</t>
  </si>
  <si>
    <t>Ari &amp; Andrew</t>
  </si>
  <si>
    <t>Chi &amp; Jeff</t>
  </si>
  <si>
    <t>Sets %</t>
  </si>
  <si>
    <t>Games %</t>
  </si>
  <si>
    <t>WM BH</t>
  </si>
  <si>
    <t>Kita FH</t>
  </si>
  <si>
    <t>Mole FH</t>
  </si>
  <si>
    <t>WM FH</t>
  </si>
  <si>
    <t>Batty BH</t>
  </si>
  <si>
    <t>Hiro BH</t>
  </si>
  <si>
    <t>Chi FH</t>
  </si>
  <si>
    <t>Andrew BH</t>
  </si>
  <si>
    <t>Andrew FH</t>
  </si>
  <si>
    <t>Hiro FH</t>
  </si>
  <si>
    <t>Chi BH</t>
  </si>
  <si>
    <t>Cadol BH</t>
  </si>
  <si>
    <t>Mike FH</t>
  </si>
  <si>
    <t>Cadol FH</t>
  </si>
  <si>
    <t>Batty FH</t>
  </si>
  <si>
    <t>Mike BH</t>
  </si>
  <si>
    <t>DT FH</t>
  </si>
  <si>
    <t>Mole BH</t>
  </si>
  <si>
    <t>Kita BH</t>
  </si>
  <si>
    <t>SG BH</t>
  </si>
  <si>
    <t>DT BH</t>
  </si>
  <si>
    <t>SG FH</t>
  </si>
  <si>
    <t>Civet FH</t>
  </si>
  <si>
    <t>Kenny BH</t>
  </si>
  <si>
    <t>Steph FH</t>
  </si>
  <si>
    <t>Takaku BH</t>
  </si>
  <si>
    <t>Civet BH</t>
  </si>
  <si>
    <t>Kenny FH</t>
  </si>
  <si>
    <t>Steph BH</t>
  </si>
  <si>
    <t>Takaku FH</t>
  </si>
  <si>
    <t>Jeff BH</t>
  </si>
  <si>
    <t>Winners</t>
  </si>
  <si>
    <t>Losers</t>
  </si>
  <si>
    <t>Date</t>
  </si>
  <si>
    <t>Location</t>
  </si>
  <si>
    <t>Cumulative</t>
  </si>
  <si>
    <t>LRC</t>
  </si>
  <si>
    <t>Pair 1</t>
  </si>
  <si>
    <t>Score</t>
  </si>
  <si>
    <t>Pair 2</t>
  </si>
  <si>
    <t>Player</t>
  </si>
  <si>
    <t>No. of Sets Won</t>
  </si>
  <si>
    <t>No of Sets Lost</t>
  </si>
  <si>
    <t>Games Differences</t>
  </si>
  <si>
    <t>Game Difference : SUM(win score) - Sum(loss score)</t>
  </si>
  <si>
    <t>SG</t>
  </si>
  <si>
    <t>Kita</t>
  </si>
  <si>
    <t>This Period</t>
  </si>
  <si>
    <t>CRC</t>
  </si>
  <si>
    <t>Ari</t>
  </si>
  <si>
    <t>HKTC</t>
  </si>
  <si>
    <t>Forehand</t>
  </si>
  <si>
    <t>Backhand</t>
  </si>
  <si>
    <t>AP</t>
  </si>
  <si>
    <t>Keat</t>
  </si>
  <si>
    <t>Feb + March 2024</t>
  </si>
  <si>
    <t>Win %</t>
  </si>
  <si>
    <t>Check</t>
  </si>
  <si>
    <t>Pairs</t>
  </si>
  <si>
    <t>Civet</t>
  </si>
  <si>
    <t>Kenny</t>
  </si>
  <si>
    <t>Steph</t>
  </si>
  <si>
    <t>Takaku</t>
  </si>
  <si>
    <t>Ricky</t>
  </si>
  <si>
    <t>Curtis</t>
  </si>
  <si>
    <t>Dom</t>
  </si>
  <si>
    <t>小 Kenny</t>
  </si>
  <si>
    <t>Mark</t>
  </si>
  <si>
    <t>Lit7</t>
  </si>
  <si>
    <t>Earnest</t>
  </si>
  <si>
    <t>17/4/2023</t>
  </si>
  <si>
    <t>Jacky</t>
  </si>
  <si>
    <t>25/8/2023</t>
  </si>
  <si>
    <t>27/10/2023</t>
  </si>
  <si>
    <t>Who Paid</t>
  </si>
  <si>
    <t>For Who?</t>
  </si>
  <si>
    <t>Wilson</t>
  </si>
  <si>
    <t>Alan</t>
  </si>
  <si>
    <t>Curtis/DT $155.5</t>
  </si>
  <si>
    <t>Mole $175</t>
  </si>
  <si>
    <t>Ki9ta $130</t>
  </si>
  <si>
    <t>Curtis $157</t>
  </si>
  <si>
    <t>Mole $155.5</t>
  </si>
  <si>
    <t>Curtis $255.5 (breakfast &amp; tennis)</t>
  </si>
  <si>
    <t>SG $155.5</t>
  </si>
  <si>
    <t>DT $155.5</t>
  </si>
  <si>
    <t>Curtis $155.5</t>
  </si>
  <si>
    <t>Batty $155.5</t>
  </si>
  <si>
    <t>Kita$180</t>
  </si>
  <si>
    <t>Mole $180</t>
  </si>
  <si>
    <t>DT $180</t>
  </si>
  <si>
    <t>DT $130</t>
  </si>
  <si>
    <t>Host</t>
  </si>
  <si>
    <r>
      <rPr>
        <rFont val="Calibri"/>
        <b/>
        <color theme="1"/>
      </rPr>
      <t>Owe/</t>
    </r>
    <r>
      <rPr>
        <rFont val="Calibri"/>
        <b/>
        <color rgb="FFFF0000"/>
      </rPr>
      <t>(Owed)</t>
    </r>
  </si>
  <si>
    <t>Club</t>
  </si>
  <si>
    <t>March/April</t>
  </si>
  <si>
    <t>Solomon</t>
  </si>
  <si>
    <t>Guest</t>
  </si>
  <si>
    <t>Indoor Courts</t>
  </si>
  <si>
    <t>Shower and Towel</t>
  </si>
  <si>
    <t>Court Fee (2 hour)</t>
  </si>
  <si>
    <t>Indoor Court</t>
  </si>
  <si>
    <t>Daniel</t>
  </si>
  <si>
    <t>Guest Fee</t>
  </si>
  <si>
    <t>Court Fee per Hour</t>
  </si>
  <si>
    <t>15/4</t>
  </si>
  <si>
    <t>16/4</t>
  </si>
  <si>
    <t>This should be 0:</t>
  </si>
  <si>
    <t>2x massage chair</t>
  </si>
  <si>
    <t>Thomas</t>
  </si>
  <si>
    <r>
      <rPr>
        <rFont val="Calibri"/>
        <b/>
        <color theme="1"/>
      </rPr>
      <t>Owe/</t>
    </r>
    <r>
      <rPr>
        <rFont val="Calibri"/>
        <b/>
        <color rgb="FFFF0000"/>
      </rPr>
      <t>(Owed)</t>
    </r>
  </si>
  <si>
    <t>February</t>
  </si>
  <si>
    <t xml:space="preserve">Solomon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</si>
</sst>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(#,##0)"/>
    <numFmt numFmtId="165" formatCode="0.0%"/>
    <numFmt numFmtId="166" formatCode="#,##0.0_);[Red](#,##0.0)"/>
    <numFmt numFmtId="167" formatCode="m/d/yyyy"/>
    <numFmt numFmtId="168" formatCode="m/d"/>
    <numFmt numFmtId="169" formatCode="m/d/yy"/>
    <numFmt numFmtId="170" formatCode="#,##0.00_);[Red](#,##0.00)"/>
    <numFmt numFmtId="171" formatCode="&quot;$&quot;#,##0"/>
    <numFmt numFmtId="172" formatCode="mm/dd"/>
  </numFmts>
  <fonts count="22">
    <font>
      <sz val="11.0"/>
      <color rgb="FF000000"/>
      <name val="Calibri"/>
      <scheme val="minor"/>
    </font>
    <font>
      <b/>
      <u/>
      <sz val="18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0.0"/>
      <color theme="1"/>
      <name val="Calibri"/>
      <scheme val="minor"/>
    </font>
    <font>
      <sz val="10.0"/>
      <color rgb="FF000000"/>
      <name val="Calibri"/>
      <scheme val="minor"/>
    </font>
    <font>
      <i/>
      <sz val="10.0"/>
      <color theme="1"/>
      <name val="Calibri"/>
      <scheme val="minor"/>
    </font>
    <font>
      <i/>
      <color theme="1"/>
      <name val="Calibri"/>
      <scheme val="minor"/>
    </font>
    <font>
      <b/>
      <color theme="1"/>
      <name val="Calibri"/>
      <scheme val="minor"/>
    </font>
    <font/>
    <font>
      <sz val="9.0"/>
      <color rgb="FF7E3794"/>
      <name val="&quot;Google Sans Mono&quot;"/>
    </font>
    <font>
      <sz val="11.0"/>
      <color theme="1"/>
      <name val="Calibri"/>
    </font>
    <font>
      <sz val="9.0"/>
      <color rgb="FF7E3794"/>
      <name val="Google Sans Mono"/>
    </font>
    <font>
      <sz val="11.0"/>
      <color theme="0"/>
      <name val="Calibri"/>
    </font>
    <font>
      <sz val="11.0"/>
      <color rgb="FFFFFFFF"/>
      <name val="Calibri"/>
    </font>
    <font>
      <b/>
      <u/>
      <sz val="18.0"/>
      <color rgb="FF000000"/>
      <name val="Calibri"/>
    </font>
    <font>
      <sz val="9.0"/>
      <color rgb="FF000000"/>
      <name val="&quot;Google Sans Mono&quot;"/>
    </font>
    <font>
      <color theme="1"/>
      <name val="Verdana"/>
    </font>
    <font>
      <color rgb="FFFF0000"/>
      <name val="Verdana"/>
    </font>
    <font>
      <color theme="1"/>
      <name val="Arial"/>
    </font>
    <font>
      <color rgb="FFFF0000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E5E5E5"/>
        <bgColor rgb="FFE5E5E5"/>
      </patternFill>
    </fill>
    <fill>
      <patternFill patternType="solid">
        <fgColor rgb="FFF4CCCC"/>
        <bgColor rgb="FFF4CCCC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</border>
    <border>
      <left style="thin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Font="1" applyNumberFormat="1"/>
    <xf borderId="0" fillId="0" fontId="3" numFmtId="0" xfId="0" applyFont="1"/>
    <xf borderId="0" fillId="0" fontId="3" numFmtId="164" xfId="0" applyFont="1" applyNumberFormat="1"/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1" fillId="2" fontId="4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10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3" fontId="2" numFmtId="0" xfId="0" applyAlignment="1" applyBorder="1" applyFill="1" applyFont="1">
      <alignment horizontal="center"/>
    </xf>
    <xf borderId="1" fillId="3" fontId="2" numFmtId="10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10" xfId="0" applyFont="1" applyNumberFormat="1"/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7" numFmtId="166" xfId="0" applyAlignment="1" applyFont="1" applyNumberForma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4" fontId="6" numFmtId="0" xfId="0" applyFill="1" applyFont="1"/>
    <xf borderId="0" fillId="4" fontId="6" numFmtId="165" xfId="0" applyFont="1" applyNumberFormat="1"/>
    <xf borderId="0" fillId="0" fontId="7" numFmtId="166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0" fontId="6" numFmtId="166" xfId="0" applyFont="1" applyNumberFormat="1"/>
    <xf borderId="2" fillId="0" fontId="5" numFmtId="166" xfId="0" applyBorder="1" applyFont="1" applyNumberFormat="1"/>
    <xf borderId="2" fillId="0" fontId="5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0" fontId="0" numFmtId="10" xfId="0" applyFont="1" applyNumberFormat="1"/>
    <xf borderId="0" fillId="0" fontId="3" numFmtId="165" xfId="0" applyFont="1" applyNumberFormat="1"/>
    <xf borderId="0" fillId="0" fontId="8" numFmtId="166" xfId="0" applyFont="1" applyNumberFormat="1"/>
    <xf borderId="0" fillId="0" fontId="3" numFmtId="0" xfId="0" applyFont="1"/>
    <xf borderId="0" fillId="0" fontId="9" numFmtId="0" xfId="0" applyAlignment="1" applyFont="1">
      <alignment readingOrder="0"/>
    </xf>
    <xf borderId="0" fillId="0" fontId="2" numFmtId="14" xfId="0" applyFont="1" applyNumberFormat="1"/>
    <xf borderId="0" fillId="0" fontId="2" numFmtId="14" xfId="0" applyAlignment="1" applyFont="1" applyNumberFormat="1">
      <alignment horizontal="center"/>
    </xf>
    <xf borderId="2" fillId="0" fontId="2" numFmtId="14" xfId="0" applyAlignment="1" applyBorder="1" applyFont="1" applyNumberFormat="1">
      <alignment horizontal="center"/>
    </xf>
    <xf borderId="3" fillId="0" fontId="10" numFmtId="0" xfId="0" applyBorder="1" applyFont="1"/>
    <xf borderId="2" fillId="0" fontId="2" numFmtId="0" xfId="0" applyAlignment="1" applyBorder="1" applyFont="1">
      <alignment horizontal="center"/>
    </xf>
    <xf borderId="0" fillId="0" fontId="2" numFmtId="0" xfId="0" applyFont="1"/>
    <xf borderId="1" fillId="0" fontId="2" numFmtId="0" xfId="0" applyBorder="1" applyFont="1"/>
    <xf borderId="0" fillId="5" fontId="2" numFmtId="0" xfId="0" applyFill="1" applyFont="1"/>
    <xf borderId="0" fillId="4" fontId="11" numFmtId="0" xfId="0" applyFont="1"/>
    <xf borderId="1" fillId="5" fontId="2" numFmtId="0" xfId="0" applyBorder="1" applyFont="1"/>
    <xf borderId="1" fillId="0" fontId="2" numFmtId="164" xfId="0" applyBorder="1" applyFont="1" applyNumberFormat="1"/>
    <xf borderId="0" fillId="0" fontId="2" numFmtId="14" xfId="0" applyAlignment="1" applyFont="1" applyNumberFormat="1">
      <alignment readingOrder="0"/>
    </xf>
    <xf borderId="4" fillId="0" fontId="2" numFmtId="0" xfId="0" applyBorder="1" applyFont="1"/>
    <xf borderId="4" fillId="0" fontId="2" numFmtId="164" xfId="0" applyBorder="1" applyFont="1" applyNumberFormat="1"/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5" fontId="2" numFmtId="0" xfId="0" applyAlignment="1" applyBorder="1" applyFont="1">
      <alignment readingOrder="0"/>
    </xf>
    <xf borderId="0" fillId="5" fontId="12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5" fillId="0" fontId="12" numFmtId="14" xfId="0" applyAlignment="1" applyBorder="1" applyFont="1" applyNumberFormat="1">
      <alignment horizontal="right" readingOrder="0" vertical="bottom"/>
    </xf>
    <xf borderId="5" fillId="0" fontId="12" numFmtId="0" xfId="0" applyAlignment="1" applyBorder="1" applyFont="1">
      <alignment vertical="bottom"/>
    </xf>
    <xf borderId="6" fillId="4" fontId="13" numFmtId="0" xfId="0" applyAlignment="1" applyBorder="1" applyFont="1">
      <alignment vertical="bottom"/>
    </xf>
    <xf borderId="5" fillId="0" fontId="12" numFmtId="14" xfId="0" applyAlignment="1" applyBorder="1" applyFont="1" applyNumberFormat="1">
      <alignment horizontal="center" vertical="bottom"/>
    </xf>
    <xf borderId="7" fillId="0" fontId="10" numFmtId="0" xfId="0" applyBorder="1" applyFont="1"/>
    <xf borderId="5" fillId="0" fontId="12" numFmtId="0" xfId="0" applyAlignment="1" applyBorder="1" applyFont="1">
      <alignment horizontal="center" vertical="bottom"/>
    </xf>
    <xf borderId="7" fillId="5" fontId="12" numFmtId="0" xfId="0" applyAlignment="1" applyBorder="1" applyFont="1">
      <alignment readingOrder="0" vertical="bottom"/>
    </xf>
    <xf borderId="7" fillId="5" fontId="12" numFmtId="0" xfId="0" applyAlignment="1" applyBorder="1" applyFont="1">
      <alignment vertical="bottom"/>
    </xf>
    <xf borderId="7" fillId="5" fontId="12" numFmtId="0" xfId="0" applyAlignment="1" applyBorder="1" applyFont="1">
      <alignment horizontal="right" vertical="bottom"/>
    </xf>
    <xf borderId="7" fillId="5" fontId="12" numFmtId="0" xfId="0" applyAlignment="1" applyBorder="1" applyFont="1">
      <alignment horizontal="right" readingOrder="0" vertical="bottom"/>
    </xf>
    <xf borderId="5" fillId="0" fontId="12" numFmtId="0" xfId="0" applyAlignment="1" applyBorder="1" applyFont="1">
      <alignment readingOrder="0" vertical="bottom"/>
    </xf>
    <xf borderId="7" fillId="6" fontId="14" numFmtId="0" xfId="0" applyAlignment="1" applyBorder="1" applyFill="1" applyFont="1">
      <alignment vertical="bottom"/>
    </xf>
    <xf borderId="7" fillId="7" fontId="14" numFmtId="0" xfId="0" applyAlignment="1" applyBorder="1" applyFill="1" applyFont="1">
      <alignment vertical="bottom"/>
    </xf>
    <xf borderId="7" fillId="6" fontId="14" numFmtId="0" xfId="0" applyAlignment="1" applyBorder="1" applyFont="1">
      <alignment readingOrder="0" vertical="bottom"/>
    </xf>
    <xf borderId="0" fillId="6" fontId="14" numFmtId="0" xfId="0" applyAlignment="1" applyFont="1">
      <alignment readingOrder="0" vertical="bottom"/>
    </xf>
    <xf borderId="0" fillId="7" fontId="14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7" fillId="6" fontId="15" numFmtId="0" xfId="0" applyAlignment="1" applyBorder="1" applyFont="1">
      <alignment readingOrder="0" vertical="bottom"/>
    </xf>
    <xf borderId="7" fillId="7" fontId="15" numFmtId="0" xfId="0" applyAlignment="1" applyBorder="1" applyFont="1">
      <alignment readingOrder="0" vertical="bottom"/>
    </xf>
    <xf borderId="0" fillId="0" fontId="16" numFmtId="0" xfId="0" applyFont="1"/>
    <xf borderId="1" fillId="2" fontId="4" numFmtId="10" xfId="0" applyAlignment="1" applyBorder="1" applyFont="1" applyNumberFormat="1">
      <alignment horizontal="center"/>
    </xf>
    <xf borderId="0" fillId="0" fontId="8" numFmtId="166" xfId="0" applyAlignment="1" applyFont="1" applyNumberFormat="1">
      <alignment readingOrder="0"/>
    </xf>
    <xf borderId="1" fillId="8" fontId="2" numFmtId="0" xfId="0" applyAlignment="1" applyBorder="1" applyFill="1" applyFont="1">
      <alignment horizontal="center" readingOrder="0"/>
    </xf>
    <xf borderId="1" fillId="8" fontId="2" numFmtId="10" xfId="0" applyAlignment="1" applyBorder="1" applyFont="1" applyNumberFormat="1">
      <alignment horizontal="center"/>
    </xf>
    <xf borderId="1" fillId="8" fontId="2" numFmtId="0" xfId="0" applyAlignment="1" applyBorder="1" applyFont="1">
      <alignment horizontal="center"/>
    </xf>
    <xf borderId="1" fillId="8" fontId="2" numFmtId="164" xfId="0" applyAlignment="1" applyBorder="1" applyFont="1" applyNumberFormat="1">
      <alignment horizontal="center"/>
    </xf>
    <xf borderId="0" fillId="4" fontId="17" numFmtId="0" xfId="0" applyFont="1"/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 horizontal="right"/>
    </xf>
    <xf borderId="0" fillId="0" fontId="3" numFmtId="0" xfId="0" applyAlignment="1" applyFont="1">
      <alignment horizontal="right" readingOrder="0"/>
    </xf>
    <xf borderId="0" fillId="0" fontId="8" numFmtId="166" xfId="0" applyAlignment="1" applyFont="1" applyNumberFormat="1">
      <alignment horizontal="right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4" fontId="17" numFmtId="0" xfId="0" applyBorder="1" applyFont="1"/>
    <xf borderId="1" fillId="0" fontId="2" numFmtId="10" xfId="0" applyBorder="1" applyFont="1" applyNumberFormat="1"/>
    <xf borderId="0" fillId="9" fontId="17" numFmtId="4" xfId="0" applyAlignment="1" applyFill="1" applyFont="1" applyNumberFormat="1">
      <alignment horizontal="left"/>
    </xf>
    <xf borderId="0" fillId="4" fontId="18" numFmtId="167" xfId="0" applyAlignment="1" applyFont="1" applyNumberFormat="1">
      <alignment horizontal="center" readingOrder="0" shrinkToFit="0" vertical="bottom" wrapText="0"/>
    </xf>
    <xf borderId="0" fillId="4" fontId="18" numFmtId="0" xfId="0" applyAlignment="1" applyFont="1">
      <alignment horizontal="center" shrinkToFit="0" vertical="bottom" wrapText="0"/>
    </xf>
    <xf borderId="0" fillId="0" fontId="18" numFmtId="0" xfId="0" applyAlignment="1" applyFont="1">
      <alignment horizontal="center" readingOrder="0" shrinkToFit="0" wrapText="0"/>
    </xf>
    <xf borderId="0" fillId="0" fontId="19" numFmtId="0" xfId="0" applyAlignment="1" applyFont="1">
      <alignment horizontal="center" readingOrder="0" shrinkToFit="0" wrapText="0"/>
    </xf>
    <xf borderId="8" fillId="4" fontId="18" numFmtId="0" xfId="0" applyAlignment="1" applyBorder="1" applyFont="1">
      <alignment horizontal="center" shrinkToFit="0" vertical="bottom" wrapText="0"/>
    </xf>
    <xf borderId="9" fillId="4" fontId="18" numFmtId="0" xfId="0" applyAlignment="1" applyBorder="1" applyFont="1">
      <alignment horizontal="center" shrinkToFit="0" vertical="bottom" wrapText="0"/>
    </xf>
    <xf borderId="8" fillId="0" fontId="18" numFmtId="0" xfId="0" applyAlignment="1" applyBorder="1" applyFont="1">
      <alignment horizontal="center" readingOrder="0" shrinkToFit="0" wrapText="0"/>
    </xf>
    <xf borderId="10" fillId="0" fontId="19" numFmtId="0" xfId="0" applyAlignment="1" applyBorder="1" applyFont="1">
      <alignment horizontal="center" readingOrder="0" shrinkToFit="0" wrapText="0"/>
    </xf>
    <xf borderId="11" fillId="4" fontId="18" numFmtId="0" xfId="0" applyAlignment="1" applyBorder="1" applyFont="1">
      <alignment horizontal="center" shrinkToFit="0" vertical="bottom" wrapText="0"/>
    </xf>
    <xf borderId="10" fillId="4" fontId="18" numFmtId="0" xfId="0" applyAlignment="1" applyBorder="1" applyFont="1">
      <alignment horizontal="center" shrinkToFit="0" vertical="bottom" wrapText="0"/>
    </xf>
    <xf borderId="12" fillId="4" fontId="18" numFmtId="0" xfId="0" applyAlignment="1" applyBorder="1" applyFont="1">
      <alignment horizontal="center" shrinkToFit="0" vertical="bottom" wrapText="0"/>
    </xf>
    <xf borderId="6" fillId="0" fontId="19" numFmtId="0" xfId="0" applyAlignment="1" applyBorder="1" applyFont="1">
      <alignment horizontal="center" readingOrder="0" shrinkToFit="0" wrapText="0"/>
    </xf>
    <xf borderId="13" fillId="4" fontId="18" numFmtId="0" xfId="0" applyAlignment="1" applyBorder="1" applyFont="1">
      <alignment horizontal="center" shrinkToFit="0" vertical="bottom" wrapText="0"/>
    </xf>
    <xf borderId="6" fillId="4" fontId="18" numFmtId="0" xfId="0" applyAlignment="1" applyBorder="1" applyFont="1">
      <alignment horizontal="center" shrinkToFit="0" vertical="bottom" wrapText="0"/>
    </xf>
    <xf borderId="0" fillId="0" fontId="3" numFmtId="167" xfId="0" applyAlignment="1" applyFont="1" applyNumberFormat="1">
      <alignment readingOrder="0"/>
    </xf>
    <xf borderId="8" fillId="0" fontId="19" numFmtId="0" xfId="0" applyAlignment="1" applyBorder="1" applyFont="1">
      <alignment horizontal="center" shrinkToFit="0" wrapText="0"/>
    </xf>
    <xf borderId="10" fillId="0" fontId="18" numFmtId="0" xfId="0" applyAlignment="1" applyBorder="1" applyFont="1">
      <alignment horizontal="center" shrinkToFit="0" wrapText="0"/>
    </xf>
    <xf borderId="0" fillId="0" fontId="19" numFmtId="0" xfId="0" applyAlignment="1" applyFont="1">
      <alignment horizontal="center" shrinkToFit="0" wrapText="0"/>
    </xf>
    <xf borderId="6" fillId="0" fontId="18" numFmtId="0" xfId="0" applyAlignment="1" applyBorder="1" applyFont="1">
      <alignment horizontal="center" shrinkToFit="0" wrapText="0"/>
    </xf>
    <xf borderId="13" fillId="4" fontId="20" numFmtId="0" xfId="0" applyAlignment="1" applyBorder="1" applyFont="1">
      <alignment vertical="bottom"/>
    </xf>
    <xf borderId="6" fillId="4" fontId="20" numFmtId="0" xfId="0" applyAlignment="1" applyBorder="1" applyFont="1">
      <alignment vertical="bottom"/>
    </xf>
    <xf borderId="0" fillId="0" fontId="20" numFmtId="0" xfId="0" applyFont="1"/>
    <xf borderId="6" fillId="0" fontId="20" numFmtId="0" xfId="0" applyBorder="1" applyFont="1"/>
    <xf borderId="0" fillId="4" fontId="20" numFmtId="0" xfId="0" applyAlignment="1" applyFont="1">
      <alignment vertical="bottom"/>
    </xf>
    <xf borderId="12" fillId="4" fontId="20" numFmtId="0" xfId="0" applyAlignment="1" applyBorder="1" applyFont="1">
      <alignment vertical="bottom"/>
    </xf>
    <xf borderId="11" fillId="4" fontId="18" numFmtId="167" xfId="0" applyAlignment="1" applyBorder="1" applyFont="1" applyNumberFormat="1">
      <alignment horizontal="center" readingOrder="0" shrinkToFit="0" vertical="bottom" wrapText="0"/>
    </xf>
    <xf borderId="0" fillId="4" fontId="18" numFmtId="168" xfId="0" applyAlignment="1" applyFont="1" applyNumberFormat="1">
      <alignment horizontal="center" readingOrder="0" shrinkToFit="0" vertical="bottom" wrapText="0"/>
    </xf>
    <xf borderId="10" fillId="0" fontId="19" numFmtId="0" xfId="0" applyAlignment="1" applyBorder="1" applyFont="1">
      <alignment horizontal="center" shrinkToFit="0" wrapText="0"/>
    </xf>
    <xf borderId="8" fillId="0" fontId="18" numFmtId="0" xfId="0" applyAlignment="1" applyBorder="1" applyFont="1">
      <alignment horizontal="center" shrinkToFit="0" wrapText="0"/>
    </xf>
    <xf borderId="11" fillId="4" fontId="18" numFmtId="14" xfId="0" applyAlignment="1" applyBorder="1" applyFont="1" applyNumberFormat="1">
      <alignment horizontal="center" shrinkToFit="0" vertical="bottom" wrapText="0"/>
    </xf>
    <xf borderId="6" fillId="0" fontId="19" numFmtId="0" xfId="0" applyAlignment="1" applyBorder="1" applyFont="1">
      <alignment horizontal="center" shrinkToFit="0" wrapText="0"/>
    </xf>
    <xf borderId="0" fillId="0" fontId="18" numFmtId="0" xfId="0" applyAlignment="1" applyFont="1">
      <alignment horizontal="center" shrinkToFit="0" wrapText="0"/>
    </xf>
    <xf borderId="13" fillId="4" fontId="18" numFmtId="14" xfId="0" applyAlignment="1" applyBorder="1" applyFont="1" applyNumberFormat="1">
      <alignment horizontal="center" shrinkToFit="0" vertical="bottom" wrapText="0"/>
    </xf>
    <xf borderId="14" fillId="4" fontId="18" numFmtId="0" xfId="0" applyAlignment="1" applyBorder="1" applyFont="1">
      <alignment horizontal="center" shrinkToFit="0" vertical="bottom" wrapText="0"/>
    </xf>
    <xf borderId="15" fillId="4" fontId="18" numFmtId="0" xfId="0" applyAlignment="1" applyBorder="1" applyFont="1">
      <alignment horizontal="center" shrinkToFit="0" vertical="bottom" wrapText="0"/>
    </xf>
    <xf borderId="16" fillId="0" fontId="19" numFmtId="0" xfId="0" applyAlignment="1" applyBorder="1" applyFont="1">
      <alignment horizontal="center" shrinkToFit="0" wrapText="0"/>
    </xf>
    <xf borderId="14" fillId="0" fontId="18" numFmtId="0" xfId="0" applyAlignment="1" applyBorder="1" applyFont="1">
      <alignment horizontal="center" shrinkToFit="0" wrapText="0"/>
    </xf>
    <xf borderId="17" fillId="4" fontId="18" numFmtId="14" xfId="0" applyAlignment="1" applyBorder="1" applyFont="1" applyNumberFormat="1">
      <alignment horizontal="center" shrinkToFit="0" vertical="bottom" wrapText="0"/>
    </xf>
    <xf borderId="16" fillId="4" fontId="18" numFmtId="0" xfId="0" applyAlignment="1" applyBorder="1" applyFont="1">
      <alignment horizontal="center" shrinkToFit="0" vertical="bottom" wrapText="0"/>
    </xf>
    <xf borderId="0" fillId="0" fontId="3" numFmtId="168" xfId="0" applyAlignment="1" applyFont="1" applyNumberFormat="1">
      <alignment readingOrder="0"/>
    </xf>
    <xf borderId="14" fillId="0" fontId="19" numFmtId="0" xfId="0" applyAlignment="1" applyBorder="1" applyFont="1">
      <alignment horizontal="center" shrinkToFit="0" wrapText="0"/>
    </xf>
    <xf borderId="16" fillId="0" fontId="18" numFmtId="0" xfId="0" applyAlignment="1" applyBorder="1" applyFont="1">
      <alignment horizontal="center" shrinkToFit="0" wrapText="0"/>
    </xf>
    <xf borderId="14" fillId="0" fontId="18" numFmtId="0" xfId="0" applyAlignment="1" applyBorder="1" applyFont="1">
      <alignment horizontal="center" readingOrder="0" shrinkToFit="0" wrapText="0"/>
    </xf>
    <xf borderId="16" fillId="0" fontId="19" numFmtId="0" xfId="0" applyAlignment="1" applyBorder="1" applyFont="1">
      <alignment horizontal="center" readingOrder="0" shrinkToFit="0" wrapText="0"/>
    </xf>
    <xf borderId="11" fillId="10" fontId="18" numFmtId="0" xfId="0" applyAlignment="1" applyBorder="1" applyFill="1" applyFont="1">
      <alignment horizontal="center" shrinkToFit="0" vertical="bottom" wrapText="0"/>
    </xf>
    <xf borderId="10" fillId="10" fontId="18" numFmtId="0" xfId="0" applyAlignment="1" applyBorder="1" applyFont="1">
      <alignment horizontal="center" shrinkToFit="0" vertical="bottom" wrapText="0"/>
    </xf>
    <xf borderId="8" fillId="10" fontId="19" numFmtId="0" xfId="0" applyAlignment="1" applyBorder="1" applyFont="1">
      <alignment horizontal="center" shrinkToFit="0" wrapText="0"/>
    </xf>
    <xf borderId="10" fillId="10" fontId="18" numFmtId="0" xfId="0" applyAlignment="1" applyBorder="1" applyFont="1">
      <alignment horizontal="center" shrinkToFit="0" wrapText="0"/>
    </xf>
    <xf borderId="8" fillId="10" fontId="18" numFmtId="0" xfId="0" applyAlignment="1" applyBorder="1" applyFont="1">
      <alignment horizontal="center" shrinkToFit="0" vertical="bottom" wrapText="0"/>
    </xf>
    <xf borderId="9" fillId="10" fontId="18" numFmtId="0" xfId="0" applyAlignment="1" applyBorder="1" applyFont="1">
      <alignment horizontal="center" shrinkToFit="0" vertical="bottom" wrapText="0"/>
    </xf>
    <xf borderId="13" fillId="10" fontId="18" numFmtId="14" xfId="0" applyAlignment="1" applyBorder="1" applyFont="1" applyNumberFormat="1">
      <alignment horizontal="center" shrinkToFit="0" vertical="bottom" wrapText="0"/>
    </xf>
    <xf borderId="6" fillId="10" fontId="18" numFmtId="0" xfId="0" applyAlignment="1" applyBorder="1" applyFont="1">
      <alignment horizontal="center" shrinkToFit="0" vertical="bottom" wrapText="0"/>
    </xf>
    <xf borderId="0" fillId="10" fontId="19" numFmtId="0" xfId="0" applyAlignment="1" applyFont="1">
      <alignment horizontal="center" shrinkToFit="0" wrapText="0"/>
    </xf>
    <xf borderId="6" fillId="10" fontId="18" numFmtId="0" xfId="0" applyAlignment="1" applyBorder="1" applyFont="1">
      <alignment horizontal="center" shrinkToFit="0" wrapText="0"/>
    </xf>
    <xf borderId="0" fillId="10" fontId="18" numFmtId="0" xfId="0" applyAlignment="1" applyFont="1">
      <alignment horizontal="center" shrinkToFit="0" vertical="bottom" wrapText="0"/>
    </xf>
    <xf borderId="12" fillId="10" fontId="18" numFmtId="0" xfId="0" applyAlignment="1" applyBorder="1" applyFont="1">
      <alignment horizontal="center" shrinkToFit="0" vertical="bottom" wrapText="0"/>
    </xf>
    <xf borderId="17" fillId="10" fontId="18" numFmtId="14" xfId="0" applyAlignment="1" applyBorder="1" applyFont="1" applyNumberFormat="1">
      <alignment horizontal="center" shrinkToFit="0" vertical="bottom" wrapText="0"/>
    </xf>
    <xf borderId="16" fillId="10" fontId="18" numFmtId="0" xfId="0" applyAlignment="1" applyBorder="1" applyFont="1">
      <alignment horizontal="center" shrinkToFit="0" vertical="bottom" wrapText="0"/>
    </xf>
    <xf borderId="14" fillId="10" fontId="19" numFmtId="0" xfId="0" applyAlignment="1" applyBorder="1" applyFont="1">
      <alignment horizontal="center" shrinkToFit="0" wrapText="0"/>
    </xf>
    <xf borderId="16" fillId="10" fontId="18" numFmtId="0" xfId="0" applyAlignment="1" applyBorder="1" applyFont="1">
      <alignment horizontal="center" shrinkToFit="0" wrapText="0"/>
    </xf>
    <xf borderId="14" fillId="10" fontId="18" numFmtId="0" xfId="0" applyAlignment="1" applyBorder="1" applyFont="1">
      <alignment horizontal="center" shrinkToFit="0" vertical="bottom" wrapText="0"/>
    </xf>
    <xf borderId="15" fillId="10" fontId="18" numFmtId="0" xfId="0" applyAlignment="1" applyBorder="1" applyFont="1">
      <alignment horizontal="center" shrinkToFit="0" vertical="bottom" wrapText="0"/>
    </xf>
    <xf borderId="17" fillId="4" fontId="18" numFmtId="0" xfId="0" applyAlignment="1" applyBorder="1" applyFont="1">
      <alignment horizontal="center" shrinkToFit="0" vertical="bottom" wrapText="0"/>
    </xf>
    <xf borderId="18" fillId="4" fontId="18" numFmtId="0" xfId="0" applyAlignment="1" applyBorder="1" applyFont="1">
      <alignment horizontal="center" shrinkToFit="0" vertical="bottom" wrapText="0"/>
    </xf>
    <xf borderId="19" fillId="4" fontId="18" numFmtId="0" xfId="0" applyAlignment="1" applyBorder="1" applyFont="1">
      <alignment horizontal="center" shrinkToFit="0" vertical="bottom" wrapText="0"/>
    </xf>
    <xf borderId="0" fillId="0" fontId="3" numFmtId="169" xfId="0" applyAlignment="1" applyFont="1" applyNumberFormat="1">
      <alignment readingOrder="0"/>
    </xf>
    <xf borderId="20" fillId="4" fontId="18" numFmtId="14" xfId="0" applyAlignment="1" applyBorder="1" applyFont="1" applyNumberFormat="1">
      <alignment horizontal="center" shrinkToFit="0" vertical="bottom" wrapText="0"/>
    </xf>
    <xf borderId="0" fillId="0" fontId="3" numFmtId="14" xfId="0" applyFont="1" applyNumberFormat="1"/>
    <xf borderId="0" fillId="0" fontId="3" numFmtId="4" xfId="0" applyFont="1" applyNumberFormat="1"/>
    <xf borderId="0" fillId="0" fontId="3" numFmtId="166" xfId="0" applyFont="1" applyNumberFormat="1"/>
    <xf borderId="0" fillId="0" fontId="3" numFmtId="170" xfId="0" applyFont="1" applyNumberFormat="1"/>
    <xf borderId="0" fillId="0" fontId="3" numFmtId="171" xfId="0" applyAlignment="1" applyFont="1" applyNumberFormat="1">
      <alignment readingOrder="0"/>
    </xf>
    <xf borderId="0" fillId="0" fontId="3" numFmtId="172" xfId="0" applyAlignment="1" applyFont="1" applyNumberFormat="1">
      <alignment readingOrder="0"/>
    </xf>
    <xf borderId="0" fillId="0" fontId="9" numFmtId="166" xfId="0" applyAlignment="1" applyFont="1" applyNumberFormat="1">
      <alignment readingOrder="0"/>
    </xf>
    <xf borderId="0" fillId="0" fontId="9" numFmtId="0" xfId="0" applyFont="1"/>
    <xf borderId="0" fillId="0" fontId="3" numFmtId="166" xfId="0" applyAlignment="1" applyFont="1" applyNumberFormat="1">
      <alignment readingOrder="0"/>
    </xf>
    <xf borderId="1" fillId="0" fontId="3" numFmtId="170" xfId="0" applyBorder="1" applyFont="1" applyNumberFormat="1"/>
    <xf borderId="0" fillId="0" fontId="21" numFmtId="166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18.71"/>
    <col customWidth="1" min="11" max="16" width="8.86"/>
  </cols>
  <sheetData>
    <row r="1">
      <c r="A1" s="1" t="s">
        <v>0</v>
      </c>
      <c r="B1" s="2"/>
      <c r="C1" s="2"/>
      <c r="D1" s="3"/>
      <c r="E1" s="3"/>
      <c r="F1" s="4"/>
      <c r="G1" s="4"/>
      <c r="H1" s="4"/>
      <c r="I1" s="4"/>
      <c r="J1" s="4"/>
    </row>
    <row r="2">
      <c r="B2" s="2"/>
      <c r="C2" s="2"/>
      <c r="D2" s="3"/>
      <c r="E2" s="3"/>
      <c r="F2" s="4"/>
      <c r="G2" s="4"/>
      <c r="H2" s="4"/>
      <c r="I2" s="4"/>
      <c r="J2" s="4"/>
    </row>
    <row r="3">
      <c r="A3" s="5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</row>
    <row r="4">
      <c r="A4" s="9" t="s">
        <v>11</v>
      </c>
      <c r="B4" s="10">
        <f t="shared" ref="B4:B13" si="1">IF(F4=0, 0, D4/F4)</f>
        <v>1</v>
      </c>
      <c r="C4" s="10">
        <f t="shared" ref="C4:C13" si="2">if(I4=0, 0,G4/I4)</f>
        <v>0.6785714286</v>
      </c>
      <c r="D4" s="11">
        <f>vlookup(A4,'Rolling Data'!K$20:M$31,2,false)</f>
        <v>3</v>
      </c>
      <c r="E4" s="11">
        <f>vlookup(A4,'Rolling Data'!K$20:M$31,3,false)</f>
        <v>0</v>
      </c>
      <c r="F4" s="11">
        <f t="shared" ref="F4:F13" si="3">E4+D4</f>
        <v>3</v>
      </c>
      <c r="G4" s="12">
        <f>SUMIF('Rolling Data'!C$133:C$232,$A4,'Rolling Data'!E$133:E$232)+SUMIF('Rolling Data'!D$133:D$232, $A4,'Rolling Data'!E$133:E950)+SUMIF('Rolling Data'!H:H,$A4,'Rolling Data'!F$133:F$232)+SUMIF('Rolling Data'!G$133:G$232,$A4,'Rolling Data'!F$133:F$232)</f>
        <v>19</v>
      </c>
      <c r="H4" s="12">
        <f>SUMIF('Rolling Data'!D$133:D$232,$A4,'Rolling Data'!F$133:F$232)+SUMIF('Rolling Data'!C$133:C$232, $A4,'Rolling Data'!F$133:F$232)+SUMIF('Rolling Data'!G$133:G$232,$A4,'Rolling Data'!E$133:E$232)+SUMIF('Rolling Data'!H$133:H$232,$A4,'Rolling Data'!E$133:E$232)</f>
        <v>9</v>
      </c>
      <c r="I4" s="12">
        <f t="shared" ref="I4:I13" si="4">H4+G4</f>
        <v>28</v>
      </c>
      <c r="J4" s="12">
        <f t="shared" ref="J4:J13" si="5">G4-H4</f>
        <v>10</v>
      </c>
    </row>
    <row r="5">
      <c r="A5" s="13" t="s">
        <v>12</v>
      </c>
      <c r="B5" s="14">
        <f t="shared" si="1"/>
        <v>1</v>
      </c>
      <c r="C5" s="14">
        <f t="shared" si="2"/>
        <v>0.5652173913</v>
      </c>
      <c r="D5" s="15">
        <f>vlookup(A5,'Rolling Data'!K$20:M$32,2,false)</f>
        <v>2</v>
      </c>
      <c r="E5" s="15">
        <f>vlookup(A5,'Rolling Data'!K$20:M$32,3,false)</f>
        <v>0</v>
      </c>
      <c r="F5" s="15">
        <f t="shared" si="3"/>
        <v>2</v>
      </c>
      <c r="G5" s="16">
        <f>SUMIF('Rolling Data'!C$133:C$232,$A5,'Rolling Data'!E$133:E$232)+SUMIF('Rolling Data'!D$133:D$232, $A5,'Rolling Data'!E$133:E950)+SUMIF('Rolling Data'!H:H,$A5,'Rolling Data'!F$133:F$232)+SUMIF('Rolling Data'!G$133:G$232,$A5,'Rolling Data'!F$133:F$232)</f>
        <v>13</v>
      </c>
      <c r="H5" s="16">
        <f>SUMIF('Rolling Data'!D$133:D$232,$A5,'Rolling Data'!F$133:F$232)+SUMIF('Rolling Data'!C$133:C$232, $A5,'Rolling Data'!F$133:F$232)+SUMIF('Rolling Data'!G$133:G$232,$A5,'Rolling Data'!E$133:E$232)+SUMIF('Rolling Data'!H$133:H$232,$A5,'Rolling Data'!E$133:E$232)</f>
        <v>10</v>
      </c>
      <c r="I5" s="16">
        <f t="shared" si="4"/>
        <v>23</v>
      </c>
      <c r="J5" s="16">
        <f t="shared" si="5"/>
        <v>3</v>
      </c>
    </row>
    <row r="6">
      <c r="A6" s="17" t="s">
        <v>13</v>
      </c>
      <c r="B6" s="10">
        <f t="shared" si="1"/>
        <v>0.8181818182</v>
      </c>
      <c r="C6" s="10">
        <f t="shared" si="2"/>
        <v>0.6443514644</v>
      </c>
      <c r="D6" s="11">
        <f>vlookup(A6,'Rolling Data'!K$20:M$31,2,false)</f>
        <v>22.5</v>
      </c>
      <c r="E6" s="11">
        <f>vlookup(A6,'Rolling Data'!K$20:M$31,3,false)</f>
        <v>5</v>
      </c>
      <c r="F6" s="11">
        <f t="shared" si="3"/>
        <v>27.5</v>
      </c>
      <c r="G6" s="12">
        <f>SUMIF('Rolling Data'!C$133:C$232,$A6,'Rolling Data'!E$133:E$232)+SUMIF('Rolling Data'!D$133:D$232, $A6,'Rolling Data'!E$133:E950)+SUMIF('Rolling Data'!H:H,$A6,'Rolling Data'!F$133:F$232)+SUMIF('Rolling Data'!G$133:G$232,$A6,'Rolling Data'!F$133:F$232)</f>
        <v>154</v>
      </c>
      <c r="H6" s="12">
        <f>SUMIF('Rolling Data'!D$133:D$232,$A6,'Rolling Data'!F$133:F$232)+SUMIF('Rolling Data'!C$133:C$232, $A6,'Rolling Data'!F$133:F$232)+SUMIF('Rolling Data'!G$133:G$232,$A6,'Rolling Data'!E$133:E$232)+SUMIF('Rolling Data'!H$133:H$232,$A6,'Rolling Data'!E$133:E$232)</f>
        <v>85</v>
      </c>
      <c r="I6" s="12">
        <f t="shared" si="4"/>
        <v>239</v>
      </c>
      <c r="J6" s="12">
        <f t="shared" si="5"/>
        <v>69</v>
      </c>
    </row>
    <row r="7">
      <c r="A7" s="17" t="s">
        <v>14</v>
      </c>
      <c r="B7" s="10">
        <f t="shared" si="1"/>
        <v>0.5652173913</v>
      </c>
      <c r="C7" s="10">
        <f t="shared" si="2"/>
        <v>0.5219512195</v>
      </c>
      <c r="D7" s="11">
        <f>vlookup(A7,'Rolling Data'!K$20:M$31,2,false)</f>
        <v>13</v>
      </c>
      <c r="E7" s="11">
        <f>vlookup(A7,'Rolling Data'!K$20:M$31,3,false)</f>
        <v>10</v>
      </c>
      <c r="F7" s="11">
        <f t="shared" si="3"/>
        <v>23</v>
      </c>
      <c r="G7" s="12">
        <f>SUMIF('Rolling Data'!C$133:C$232,$A7,'Rolling Data'!E$133:E$232)+SUMIF('Rolling Data'!D$133:D$232, $A7,'Rolling Data'!E$133:E950)+SUMIF('Rolling Data'!H:H,$A7,'Rolling Data'!F$133:F$232)+SUMIF('Rolling Data'!G$133:G$232,$A7,'Rolling Data'!F$133:F$232)</f>
        <v>107</v>
      </c>
      <c r="H7" s="12">
        <f>SUMIF('Rolling Data'!D$133:D$232,$A7,'Rolling Data'!F$133:F$232)+SUMIF('Rolling Data'!C$133:C$232, $A7,'Rolling Data'!F$133:F$232)+SUMIF('Rolling Data'!G$133:G$232,$A7,'Rolling Data'!E$133:E$232)+SUMIF('Rolling Data'!H$133:H$232,$A7,'Rolling Data'!E$133:E$232)</f>
        <v>98</v>
      </c>
      <c r="I7" s="12">
        <f t="shared" si="4"/>
        <v>205</v>
      </c>
      <c r="J7" s="12">
        <f t="shared" si="5"/>
        <v>9</v>
      </c>
    </row>
    <row r="8">
      <c r="A8" s="17" t="s">
        <v>15</v>
      </c>
      <c r="B8" s="10">
        <f t="shared" si="1"/>
        <v>0.4411764706</v>
      </c>
      <c r="C8" s="10">
        <f t="shared" si="2"/>
        <v>0.4492753623</v>
      </c>
      <c r="D8" s="11">
        <f>vlookup(A8,'Rolling Data'!K$20:M$31,2,false)</f>
        <v>7.5</v>
      </c>
      <c r="E8" s="11">
        <f>vlookup(A8,'Rolling Data'!K$20:M$31,3,false)</f>
        <v>9.5</v>
      </c>
      <c r="F8" s="11">
        <f t="shared" si="3"/>
        <v>17</v>
      </c>
      <c r="G8" s="12">
        <f>SUMIF('Rolling Data'!C$133:C$232,$A8,'Rolling Data'!E$133:E$232)+SUMIF('Rolling Data'!D$133:D$232, $A8,'Rolling Data'!E$133:E950)+SUMIF('Rolling Data'!H:H,$A8,'Rolling Data'!F$133:F$232)+SUMIF('Rolling Data'!G$133:G$232,$A8,'Rolling Data'!F$133:F$232)</f>
        <v>62</v>
      </c>
      <c r="H8" s="12">
        <f>SUMIF('Rolling Data'!D$133:D$232,$A8,'Rolling Data'!F$133:F$232)+SUMIF('Rolling Data'!C$133:C$232, $A8,'Rolling Data'!F$133:F$232)+SUMIF('Rolling Data'!G$133:G$232,$A8,'Rolling Data'!E$133:E$232)+SUMIF('Rolling Data'!H$133:H$232,$A8,'Rolling Data'!E$133:E$232)</f>
        <v>76</v>
      </c>
      <c r="I8" s="12">
        <f t="shared" si="4"/>
        <v>138</v>
      </c>
      <c r="J8" s="12">
        <f t="shared" si="5"/>
        <v>-14</v>
      </c>
    </row>
    <row r="9">
      <c r="A9" s="17" t="s">
        <v>16</v>
      </c>
      <c r="B9" s="10">
        <f t="shared" si="1"/>
        <v>0.4266666667</v>
      </c>
      <c r="C9" s="10">
        <f t="shared" si="2"/>
        <v>0.4119496855</v>
      </c>
      <c r="D9" s="11">
        <f>vlookup(A9,'Rolling Data'!K$20:M$31,2,false)</f>
        <v>16</v>
      </c>
      <c r="E9" s="11">
        <f>vlookup(A9,'Rolling Data'!K$20:M$31,3,false)</f>
        <v>21.5</v>
      </c>
      <c r="F9" s="11">
        <f t="shared" si="3"/>
        <v>37.5</v>
      </c>
      <c r="G9" s="12">
        <f>SUMIF('Rolling Data'!C$133:C$232,$A9,'Rolling Data'!E$133:E$232)+SUMIF('Rolling Data'!D$133:D$232, $A9,'Rolling Data'!E$133:E950)+SUMIF('Rolling Data'!H:H,$A9,'Rolling Data'!F$133:F$232)+SUMIF('Rolling Data'!G$133:G$232,$A9,'Rolling Data'!F$133:F$232)</f>
        <v>131</v>
      </c>
      <c r="H9" s="12">
        <f>SUMIF('Rolling Data'!D$133:D$232,$A9,'Rolling Data'!F$133:F$232)+SUMIF('Rolling Data'!C$133:C$232, $A9,'Rolling Data'!F$133:F$232)+SUMIF('Rolling Data'!G$133:G$232,$A9,'Rolling Data'!E$133:E$232)+SUMIF('Rolling Data'!H$133:H$232,$A9,'Rolling Data'!E$133:E$232)</f>
        <v>187</v>
      </c>
      <c r="I9" s="12">
        <f t="shared" si="4"/>
        <v>318</v>
      </c>
      <c r="J9" s="12">
        <f t="shared" si="5"/>
        <v>-56</v>
      </c>
    </row>
    <row r="10">
      <c r="A10" s="17" t="s">
        <v>17</v>
      </c>
      <c r="B10" s="10">
        <f t="shared" si="1"/>
        <v>0.4117647059</v>
      </c>
      <c r="C10" s="10">
        <f t="shared" si="2"/>
        <v>0.3384615385</v>
      </c>
      <c r="D10" s="11">
        <f>vlookup(A10,'Rolling Data'!K$20:M$31,2,false)</f>
        <v>3.5</v>
      </c>
      <c r="E10" s="11">
        <f>vlookup(A10,'Rolling Data'!K$20:M$31,3,false)</f>
        <v>5</v>
      </c>
      <c r="F10" s="11">
        <f t="shared" si="3"/>
        <v>8.5</v>
      </c>
      <c r="G10" s="12">
        <f>SUMIF('Rolling Data'!C$133:C$232,$A10,'Rolling Data'!E$133:E$232)+SUMIF('Rolling Data'!D$133:D$232, $A10,'Rolling Data'!E$133:E950)+SUMIF('Rolling Data'!H:H,$A10,'Rolling Data'!F$133:F$232)+SUMIF('Rolling Data'!G$133:G$232,$A10,'Rolling Data'!F$133:F$232)</f>
        <v>22</v>
      </c>
      <c r="H10" s="12">
        <f>SUMIF('Rolling Data'!D$133:D$232,$A10,'Rolling Data'!F$133:F$232)+SUMIF('Rolling Data'!C$133:C$232, $A10,'Rolling Data'!F$133:F$232)+SUMIF('Rolling Data'!G$133:G$232,$A10,'Rolling Data'!E$133:E$232)+SUMIF('Rolling Data'!H$133:H$232,$A10,'Rolling Data'!E$133:E$232)</f>
        <v>43</v>
      </c>
      <c r="I10" s="12">
        <f t="shared" si="4"/>
        <v>65</v>
      </c>
      <c r="J10" s="12">
        <f t="shared" si="5"/>
        <v>-21</v>
      </c>
    </row>
    <row r="11">
      <c r="A11" s="17" t="s">
        <v>18</v>
      </c>
      <c r="B11" s="10">
        <f t="shared" si="1"/>
        <v>0.3243243243</v>
      </c>
      <c r="C11" s="10">
        <f t="shared" si="2"/>
        <v>0.3821656051</v>
      </c>
      <c r="D11" s="11">
        <f>vlookup(A11,'Rolling Data'!K$20:M$31,2,false)</f>
        <v>6</v>
      </c>
      <c r="E11" s="11">
        <f>vlookup(A11,'Rolling Data'!K$20:M$31,3,false)</f>
        <v>12.5</v>
      </c>
      <c r="F11" s="11">
        <f t="shared" si="3"/>
        <v>18.5</v>
      </c>
      <c r="G11" s="12">
        <f>SUMIF('Rolling Data'!C$133:C$232,$A11,'Rolling Data'!E$133:E$232)+SUMIF('Rolling Data'!D$133:D$232, $A11,'Rolling Data'!E$133:E950)+SUMIF('Rolling Data'!H:H,$A11,'Rolling Data'!F$133:F$232)+SUMIF('Rolling Data'!G$133:G$232,$A11,'Rolling Data'!F$133:F$232)</f>
        <v>60</v>
      </c>
      <c r="H11" s="12">
        <f>SUMIF('Rolling Data'!D$133:D$232,$A11,'Rolling Data'!F$133:F$232)+SUMIF('Rolling Data'!C$133:C$232, $A11,'Rolling Data'!F$133:F$232)+SUMIF('Rolling Data'!G$133:G$232,$A11,'Rolling Data'!E$133:E$232)+SUMIF('Rolling Data'!H$133:H$232,$A11,'Rolling Data'!E$133:E$232)</f>
        <v>97</v>
      </c>
      <c r="I11" s="12">
        <f t="shared" si="4"/>
        <v>157</v>
      </c>
      <c r="J11" s="12">
        <f t="shared" si="5"/>
        <v>-37</v>
      </c>
    </row>
    <row r="12">
      <c r="A12" s="17" t="s">
        <v>19</v>
      </c>
      <c r="B12" s="10">
        <f t="shared" si="1"/>
        <v>0.3214285714</v>
      </c>
      <c r="C12" s="10">
        <f t="shared" si="2"/>
        <v>0.3739130435</v>
      </c>
      <c r="D12" s="11">
        <f>vlookup(A12,'Rolling Data'!K$20:M$31,2,false)</f>
        <v>4.5</v>
      </c>
      <c r="E12" s="11">
        <f>vlookup(A12,'Rolling Data'!K$20:M$31,3,false)</f>
        <v>9.5</v>
      </c>
      <c r="F12" s="11">
        <f t="shared" si="3"/>
        <v>14</v>
      </c>
      <c r="G12" s="12">
        <f>SUMIF('Rolling Data'!C$133:C$232,$A12,'Rolling Data'!E$133:E$232)+SUMIF('Rolling Data'!D$133:D$232, $A12,'Rolling Data'!E$133:E950)+SUMIF('Rolling Data'!H:H,$A12,'Rolling Data'!F$133:F$232)+SUMIF('Rolling Data'!G$133:G$232,$A12,'Rolling Data'!F$133:F$232)</f>
        <v>43</v>
      </c>
      <c r="H12" s="12">
        <f>SUMIF('Rolling Data'!D$133:D$232,$A12,'Rolling Data'!F$133:F$232)+SUMIF('Rolling Data'!C$133:C$232, $A12,'Rolling Data'!F$133:F$232)+SUMIF('Rolling Data'!G$133:G$232,$A12,'Rolling Data'!E$133:E$232)+SUMIF('Rolling Data'!H$133:H$232,$A12,'Rolling Data'!E$133:E$232)</f>
        <v>72</v>
      </c>
      <c r="I12" s="12">
        <f t="shared" si="4"/>
        <v>115</v>
      </c>
      <c r="J12" s="12">
        <f t="shared" si="5"/>
        <v>-29</v>
      </c>
    </row>
    <row r="13">
      <c r="A13" s="13" t="s">
        <v>20</v>
      </c>
      <c r="B13" s="14">
        <f t="shared" si="1"/>
        <v>0</v>
      </c>
      <c r="C13" s="14">
        <f t="shared" si="2"/>
        <v>0.3142857143</v>
      </c>
      <c r="D13" s="15">
        <f>vlookup(A13,'Rolling Data'!K$20:M$31,2,false)</f>
        <v>0</v>
      </c>
      <c r="E13" s="15">
        <f>vlookup(A13,'Rolling Data'!K$20:M$31,3,false)</f>
        <v>4</v>
      </c>
      <c r="F13" s="15">
        <f t="shared" si="3"/>
        <v>4</v>
      </c>
      <c r="G13" s="16">
        <f>SUMIF('Rolling Data'!C$133:C$232,$A13,'Rolling Data'!E$133:E$232)+SUMIF('Rolling Data'!D$133:D$232, $A13,'Rolling Data'!E$133:E950)+SUMIF('Rolling Data'!H:H,$A13,'Rolling Data'!F$133:F$232)+SUMIF('Rolling Data'!G$133:G$232,$A13,'Rolling Data'!F$133:F$232)</f>
        <v>11</v>
      </c>
      <c r="H13" s="16">
        <f>SUMIF('Rolling Data'!D$133:D$232,$A13,'Rolling Data'!F$133:F$232)+SUMIF('Rolling Data'!C$133:C$232, $A13,'Rolling Data'!F$133:F$232)+SUMIF('Rolling Data'!G$133:G$232,$A13,'Rolling Data'!E$133:E$232)+SUMIF('Rolling Data'!H$133:H$232,$A13,'Rolling Data'!E$133:E$232)</f>
        <v>24</v>
      </c>
      <c r="I13" s="16">
        <f t="shared" si="4"/>
        <v>35</v>
      </c>
      <c r="J13" s="16">
        <f t="shared" si="5"/>
        <v>-13</v>
      </c>
    </row>
    <row r="14">
      <c r="B14" s="18"/>
      <c r="C14" s="18"/>
      <c r="D14" s="3"/>
      <c r="E14" s="3"/>
      <c r="F14" s="4"/>
      <c r="G14" s="4"/>
      <c r="H14" s="4"/>
      <c r="I14" s="4"/>
      <c r="J14" s="4"/>
    </row>
    <row r="15" ht="15.75" customHeight="1">
      <c r="D15" s="3"/>
      <c r="E15" s="3"/>
      <c r="F15" s="4"/>
      <c r="G15" s="4"/>
      <c r="H15" s="4"/>
      <c r="I15" s="4"/>
      <c r="J15" s="4"/>
    </row>
    <row r="16" ht="15.75" customHeight="1">
      <c r="D16" s="3"/>
      <c r="E16" s="3"/>
      <c r="F16" s="4"/>
      <c r="G16" s="4"/>
      <c r="H16" s="4"/>
      <c r="I16" s="4"/>
      <c r="J16" s="4"/>
    </row>
    <row r="17" ht="15.75" customHeight="1">
      <c r="B17" s="2"/>
      <c r="C17" s="2"/>
      <c r="D17" s="3"/>
      <c r="E17" s="3"/>
      <c r="F17" s="4"/>
      <c r="G17" s="4"/>
      <c r="H17" s="4"/>
      <c r="I17" s="4"/>
      <c r="J17" s="4"/>
    </row>
    <row r="18" ht="15.75" customHeight="1">
      <c r="B18" s="2"/>
      <c r="C18" s="2"/>
      <c r="D18" s="3"/>
      <c r="E18" s="3"/>
      <c r="F18" s="4"/>
      <c r="G18" s="4"/>
      <c r="H18" s="4"/>
      <c r="I18" s="4"/>
      <c r="J18" s="4"/>
    </row>
    <row r="19" ht="15.75" customHeight="1">
      <c r="B19" s="2"/>
      <c r="C19" s="2"/>
      <c r="D19" s="3"/>
      <c r="E19" s="3"/>
      <c r="F19" s="4"/>
      <c r="G19" s="4"/>
      <c r="H19" s="4"/>
      <c r="I19" s="4"/>
      <c r="J19" s="4"/>
    </row>
    <row r="20" ht="15.75" customHeight="1">
      <c r="B20" s="2"/>
      <c r="C20" s="2"/>
      <c r="D20" s="3"/>
      <c r="E20" s="3"/>
      <c r="F20" s="4"/>
      <c r="G20" s="4"/>
      <c r="H20" s="4"/>
      <c r="I20" s="4"/>
      <c r="J20" s="4"/>
    </row>
    <row r="21" ht="15.75" customHeight="1">
      <c r="B21" s="2"/>
      <c r="C21" s="2"/>
      <c r="D21" s="3"/>
      <c r="E21" s="3"/>
      <c r="F21" s="4"/>
      <c r="G21" s="4"/>
      <c r="H21" s="4"/>
      <c r="I21" s="4"/>
      <c r="J21" s="4"/>
    </row>
    <row r="22" ht="15.75" customHeight="1">
      <c r="B22" s="2"/>
      <c r="C22" s="2"/>
      <c r="D22" s="3"/>
      <c r="E22" s="3"/>
      <c r="F22" s="4"/>
      <c r="G22" s="4"/>
      <c r="H22" s="4"/>
      <c r="I22" s="4"/>
      <c r="J22" s="4"/>
    </row>
    <row r="23" ht="15.75" customHeight="1">
      <c r="B23" s="2"/>
      <c r="C23" s="2"/>
      <c r="D23" s="3"/>
      <c r="E23" s="3"/>
      <c r="F23" s="4"/>
      <c r="G23" s="4"/>
      <c r="H23" s="4"/>
      <c r="I23" s="4"/>
      <c r="J23" s="4"/>
    </row>
    <row r="24" ht="15.75" customHeight="1">
      <c r="B24" s="2"/>
      <c r="C24" s="2"/>
      <c r="D24" s="3"/>
      <c r="E24" s="3"/>
      <c r="F24" s="4"/>
      <c r="G24" s="4"/>
      <c r="H24" s="4"/>
      <c r="I24" s="4"/>
      <c r="J24" s="4"/>
    </row>
    <row r="25" ht="15.75" customHeight="1">
      <c r="B25" s="2"/>
      <c r="C25" s="2"/>
      <c r="D25" s="3"/>
      <c r="E25" s="3"/>
      <c r="F25" s="4"/>
      <c r="G25" s="4"/>
      <c r="H25" s="4"/>
      <c r="I25" s="4"/>
      <c r="J25" s="4"/>
    </row>
    <row r="26" ht="15.75" customHeight="1">
      <c r="B26" s="2"/>
      <c r="C26" s="2"/>
      <c r="D26" s="3"/>
      <c r="E26" s="3"/>
      <c r="F26" s="4"/>
      <c r="G26" s="4"/>
      <c r="H26" s="4"/>
      <c r="I26" s="4"/>
      <c r="J26" s="4"/>
    </row>
    <row r="27" ht="15.75" customHeight="1">
      <c r="B27" s="2"/>
      <c r="C27" s="2"/>
      <c r="D27" s="3"/>
      <c r="E27" s="3"/>
      <c r="F27" s="4"/>
      <c r="G27" s="4"/>
      <c r="H27" s="4"/>
      <c r="I27" s="4"/>
      <c r="J27" s="4"/>
    </row>
    <row r="28" ht="15.75" customHeight="1">
      <c r="B28" s="2"/>
      <c r="C28" s="2"/>
      <c r="D28" s="3"/>
      <c r="E28" s="3"/>
      <c r="F28" s="4"/>
      <c r="G28" s="4"/>
      <c r="H28" s="4"/>
      <c r="I28" s="4"/>
      <c r="J28" s="4"/>
    </row>
    <row r="29" ht="15.75" customHeight="1">
      <c r="B29" s="2"/>
      <c r="C29" s="2"/>
      <c r="D29" s="3"/>
      <c r="E29" s="3"/>
      <c r="F29" s="4"/>
      <c r="G29" s="4"/>
      <c r="H29" s="4"/>
      <c r="I29" s="4"/>
      <c r="J29" s="4"/>
    </row>
    <row r="30" ht="15.75" customHeight="1">
      <c r="B30" s="2"/>
      <c r="C30" s="2"/>
      <c r="D30" s="3"/>
      <c r="E30" s="3"/>
      <c r="F30" s="4"/>
      <c r="G30" s="4"/>
      <c r="H30" s="4"/>
      <c r="I30" s="4"/>
      <c r="J30" s="4"/>
    </row>
    <row r="31" ht="15.75" customHeight="1">
      <c r="B31" s="2"/>
      <c r="C31" s="2"/>
      <c r="D31" s="3"/>
      <c r="E31" s="3"/>
      <c r="F31" s="4"/>
      <c r="G31" s="4"/>
      <c r="H31" s="4"/>
      <c r="I31" s="4"/>
      <c r="J31" s="4"/>
    </row>
    <row r="32" ht="15.75" customHeight="1">
      <c r="B32" s="2"/>
      <c r="C32" s="2"/>
      <c r="D32" s="3"/>
      <c r="E32" s="3"/>
      <c r="F32" s="4"/>
      <c r="G32" s="4"/>
      <c r="H32" s="4"/>
      <c r="I32" s="4"/>
      <c r="J32" s="4"/>
    </row>
    <row r="33" ht="15.75" customHeight="1">
      <c r="B33" s="2"/>
      <c r="C33" s="2"/>
      <c r="D33" s="3"/>
      <c r="E33" s="3"/>
      <c r="F33" s="4"/>
      <c r="G33" s="4"/>
      <c r="H33" s="4"/>
      <c r="I33" s="4"/>
      <c r="J33" s="4"/>
    </row>
    <row r="34" ht="15.75" customHeight="1">
      <c r="B34" s="2"/>
      <c r="C34" s="2"/>
      <c r="D34" s="3"/>
      <c r="E34" s="3"/>
      <c r="F34" s="4"/>
      <c r="G34" s="4"/>
      <c r="H34" s="4"/>
      <c r="I34" s="4"/>
      <c r="J34" s="4"/>
    </row>
    <row r="35" ht="15.75" customHeight="1">
      <c r="B35" s="2"/>
      <c r="C35" s="2"/>
      <c r="D35" s="3"/>
      <c r="E35" s="3"/>
      <c r="F35" s="4"/>
      <c r="G35" s="4"/>
      <c r="H35" s="4"/>
      <c r="I35" s="4"/>
      <c r="J35" s="4"/>
    </row>
    <row r="36" ht="15.75" customHeight="1">
      <c r="B36" s="2"/>
      <c r="C36" s="2"/>
      <c r="D36" s="3"/>
      <c r="E36" s="3"/>
      <c r="F36" s="4"/>
      <c r="G36" s="4"/>
      <c r="H36" s="4"/>
      <c r="I36" s="4"/>
      <c r="J36" s="4"/>
    </row>
    <row r="37" ht="15.75" customHeight="1">
      <c r="B37" s="2"/>
      <c r="C37" s="2"/>
      <c r="D37" s="3"/>
      <c r="E37" s="3"/>
      <c r="F37" s="4"/>
      <c r="G37" s="4"/>
      <c r="H37" s="4"/>
      <c r="I37" s="4"/>
      <c r="J37" s="4"/>
    </row>
    <row r="38" ht="15.75" customHeight="1">
      <c r="B38" s="2"/>
      <c r="C38" s="2"/>
      <c r="D38" s="3"/>
      <c r="E38" s="3"/>
      <c r="F38" s="4"/>
      <c r="G38" s="4"/>
      <c r="H38" s="4"/>
      <c r="I38" s="4"/>
      <c r="J38" s="4"/>
    </row>
    <row r="39" ht="15.75" customHeight="1">
      <c r="B39" s="2"/>
      <c r="C39" s="2"/>
      <c r="D39" s="3"/>
      <c r="E39" s="3"/>
      <c r="F39" s="4"/>
      <c r="G39" s="4"/>
      <c r="H39" s="4"/>
      <c r="I39" s="4"/>
      <c r="J39" s="4"/>
    </row>
    <row r="40" ht="15.75" customHeight="1">
      <c r="B40" s="2"/>
      <c r="C40" s="2"/>
      <c r="D40" s="3"/>
      <c r="E40" s="3"/>
      <c r="F40" s="4"/>
      <c r="G40" s="4"/>
      <c r="H40" s="4"/>
      <c r="I40" s="4"/>
      <c r="J40" s="4"/>
    </row>
    <row r="41" ht="15.75" customHeight="1">
      <c r="B41" s="2"/>
      <c r="C41" s="2"/>
      <c r="D41" s="3"/>
      <c r="E41" s="3"/>
      <c r="F41" s="4"/>
      <c r="G41" s="4"/>
      <c r="H41" s="4"/>
      <c r="I41" s="4"/>
      <c r="J41" s="4"/>
    </row>
    <row r="42" ht="15.75" customHeight="1">
      <c r="B42" s="2"/>
      <c r="C42" s="2"/>
      <c r="D42" s="3"/>
      <c r="E42" s="3"/>
      <c r="F42" s="4"/>
      <c r="G42" s="4"/>
      <c r="H42" s="4"/>
      <c r="I42" s="4"/>
      <c r="J42" s="4"/>
    </row>
    <row r="43" ht="15.75" customHeight="1">
      <c r="B43" s="2"/>
      <c r="C43" s="2"/>
      <c r="D43" s="3"/>
      <c r="E43" s="3"/>
      <c r="F43" s="4"/>
      <c r="G43" s="4"/>
      <c r="H43" s="4"/>
      <c r="I43" s="4"/>
      <c r="J43" s="4"/>
    </row>
    <row r="44" ht="15.75" customHeight="1">
      <c r="B44" s="2"/>
      <c r="C44" s="2"/>
      <c r="D44" s="3"/>
      <c r="E44" s="3"/>
      <c r="F44" s="4"/>
      <c r="G44" s="4"/>
      <c r="H44" s="4"/>
      <c r="I44" s="4"/>
      <c r="J44" s="4"/>
    </row>
    <row r="45" ht="15.75" customHeight="1">
      <c r="B45" s="2"/>
      <c r="C45" s="2"/>
      <c r="D45" s="3"/>
      <c r="E45" s="3"/>
      <c r="F45" s="4"/>
      <c r="G45" s="4"/>
      <c r="H45" s="4"/>
      <c r="I45" s="4"/>
      <c r="J45" s="4"/>
    </row>
    <row r="46" ht="15.75" customHeight="1">
      <c r="B46" s="2"/>
      <c r="C46" s="2"/>
      <c r="D46" s="3"/>
      <c r="E46" s="3"/>
      <c r="F46" s="4"/>
      <c r="G46" s="4"/>
      <c r="H46" s="4"/>
      <c r="I46" s="4"/>
      <c r="J46" s="4"/>
    </row>
    <row r="47" ht="15.75" customHeight="1">
      <c r="B47" s="2"/>
      <c r="C47" s="2"/>
      <c r="D47" s="3"/>
      <c r="E47" s="3"/>
      <c r="F47" s="4"/>
      <c r="G47" s="4"/>
      <c r="H47" s="4"/>
      <c r="I47" s="4"/>
      <c r="J47" s="4"/>
    </row>
    <row r="48" ht="15.75" customHeight="1">
      <c r="B48" s="2"/>
      <c r="C48" s="2"/>
      <c r="D48" s="3"/>
      <c r="E48" s="3"/>
      <c r="F48" s="4"/>
      <c r="G48" s="4"/>
      <c r="H48" s="4"/>
      <c r="I48" s="4"/>
      <c r="J48" s="4"/>
    </row>
    <row r="49" ht="15.75" customHeight="1">
      <c r="B49" s="2"/>
      <c r="C49" s="2"/>
      <c r="D49" s="3"/>
      <c r="E49" s="3"/>
      <c r="F49" s="4"/>
      <c r="G49" s="4"/>
      <c r="H49" s="4"/>
      <c r="I49" s="4"/>
      <c r="J49" s="4"/>
    </row>
    <row r="50" ht="15.75" customHeight="1">
      <c r="B50" s="2"/>
      <c r="C50" s="2"/>
      <c r="D50" s="3"/>
      <c r="E50" s="3"/>
      <c r="F50" s="4"/>
      <c r="G50" s="4"/>
      <c r="H50" s="4"/>
      <c r="I50" s="4"/>
      <c r="J50" s="4"/>
    </row>
    <row r="51" ht="15.75" customHeight="1">
      <c r="B51" s="2"/>
      <c r="C51" s="2"/>
      <c r="D51" s="3"/>
      <c r="E51" s="3"/>
      <c r="F51" s="4"/>
      <c r="G51" s="4"/>
      <c r="H51" s="4"/>
      <c r="I51" s="4"/>
      <c r="J51" s="4"/>
    </row>
    <row r="52" ht="15.75" customHeight="1">
      <c r="B52" s="2"/>
      <c r="C52" s="2"/>
      <c r="D52" s="3"/>
      <c r="E52" s="3"/>
      <c r="F52" s="4"/>
      <c r="G52" s="4"/>
      <c r="H52" s="4"/>
      <c r="I52" s="4"/>
      <c r="J52" s="4"/>
    </row>
    <row r="53" ht="15.75" customHeight="1">
      <c r="B53" s="2"/>
      <c r="C53" s="2"/>
      <c r="D53" s="3"/>
      <c r="E53" s="3"/>
      <c r="F53" s="4"/>
      <c r="G53" s="4"/>
      <c r="H53" s="4"/>
      <c r="I53" s="4"/>
      <c r="J53" s="4"/>
    </row>
    <row r="54" ht="15.75" customHeight="1">
      <c r="B54" s="2"/>
      <c r="C54" s="2"/>
      <c r="D54" s="3"/>
      <c r="E54" s="3"/>
      <c r="F54" s="4"/>
      <c r="G54" s="4"/>
      <c r="H54" s="4"/>
      <c r="I54" s="4"/>
      <c r="J54" s="4"/>
    </row>
    <row r="55" ht="15.75" customHeight="1">
      <c r="B55" s="2"/>
      <c r="C55" s="2"/>
      <c r="D55" s="3"/>
      <c r="E55" s="3"/>
      <c r="F55" s="4"/>
      <c r="G55" s="4"/>
      <c r="H55" s="4"/>
      <c r="I55" s="4"/>
      <c r="J55" s="4"/>
    </row>
    <row r="56" ht="15.75" customHeight="1">
      <c r="B56" s="2"/>
      <c r="C56" s="2"/>
      <c r="D56" s="3"/>
      <c r="E56" s="3"/>
      <c r="F56" s="4"/>
      <c r="G56" s="4"/>
      <c r="H56" s="4"/>
      <c r="I56" s="4"/>
      <c r="J56" s="4"/>
    </row>
    <row r="57" ht="15.75" customHeight="1">
      <c r="B57" s="2"/>
      <c r="C57" s="2"/>
      <c r="D57" s="3"/>
      <c r="E57" s="3"/>
      <c r="F57" s="4"/>
      <c r="G57" s="4"/>
      <c r="H57" s="4"/>
      <c r="I57" s="4"/>
      <c r="J57" s="4"/>
    </row>
    <row r="58" ht="15.75" customHeight="1">
      <c r="B58" s="2"/>
      <c r="C58" s="2"/>
      <c r="D58" s="3"/>
      <c r="E58" s="3"/>
      <c r="F58" s="4"/>
      <c r="G58" s="4"/>
      <c r="H58" s="4"/>
      <c r="I58" s="4"/>
      <c r="J58" s="4"/>
    </row>
    <row r="59" ht="15.75" customHeight="1">
      <c r="B59" s="2"/>
      <c r="C59" s="2"/>
      <c r="D59" s="3"/>
      <c r="E59" s="3"/>
      <c r="F59" s="4"/>
      <c r="G59" s="4"/>
      <c r="H59" s="4"/>
      <c r="I59" s="4"/>
      <c r="J59" s="4"/>
    </row>
    <row r="60" ht="15.75" customHeight="1">
      <c r="B60" s="2"/>
      <c r="C60" s="2"/>
      <c r="D60" s="3"/>
      <c r="E60" s="3"/>
      <c r="F60" s="4"/>
      <c r="G60" s="4"/>
      <c r="H60" s="4"/>
      <c r="I60" s="4"/>
      <c r="J60" s="4"/>
    </row>
    <row r="61" ht="15.75" customHeight="1">
      <c r="B61" s="2"/>
      <c r="C61" s="2"/>
      <c r="D61" s="3"/>
      <c r="E61" s="3"/>
      <c r="F61" s="4"/>
      <c r="G61" s="4"/>
      <c r="H61" s="4"/>
      <c r="I61" s="4"/>
      <c r="J61" s="4"/>
    </row>
    <row r="62" ht="15.75" customHeight="1">
      <c r="B62" s="2"/>
      <c r="C62" s="2"/>
      <c r="D62" s="3"/>
      <c r="E62" s="3"/>
      <c r="F62" s="4"/>
      <c r="G62" s="4"/>
      <c r="H62" s="4"/>
      <c r="I62" s="4"/>
      <c r="J62" s="4"/>
    </row>
    <row r="63" ht="15.75" customHeight="1">
      <c r="B63" s="2"/>
      <c r="C63" s="2"/>
      <c r="D63" s="3"/>
      <c r="E63" s="3"/>
      <c r="F63" s="4"/>
      <c r="G63" s="4"/>
      <c r="H63" s="4"/>
      <c r="I63" s="4"/>
      <c r="J63" s="4"/>
    </row>
    <row r="64" ht="15.75" customHeight="1">
      <c r="B64" s="2"/>
      <c r="C64" s="2"/>
      <c r="D64" s="3"/>
      <c r="E64" s="3"/>
      <c r="F64" s="4"/>
      <c r="G64" s="4"/>
      <c r="H64" s="4"/>
      <c r="I64" s="4"/>
      <c r="J64" s="4"/>
    </row>
    <row r="65" ht="15.75" customHeight="1">
      <c r="B65" s="2"/>
      <c r="C65" s="2"/>
      <c r="D65" s="3"/>
      <c r="E65" s="3"/>
      <c r="F65" s="4"/>
      <c r="G65" s="4"/>
      <c r="H65" s="4"/>
      <c r="I65" s="4"/>
      <c r="J65" s="4"/>
    </row>
    <row r="66" ht="15.75" customHeight="1">
      <c r="B66" s="2"/>
      <c r="C66" s="2"/>
      <c r="D66" s="3"/>
      <c r="E66" s="3"/>
      <c r="F66" s="4"/>
      <c r="G66" s="4"/>
      <c r="H66" s="4"/>
      <c r="I66" s="4"/>
      <c r="J66" s="4"/>
    </row>
    <row r="67" ht="15.75" customHeight="1">
      <c r="B67" s="2"/>
      <c r="C67" s="2"/>
      <c r="D67" s="3"/>
      <c r="E67" s="3"/>
      <c r="F67" s="4"/>
      <c r="G67" s="4"/>
      <c r="H67" s="4"/>
      <c r="I67" s="4"/>
      <c r="J67" s="4"/>
    </row>
    <row r="68" ht="15.75" customHeight="1">
      <c r="B68" s="2"/>
      <c r="C68" s="2"/>
      <c r="D68" s="3"/>
      <c r="E68" s="3"/>
      <c r="F68" s="4"/>
      <c r="G68" s="4"/>
      <c r="H68" s="4"/>
      <c r="I68" s="4"/>
      <c r="J68" s="4"/>
    </row>
    <row r="69" ht="15.75" customHeight="1">
      <c r="B69" s="2"/>
      <c r="C69" s="2"/>
      <c r="D69" s="3"/>
      <c r="E69" s="3"/>
      <c r="F69" s="4"/>
      <c r="G69" s="4"/>
      <c r="H69" s="4"/>
      <c r="I69" s="4"/>
      <c r="J69" s="4"/>
    </row>
    <row r="70" ht="15.75" customHeight="1">
      <c r="B70" s="2"/>
      <c r="C70" s="2"/>
      <c r="D70" s="3"/>
      <c r="E70" s="3"/>
      <c r="F70" s="4"/>
      <c r="G70" s="4"/>
      <c r="H70" s="4"/>
      <c r="I70" s="4"/>
      <c r="J70" s="4"/>
    </row>
    <row r="71" ht="15.75" customHeight="1">
      <c r="B71" s="2"/>
      <c r="C71" s="2"/>
      <c r="D71" s="3"/>
      <c r="E71" s="3"/>
      <c r="F71" s="4"/>
      <c r="G71" s="4"/>
      <c r="H71" s="4"/>
      <c r="I71" s="4"/>
      <c r="J71" s="4"/>
    </row>
    <row r="72" ht="15.75" customHeight="1">
      <c r="B72" s="2"/>
      <c r="C72" s="2"/>
      <c r="D72" s="3"/>
      <c r="E72" s="3"/>
      <c r="F72" s="4"/>
      <c r="G72" s="4"/>
      <c r="H72" s="4"/>
      <c r="I72" s="4"/>
      <c r="J72" s="4"/>
    </row>
    <row r="73" ht="15.75" customHeight="1">
      <c r="B73" s="2"/>
      <c r="C73" s="2"/>
      <c r="D73" s="3"/>
      <c r="E73" s="3"/>
      <c r="F73" s="4"/>
      <c r="G73" s="4"/>
      <c r="H73" s="4"/>
      <c r="I73" s="4"/>
      <c r="J73" s="4"/>
    </row>
    <row r="74" ht="15.75" customHeight="1">
      <c r="B74" s="2"/>
      <c r="C74" s="2"/>
      <c r="D74" s="3"/>
      <c r="E74" s="3"/>
      <c r="F74" s="4"/>
      <c r="G74" s="4"/>
      <c r="H74" s="4"/>
      <c r="I74" s="4"/>
      <c r="J74" s="4"/>
    </row>
    <row r="75" ht="15.75" customHeight="1">
      <c r="B75" s="2"/>
      <c r="C75" s="2"/>
      <c r="D75" s="3"/>
      <c r="E75" s="3"/>
      <c r="F75" s="4"/>
      <c r="G75" s="4"/>
      <c r="H75" s="4"/>
      <c r="I75" s="4"/>
      <c r="J75" s="4"/>
    </row>
    <row r="76" ht="15.75" customHeight="1">
      <c r="B76" s="2"/>
      <c r="C76" s="2"/>
      <c r="D76" s="3"/>
      <c r="E76" s="3"/>
      <c r="F76" s="4"/>
      <c r="G76" s="4"/>
      <c r="H76" s="4"/>
      <c r="I76" s="4"/>
      <c r="J76" s="4"/>
    </row>
    <row r="77" ht="15.75" customHeight="1">
      <c r="B77" s="2"/>
      <c r="C77" s="2"/>
      <c r="D77" s="3"/>
      <c r="E77" s="3"/>
      <c r="F77" s="4"/>
      <c r="G77" s="4"/>
      <c r="H77" s="4"/>
      <c r="I77" s="4"/>
      <c r="J77" s="4"/>
    </row>
    <row r="78" ht="15.75" customHeight="1">
      <c r="B78" s="2"/>
      <c r="C78" s="2"/>
      <c r="D78" s="3"/>
      <c r="E78" s="3"/>
      <c r="F78" s="4"/>
      <c r="G78" s="4"/>
      <c r="H78" s="4"/>
      <c r="I78" s="4"/>
      <c r="J78" s="4"/>
    </row>
    <row r="79" ht="15.75" customHeight="1">
      <c r="B79" s="2"/>
      <c r="C79" s="2"/>
      <c r="D79" s="3"/>
      <c r="E79" s="3"/>
      <c r="F79" s="4"/>
      <c r="G79" s="4"/>
      <c r="H79" s="4"/>
      <c r="I79" s="4"/>
      <c r="J79" s="4"/>
    </row>
    <row r="80" ht="15.75" customHeight="1">
      <c r="B80" s="2"/>
      <c r="C80" s="2"/>
      <c r="D80" s="3"/>
      <c r="E80" s="3"/>
      <c r="F80" s="4"/>
      <c r="G80" s="4"/>
      <c r="H80" s="4"/>
      <c r="I80" s="4"/>
      <c r="J80" s="4"/>
    </row>
    <row r="81" ht="15.75" customHeight="1">
      <c r="B81" s="2"/>
      <c r="C81" s="2"/>
      <c r="D81" s="3"/>
      <c r="E81" s="3"/>
      <c r="F81" s="4"/>
      <c r="G81" s="4"/>
      <c r="H81" s="4"/>
      <c r="I81" s="4"/>
      <c r="J81" s="4"/>
    </row>
    <row r="82" ht="15.75" customHeight="1">
      <c r="B82" s="2"/>
      <c r="C82" s="2"/>
      <c r="D82" s="3"/>
      <c r="E82" s="3"/>
      <c r="F82" s="4"/>
      <c r="G82" s="4"/>
      <c r="H82" s="4"/>
      <c r="I82" s="4"/>
      <c r="J82" s="4"/>
    </row>
    <row r="83" ht="15.75" customHeight="1">
      <c r="B83" s="2"/>
      <c r="C83" s="2"/>
      <c r="D83" s="3"/>
      <c r="E83" s="3"/>
      <c r="F83" s="4"/>
      <c r="G83" s="4"/>
      <c r="H83" s="4"/>
      <c r="I83" s="4"/>
      <c r="J83" s="4"/>
    </row>
    <row r="84" ht="15.75" customHeight="1">
      <c r="B84" s="2"/>
      <c r="C84" s="2"/>
      <c r="D84" s="3"/>
      <c r="E84" s="3"/>
      <c r="F84" s="4"/>
      <c r="G84" s="4"/>
      <c r="H84" s="4"/>
      <c r="I84" s="4"/>
      <c r="J84" s="4"/>
    </row>
    <row r="85" ht="15.75" customHeight="1">
      <c r="B85" s="2"/>
      <c r="C85" s="2"/>
      <c r="D85" s="3"/>
      <c r="E85" s="3"/>
      <c r="F85" s="4"/>
      <c r="G85" s="4"/>
      <c r="H85" s="4"/>
      <c r="I85" s="4"/>
      <c r="J85" s="4"/>
    </row>
    <row r="86" ht="15.75" customHeight="1">
      <c r="B86" s="2"/>
      <c r="C86" s="2"/>
      <c r="D86" s="3"/>
      <c r="E86" s="3"/>
      <c r="F86" s="4"/>
      <c r="G86" s="4"/>
      <c r="H86" s="4"/>
      <c r="I86" s="4"/>
      <c r="J86" s="4"/>
    </row>
    <row r="87" ht="15.75" customHeight="1">
      <c r="B87" s="2"/>
      <c r="C87" s="2"/>
      <c r="D87" s="3"/>
      <c r="E87" s="3"/>
      <c r="F87" s="4"/>
      <c r="G87" s="4"/>
      <c r="H87" s="4"/>
      <c r="I87" s="4"/>
      <c r="J87" s="4"/>
    </row>
    <row r="88" ht="15.75" customHeight="1">
      <c r="B88" s="2"/>
      <c r="C88" s="2"/>
      <c r="D88" s="3"/>
      <c r="E88" s="3"/>
      <c r="F88" s="4"/>
      <c r="G88" s="4"/>
      <c r="H88" s="4"/>
      <c r="I88" s="4"/>
      <c r="J88" s="4"/>
    </row>
    <row r="89" ht="15.75" customHeight="1">
      <c r="B89" s="2"/>
      <c r="C89" s="2"/>
      <c r="D89" s="3"/>
      <c r="E89" s="3"/>
      <c r="F89" s="4"/>
      <c r="G89" s="4"/>
      <c r="H89" s="4"/>
      <c r="I89" s="4"/>
      <c r="J89" s="4"/>
    </row>
    <row r="90" ht="15.75" customHeight="1">
      <c r="B90" s="2"/>
      <c r="C90" s="2"/>
      <c r="D90" s="3"/>
      <c r="E90" s="3"/>
      <c r="F90" s="4"/>
      <c r="G90" s="4"/>
      <c r="H90" s="4"/>
      <c r="I90" s="4"/>
      <c r="J90" s="4"/>
    </row>
    <row r="91" ht="15.75" customHeight="1">
      <c r="B91" s="2"/>
      <c r="C91" s="2"/>
      <c r="D91" s="3"/>
      <c r="E91" s="3"/>
      <c r="F91" s="4"/>
      <c r="G91" s="4"/>
      <c r="H91" s="4"/>
      <c r="I91" s="4"/>
      <c r="J91" s="4"/>
    </row>
    <row r="92" ht="15.75" customHeight="1">
      <c r="B92" s="2"/>
      <c r="C92" s="2"/>
      <c r="D92" s="3"/>
      <c r="E92" s="3"/>
      <c r="F92" s="4"/>
      <c r="G92" s="4"/>
      <c r="H92" s="4"/>
      <c r="I92" s="4"/>
      <c r="J92" s="4"/>
    </row>
    <row r="93" ht="15.75" customHeight="1">
      <c r="B93" s="2"/>
      <c r="C93" s="2"/>
      <c r="D93" s="3"/>
      <c r="E93" s="3"/>
      <c r="F93" s="4"/>
      <c r="G93" s="4"/>
      <c r="H93" s="4"/>
      <c r="I93" s="4"/>
      <c r="J93" s="4"/>
    </row>
    <row r="94" ht="15.75" customHeight="1">
      <c r="B94" s="2"/>
      <c r="C94" s="2"/>
      <c r="D94" s="3"/>
      <c r="E94" s="3"/>
      <c r="F94" s="4"/>
      <c r="G94" s="4"/>
      <c r="H94" s="4"/>
      <c r="I94" s="4"/>
      <c r="J94" s="4"/>
    </row>
    <row r="95" ht="15.75" customHeight="1">
      <c r="B95" s="2"/>
      <c r="C95" s="2"/>
      <c r="D95" s="3"/>
      <c r="E95" s="3"/>
      <c r="F95" s="4"/>
      <c r="G95" s="4"/>
      <c r="H95" s="4"/>
      <c r="I95" s="4"/>
      <c r="J95" s="4"/>
    </row>
    <row r="96" ht="15.75" customHeight="1">
      <c r="B96" s="2"/>
      <c r="C96" s="2"/>
      <c r="D96" s="3"/>
      <c r="E96" s="3"/>
      <c r="F96" s="4"/>
      <c r="G96" s="4"/>
      <c r="H96" s="4"/>
      <c r="I96" s="4"/>
      <c r="J96" s="4"/>
    </row>
    <row r="97" ht="15.75" customHeight="1">
      <c r="B97" s="2"/>
      <c r="C97" s="2"/>
      <c r="D97" s="3"/>
      <c r="E97" s="3"/>
      <c r="F97" s="4"/>
      <c r="G97" s="4"/>
      <c r="H97" s="4"/>
      <c r="I97" s="4"/>
      <c r="J97" s="4"/>
    </row>
    <row r="98" ht="15.75" customHeight="1">
      <c r="B98" s="2"/>
      <c r="C98" s="2"/>
      <c r="D98" s="3"/>
      <c r="E98" s="3"/>
      <c r="F98" s="4"/>
      <c r="G98" s="4"/>
      <c r="H98" s="4"/>
      <c r="I98" s="4"/>
      <c r="J98" s="4"/>
    </row>
    <row r="99" ht="15.75" customHeight="1">
      <c r="B99" s="2"/>
      <c r="C99" s="2"/>
      <c r="D99" s="3"/>
      <c r="E99" s="3"/>
      <c r="F99" s="4"/>
      <c r="G99" s="4"/>
      <c r="H99" s="4"/>
      <c r="I99" s="4"/>
      <c r="J99" s="4"/>
    </row>
    <row r="100" ht="15.75" customHeight="1">
      <c r="B100" s="2"/>
      <c r="C100" s="2"/>
      <c r="D100" s="3"/>
      <c r="E100" s="3"/>
      <c r="F100" s="4"/>
      <c r="G100" s="4"/>
      <c r="H100" s="4"/>
      <c r="I100" s="4"/>
      <c r="J100" s="4"/>
    </row>
    <row r="101" ht="15.75" customHeight="1">
      <c r="B101" s="2"/>
      <c r="C101" s="2"/>
      <c r="D101" s="3"/>
      <c r="E101" s="3"/>
      <c r="F101" s="4"/>
      <c r="G101" s="4"/>
      <c r="H101" s="4"/>
      <c r="I101" s="4"/>
      <c r="J101" s="4"/>
    </row>
    <row r="102" ht="15.75" customHeight="1">
      <c r="B102" s="2"/>
      <c r="C102" s="2"/>
      <c r="D102" s="3"/>
      <c r="E102" s="3"/>
      <c r="F102" s="4"/>
      <c r="G102" s="4"/>
      <c r="H102" s="4"/>
      <c r="I102" s="4"/>
      <c r="J102" s="4"/>
    </row>
    <row r="103" ht="15.75" customHeight="1">
      <c r="B103" s="2"/>
      <c r="C103" s="2"/>
      <c r="D103" s="3"/>
      <c r="E103" s="3"/>
      <c r="F103" s="4"/>
      <c r="G103" s="4"/>
      <c r="H103" s="4"/>
      <c r="I103" s="4"/>
      <c r="J103" s="4"/>
    </row>
    <row r="104" ht="15.75" customHeight="1">
      <c r="B104" s="2"/>
      <c r="C104" s="2"/>
      <c r="D104" s="3"/>
      <c r="E104" s="3"/>
      <c r="F104" s="4"/>
      <c r="G104" s="4"/>
      <c r="H104" s="4"/>
      <c r="I104" s="4"/>
      <c r="J104" s="4"/>
    </row>
    <row r="105" ht="15.75" customHeight="1">
      <c r="B105" s="2"/>
      <c r="C105" s="2"/>
      <c r="D105" s="3"/>
      <c r="E105" s="3"/>
      <c r="F105" s="4"/>
      <c r="G105" s="4"/>
      <c r="H105" s="4"/>
      <c r="I105" s="4"/>
      <c r="J105" s="4"/>
    </row>
    <row r="106" ht="15.75" customHeight="1">
      <c r="B106" s="2"/>
      <c r="C106" s="2"/>
      <c r="D106" s="3"/>
      <c r="E106" s="3"/>
      <c r="F106" s="4"/>
      <c r="G106" s="4"/>
      <c r="H106" s="4"/>
      <c r="I106" s="4"/>
      <c r="J106" s="4"/>
    </row>
    <row r="107" ht="15.75" customHeight="1">
      <c r="B107" s="2"/>
      <c r="C107" s="2"/>
      <c r="D107" s="3"/>
      <c r="E107" s="3"/>
      <c r="F107" s="4"/>
      <c r="G107" s="4"/>
      <c r="H107" s="4"/>
      <c r="I107" s="4"/>
      <c r="J107" s="4"/>
    </row>
    <row r="108" ht="15.75" customHeight="1">
      <c r="B108" s="2"/>
      <c r="C108" s="2"/>
      <c r="D108" s="3"/>
      <c r="E108" s="3"/>
      <c r="F108" s="4"/>
      <c r="G108" s="4"/>
      <c r="H108" s="4"/>
      <c r="I108" s="4"/>
      <c r="J108" s="4"/>
    </row>
    <row r="109" ht="15.75" customHeight="1">
      <c r="B109" s="2"/>
      <c r="C109" s="2"/>
      <c r="D109" s="3"/>
      <c r="E109" s="3"/>
      <c r="F109" s="4"/>
      <c r="G109" s="4"/>
      <c r="H109" s="4"/>
      <c r="I109" s="4"/>
      <c r="J109" s="4"/>
    </row>
    <row r="110" ht="15.75" customHeight="1">
      <c r="B110" s="2"/>
      <c r="C110" s="2"/>
      <c r="D110" s="3"/>
      <c r="E110" s="3"/>
      <c r="F110" s="4"/>
      <c r="G110" s="4"/>
      <c r="H110" s="4"/>
      <c r="I110" s="4"/>
      <c r="J110" s="4"/>
    </row>
    <row r="111" ht="15.75" customHeight="1">
      <c r="B111" s="2"/>
      <c r="C111" s="2"/>
      <c r="D111" s="3"/>
      <c r="E111" s="3"/>
      <c r="F111" s="4"/>
      <c r="G111" s="4"/>
      <c r="H111" s="4"/>
      <c r="I111" s="4"/>
      <c r="J111" s="4"/>
    </row>
    <row r="112" ht="15.75" customHeight="1">
      <c r="B112" s="2"/>
      <c r="C112" s="2"/>
      <c r="D112" s="3"/>
      <c r="E112" s="3"/>
      <c r="F112" s="4"/>
      <c r="G112" s="4"/>
      <c r="H112" s="4"/>
      <c r="I112" s="4"/>
      <c r="J112" s="4"/>
    </row>
    <row r="113" ht="15.75" customHeight="1">
      <c r="B113" s="2"/>
      <c r="C113" s="2"/>
      <c r="D113" s="3"/>
      <c r="E113" s="3"/>
      <c r="F113" s="4"/>
      <c r="G113" s="4"/>
      <c r="H113" s="4"/>
      <c r="I113" s="4"/>
      <c r="J113" s="4"/>
    </row>
    <row r="114" ht="15.75" customHeight="1">
      <c r="B114" s="2"/>
      <c r="C114" s="2"/>
      <c r="D114" s="3"/>
      <c r="E114" s="3"/>
      <c r="F114" s="4"/>
      <c r="G114" s="4"/>
      <c r="H114" s="4"/>
      <c r="I114" s="4"/>
      <c r="J114" s="4"/>
    </row>
    <row r="115" ht="15.75" customHeight="1">
      <c r="B115" s="2"/>
      <c r="C115" s="2"/>
      <c r="D115" s="3"/>
      <c r="E115" s="3"/>
      <c r="F115" s="4"/>
      <c r="G115" s="4"/>
      <c r="H115" s="4"/>
      <c r="I115" s="4"/>
      <c r="J115" s="4"/>
    </row>
    <row r="116" ht="15.75" customHeight="1">
      <c r="B116" s="2"/>
      <c r="C116" s="2"/>
      <c r="D116" s="3"/>
      <c r="E116" s="3"/>
      <c r="F116" s="4"/>
      <c r="G116" s="4"/>
      <c r="H116" s="4"/>
      <c r="I116" s="4"/>
      <c r="J116" s="4"/>
    </row>
    <row r="117" ht="15.75" customHeight="1">
      <c r="B117" s="2"/>
      <c r="C117" s="2"/>
      <c r="D117" s="3"/>
      <c r="E117" s="3"/>
      <c r="F117" s="4"/>
      <c r="G117" s="4"/>
      <c r="H117" s="4"/>
      <c r="I117" s="4"/>
      <c r="J117" s="4"/>
    </row>
    <row r="118" ht="15.75" customHeight="1">
      <c r="B118" s="2"/>
      <c r="C118" s="2"/>
      <c r="D118" s="3"/>
      <c r="E118" s="3"/>
      <c r="F118" s="4"/>
      <c r="G118" s="4"/>
      <c r="H118" s="4"/>
      <c r="I118" s="4"/>
      <c r="J118" s="4"/>
    </row>
    <row r="119" ht="15.75" customHeight="1">
      <c r="B119" s="2"/>
      <c r="C119" s="2"/>
      <c r="D119" s="3"/>
      <c r="E119" s="3"/>
      <c r="F119" s="4"/>
      <c r="G119" s="4"/>
      <c r="H119" s="4"/>
      <c r="I119" s="4"/>
      <c r="J119" s="4"/>
    </row>
    <row r="120" ht="15.75" customHeight="1">
      <c r="B120" s="2"/>
      <c r="C120" s="2"/>
      <c r="D120" s="3"/>
      <c r="E120" s="3"/>
      <c r="F120" s="4"/>
      <c r="G120" s="4"/>
      <c r="H120" s="4"/>
      <c r="I120" s="4"/>
      <c r="J120" s="4"/>
    </row>
    <row r="121" ht="15.75" customHeight="1">
      <c r="B121" s="2"/>
      <c r="C121" s="2"/>
      <c r="D121" s="3"/>
      <c r="E121" s="3"/>
      <c r="F121" s="4"/>
      <c r="G121" s="4"/>
      <c r="H121" s="4"/>
      <c r="I121" s="4"/>
      <c r="J121" s="4"/>
    </row>
    <row r="122" ht="15.75" customHeight="1">
      <c r="B122" s="2"/>
      <c r="C122" s="2"/>
      <c r="D122" s="3"/>
      <c r="E122" s="3"/>
      <c r="F122" s="4"/>
      <c r="G122" s="4"/>
      <c r="H122" s="4"/>
      <c r="I122" s="4"/>
      <c r="J122" s="4"/>
    </row>
    <row r="123" ht="15.75" customHeight="1">
      <c r="B123" s="2"/>
      <c r="C123" s="2"/>
      <c r="D123" s="3"/>
      <c r="E123" s="3"/>
      <c r="F123" s="4"/>
      <c r="G123" s="4"/>
      <c r="H123" s="4"/>
      <c r="I123" s="4"/>
      <c r="J123" s="4"/>
    </row>
    <row r="124" ht="15.75" customHeight="1">
      <c r="B124" s="2"/>
      <c r="C124" s="2"/>
      <c r="D124" s="3"/>
      <c r="E124" s="3"/>
      <c r="F124" s="4"/>
      <c r="G124" s="4"/>
      <c r="H124" s="4"/>
      <c r="I124" s="4"/>
      <c r="J124" s="4"/>
    </row>
    <row r="125" ht="15.75" customHeight="1">
      <c r="B125" s="2"/>
      <c r="C125" s="2"/>
      <c r="D125" s="3"/>
      <c r="E125" s="3"/>
      <c r="F125" s="4"/>
      <c r="G125" s="4"/>
      <c r="H125" s="4"/>
      <c r="I125" s="4"/>
      <c r="J125" s="4"/>
    </row>
    <row r="126" ht="15.75" customHeight="1">
      <c r="B126" s="2"/>
      <c r="C126" s="2"/>
      <c r="D126" s="3"/>
      <c r="E126" s="3"/>
      <c r="F126" s="4"/>
      <c r="G126" s="4"/>
      <c r="H126" s="4"/>
      <c r="I126" s="4"/>
      <c r="J126" s="4"/>
    </row>
    <row r="127" ht="15.75" customHeight="1">
      <c r="B127" s="2"/>
      <c r="C127" s="2"/>
      <c r="D127" s="3"/>
      <c r="E127" s="3"/>
      <c r="F127" s="4"/>
      <c r="G127" s="4"/>
      <c r="H127" s="4"/>
      <c r="I127" s="4"/>
      <c r="J127" s="4"/>
    </row>
    <row r="128" ht="15.75" customHeight="1">
      <c r="B128" s="2"/>
      <c r="C128" s="2"/>
      <c r="D128" s="3"/>
      <c r="E128" s="3"/>
      <c r="F128" s="4"/>
      <c r="G128" s="4"/>
      <c r="H128" s="4"/>
      <c r="I128" s="4"/>
      <c r="J128" s="4"/>
    </row>
    <row r="129" ht="15.75" customHeight="1">
      <c r="B129" s="2"/>
      <c r="C129" s="2"/>
      <c r="D129" s="3"/>
      <c r="E129" s="3"/>
      <c r="F129" s="4"/>
      <c r="G129" s="4"/>
      <c r="H129" s="4"/>
      <c r="I129" s="4"/>
      <c r="J129" s="4"/>
    </row>
    <row r="130" ht="15.75" customHeight="1">
      <c r="B130" s="2"/>
      <c r="C130" s="2"/>
      <c r="D130" s="3"/>
      <c r="E130" s="3"/>
      <c r="F130" s="4"/>
      <c r="G130" s="4"/>
      <c r="H130" s="4"/>
      <c r="I130" s="4"/>
      <c r="J130" s="4"/>
    </row>
    <row r="131" ht="15.75" customHeight="1">
      <c r="B131" s="2"/>
      <c r="C131" s="2"/>
      <c r="D131" s="3"/>
      <c r="E131" s="3"/>
      <c r="F131" s="4"/>
      <c r="G131" s="4"/>
      <c r="H131" s="4"/>
      <c r="I131" s="4"/>
      <c r="J131" s="4"/>
    </row>
    <row r="132" ht="15.75" customHeight="1">
      <c r="B132" s="2"/>
      <c r="C132" s="2"/>
      <c r="D132" s="3"/>
      <c r="E132" s="3"/>
      <c r="F132" s="4"/>
      <c r="G132" s="4"/>
      <c r="H132" s="4"/>
      <c r="I132" s="4"/>
      <c r="J132" s="4"/>
    </row>
    <row r="133" ht="15.75" customHeight="1">
      <c r="B133" s="2"/>
      <c r="C133" s="2"/>
      <c r="D133" s="3"/>
      <c r="E133" s="3"/>
      <c r="F133" s="4"/>
      <c r="G133" s="4"/>
      <c r="H133" s="4"/>
      <c r="I133" s="4"/>
      <c r="J133" s="4"/>
    </row>
    <row r="134" ht="15.75" customHeight="1">
      <c r="B134" s="2"/>
      <c r="C134" s="2"/>
      <c r="D134" s="3"/>
      <c r="E134" s="3"/>
      <c r="F134" s="4"/>
      <c r="G134" s="4"/>
      <c r="H134" s="4"/>
      <c r="I134" s="4"/>
      <c r="J134" s="4"/>
    </row>
    <row r="135" ht="15.75" customHeight="1">
      <c r="B135" s="2"/>
      <c r="C135" s="2"/>
      <c r="D135" s="3"/>
      <c r="E135" s="3"/>
      <c r="F135" s="4"/>
      <c r="G135" s="4"/>
      <c r="H135" s="4"/>
      <c r="I135" s="4"/>
      <c r="J135" s="4"/>
    </row>
    <row r="136" ht="15.75" customHeight="1">
      <c r="B136" s="2"/>
      <c r="C136" s="2"/>
      <c r="D136" s="3"/>
      <c r="E136" s="3"/>
      <c r="F136" s="4"/>
      <c r="G136" s="4"/>
      <c r="H136" s="4"/>
      <c r="I136" s="4"/>
      <c r="J136" s="4"/>
    </row>
    <row r="137" ht="15.75" customHeight="1">
      <c r="B137" s="2"/>
      <c r="C137" s="2"/>
      <c r="D137" s="3"/>
      <c r="E137" s="3"/>
      <c r="F137" s="4"/>
      <c r="G137" s="4"/>
      <c r="H137" s="4"/>
      <c r="I137" s="4"/>
      <c r="J137" s="4"/>
    </row>
    <row r="138" ht="15.75" customHeight="1">
      <c r="B138" s="2"/>
      <c r="C138" s="2"/>
      <c r="D138" s="3"/>
      <c r="E138" s="3"/>
      <c r="F138" s="4"/>
      <c r="G138" s="4"/>
      <c r="H138" s="4"/>
      <c r="I138" s="4"/>
      <c r="J138" s="4"/>
    </row>
    <row r="139" ht="15.75" customHeight="1">
      <c r="B139" s="2"/>
      <c r="C139" s="2"/>
      <c r="D139" s="3"/>
      <c r="E139" s="3"/>
      <c r="F139" s="4"/>
      <c r="G139" s="4"/>
      <c r="H139" s="4"/>
      <c r="I139" s="4"/>
      <c r="J139" s="4"/>
    </row>
    <row r="140" ht="15.75" customHeight="1">
      <c r="B140" s="2"/>
      <c r="C140" s="2"/>
      <c r="D140" s="3"/>
      <c r="E140" s="3"/>
      <c r="F140" s="4"/>
      <c r="G140" s="4"/>
      <c r="H140" s="4"/>
      <c r="I140" s="4"/>
      <c r="J140" s="4"/>
    </row>
    <row r="141" ht="15.75" customHeight="1">
      <c r="B141" s="2"/>
      <c r="C141" s="2"/>
      <c r="D141" s="3"/>
      <c r="E141" s="3"/>
      <c r="F141" s="4"/>
      <c r="G141" s="4"/>
      <c r="H141" s="4"/>
      <c r="I141" s="4"/>
      <c r="J141" s="4"/>
    </row>
    <row r="142" ht="15.75" customHeight="1">
      <c r="B142" s="2"/>
      <c r="C142" s="2"/>
      <c r="D142" s="3"/>
      <c r="E142" s="3"/>
      <c r="F142" s="4"/>
      <c r="G142" s="4"/>
      <c r="H142" s="4"/>
      <c r="I142" s="4"/>
      <c r="J142" s="4"/>
    </row>
    <row r="143" ht="15.75" customHeight="1">
      <c r="B143" s="2"/>
      <c r="C143" s="2"/>
      <c r="D143" s="3"/>
      <c r="E143" s="3"/>
      <c r="F143" s="4"/>
      <c r="G143" s="4"/>
      <c r="H143" s="4"/>
      <c r="I143" s="4"/>
      <c r="J143" s="4"/>
    </row>
    <row r="144" ht="15.75" customHeight="1">
      <c r="B144" s="2"/>
      <c r="C144" s="2"/>
      <c r="D144" s="3"/>
      <c r="E144" s="3"/>
      <c r="F144" s="4"/>
      <c r="G144" s="4"/>
      <c r="H144" s="4"/>
      <c r="I144" s="4"/>
      <c r="J144" s="4"/>
    </row>
    <row r="145" ht="15.75" customHeight="1">
      <c r="B145" s="2"/>
      <c r="C145" s="2"/>
      <c r="D145" s="3"/>
      <c r="E145" s="3"/>
      <c r="F145" s="4"/>
      <c r="G145" s="4"/>
      <c r="H145" s="4"/>
      <c r="I145" s="4"/>
      <c r="J145" s="4"/>
    </row>
    <row r="146" ht="15.75" customHeight="1">
      <c r="B146" s="2"/>
      <c r="C146" s="2"/>
      <c r="D146" s="3"/>
      <c r="E146" s="3"/>
      <c r="F146" s="4"/>
      <c r="G146" s="4"/>
      <c r="H146" s="4"/>
      <c r="I146" s="4"/>
      <c r="J146" s="4"/>
    </row>
    <row r="147" ht="15.75" customHeight="1">
      <c r="B147" s="2"/>
      <c r="C147" s="2"/>
      <c r="D147" s="3"/>
      <c r="E147" s="3"/>
      <c r="F147" s="4"/>
      <c r="G147" s="4"/>
      <c r="H147" s="4"/>
      <c r="I147" s="4"/>
      <c r="J147" s="4"/>
    </row>
    <row r="148" ht="15.75" customHeight="1">
      <c r="B148" s="2"/>
      <c r="C148" s="2"/>
      <c r="D148" s="3"/>
      <c r="E148" s="3"/>
      <c r="F148" s="4"/>
      <c r="G148" s="4"/>
      <c r="H148" s="4"/>
      <c r="I148" s="4"/>
      <c r="J148" s="4"/>
    </row>
    <row r="149" ht="15.75" customHeight="1">
      <c r="B149" s="2"/>
      <c r="C149" s="2"/>
      <c r="D149" s="3"/>
      <c r="E149" s="3"/>
      <c r="F149" s="4"/>
      <c r="G149" s="4"/>
      <c r="H149" s="4"/>
      <c r="I149" s="4"/>
      <c r="J149" s="4"/>
    </row>
    <row r="150" ht="15.75" customHeight="1">
      <c r="B150" s="2"/>
      <c r="C150" s="2"/>
      <c r="D150" s="3"/>
      <c r="E150" s="3"/>
      <c r="F150" s="4"/>
      <c r="G150" s="4"/>
      <c r="H150" s="4"/>
      <c r="I150" s="4"/>
      <c r="J150" s="4"/>
    </row>
    <row r="151" ht="15.75" customHeight="1">
      <c r="B151" s="2"/>
      <c r="C151" s="2"/>
      <c r="D151" s="3"/>
      <c r="E151" s="3"/>
      <c r="F151" s="4"/>
      <c r="G151" s="4"/>
      <c r="H151" s="4"/>
      <c r="I151" s="4"/>
      <c r="J151" s="4"/>
    </row>
    <row r="152" ht="15.75" customHeight="1">
      <c r="B152" s="2"/>
      <c r="C152" s="2"/>
      <c r="D152" s="3"/>
      <c r="E152" s="3"/>
      <c r="F152" s="4"/>
      <c r="G152" s="4"/>
      <c r="H152" s="4"/>
      <c r="I152" s="4"/>
      <c r="J152" s="4"/>
    </row>
    <row r="153" ht="15.75" customHeight="1">
      <c r="B153" s="2"/>
      <c r="C153" s="2"/>
      <c r="D153" s="3"/>
      <c r="E153" s="3"/>
      <c r="F153" s="4"/>
      <c r="G153" s="4"/>
      <c r="H153" s="4"/>
      <c r="I153" s="4"/>
      <c r="J153" s="4"/>
    </row>
    <row r="154" ht="15.75" customHeight="1">
      <c r="B154" s="2"/>
      <c r="C154" s="2"/>
      <c r="D154" s="3"/>
      <c r="E154" s="3"/>
      <c r="F154" s="4"/>
      <c r="G154" s="4"/>
      <c r="H154" s="4"/>
      <c r="I154" s="4"/>
      <c r="J154" s="4"/>
    </row>
    <row r="155" ht="15.75" customHeight="1">
      <c r="B155" s="2"/>
      <c r="C155" s="2"/>
      <c r="D155" s="3"/>
      <c r="E155" s="3"/>
      <c r="F155" s="4"/>
      <c r="G155" s="4"/>
      <c r="H155" s="4"/>
      <c r="I155" s="4"/>
      <c r="J155" s="4"/>
    </row>
    <row r="156" ht="15.75" customHeight="1">
      <c r="B156" s="2"/>
      <c r="C156" s="2"/>
      <c r="D156" s="3"/>
      <c r="E156" s="3"/>
      <c r="F156" s="4"/>
      <c r="G156" s="4"/>
      <c r="H156" s="4"/>
      <c r="I156" s="4"/>
      <c r="J156" s="4"/>
    </row>
    <row r="157" ht="15.75" customHeight="1">
      <c r="B157" s="2"/>
      <c r="C157" s="2"/>
      <c r="D157" s="3"/>
      <c r="E157" s="3"/>
      <c r="F157" s="4"/>
      <c r="G157" s="4"/>
      <c r="H157" s="4"/>
      <c r="I157" s="4"/>
      <c r="J157" s="4"/>
    </row>
    <row r="158" ht="15.75" customHeight="1">
      <c r="B158" s="2"/>
      <c r="C158" s="2"/>
      <c r="D158" s="3"/>
      <c r="E158" s="3"/>
      <c r="F158" s="4"/>
      <c r="G158" s="4"/>
      <c r="H158" s="4"/>
      <c r="I158" s="4"/>
      <c r="J158" s="4"/>
    </row>
    <row r="159" ht="15.75" customHeight="1">
      <c r="B159" s="2"/>
      <c r="C159" s="2"/>
      <c r="D159" s="3"/>
      <c r="E159" s="3"/>
      <c r="F159" s="4"/>
      <c r="G159" s="4"/>
      <c r="H159" s="4"/>
      <c r="I159" s="4"/>
      <c r="J159" s="4"/>
    </row>
    <row r="160" ht="15.75" customHeight="1">
      <c r="B160" s="2"/>
      <c r="C160" s="2"/>
      <c r="D160" s="3"/>
      <c r="E160" s="3"/>
      <c r="F160" s="4"/>
      <c r="G160" s="4"/>
      <c r="H160" s="4"/>
      <c r="I160" s="4"/>
      <c r="J160" s="4"/>
    </row>
    <row r="161" ht="15.75" customHeight="1">
      <c r="B161" s="2"/>
      <c r="C161" s="2"/>
      <c r="D161" s="3"/>
      <c r="E161" s="3"/>
      <c r="F161" s="4"/>
      <c r="G161" s="4"/>
      <c r="H161" s="4"/>
      <c r="I161" s="4"/>
      <c r="J161" s="4"/>
    </row>
    <row r="162" ht="15.75" customHeight="1">
      <c r="B162" s="2"/>
      <c r="C162" s="2"/>
      <c r="D162" s="3"/>
      <c r="E162" s="3"/>
      <c r="F162" s="4"/>
      <c r="G162" s="4"/>
      <c r="H162" s="4"/>
      <c r="I162" s="4"/>
      <c r="J162" s="4"/>
    </row>
    <row r="163" ht="15.75" customHeight="1">
      <c r="B163" s="2"/>
      <c r="C163" s="2"/>
      <c r="D163" s="3"/>
      <c r="E163" s="3"/>
      <c r="F163" s="4"/>
      <c r="G163" s="4"/>
      <c r="H163" s="4"/>
      <c r="I163" s="4"/>
      <c r="J163" s="4"/>
    </row>
    <row r="164" ht="15.75" customHeight="1">
      <c r="B164" s="2"/>
      <c r="C164" s="2"/>
      <c r="D164" s="3"/>
      <c r="E164" s="3"/>
      <c r="F164" s="4"/>
      <c r="G164" s="4"/>
      <c r="H164" s="4"/>
      <c r="I164" s="4"/>
      <c r="J164" s="4"/>
    </row>
    <row r="165" ht="15.75" customHeight="1">
      <c r="B165" s="2"/>
      <c r="C165" s="2"/>
      <c r="D165" s="3"/>
      <c r="E165" s="3"/>
      <c r="F165" s="4"/>
      <c r="G165" s="4"/>
      <c r="H165" s="4"/>
      <c r="I165" s="4"/>
      <c r="J165" s="4"/>
    </row>
    <row r="166" ht="15.75" customHeight="1">
      <c r="B166" s="2"/>
      <c r="C166" s="2"/>
      <c r="D166" s="3"/>
      <c r="E166" s="3"/>
      <c r="F166" s="4"/>
      <c r="G166" s="4"/>
      <c r="H166" s="4"/>
      <c r="I166" s="4"/>
      <c r="J166" s="4"/>
    </row>
    <row r="167" ht="15.75" customHeight="1">
      <c r="B167" s="2"/>
      <c r="C167" s="2"/>
      <c r="D167" s="3"/>
      <c r="E167" s="3"/>
      <c r="F167" s="4"/>
      <c r="G167" s="4"/>
      <c r="H167" s="4"/>
      <c r="I167" s="4"/>
      <c r="J167" s="4"/>
    </row>
    <row r="168" ht="15.75" customHeight="1">
      <c r="B168" s="2"/>
      <c r="C168" s="2"/>
      <c r="D168" s="3"/>
      <c r="E168" s="3"/>
      <c r="F168" s="4"/>
      <c r="G168" s="4"/>
      <c r="H168" s="4"/>
      <c r="I168" s="4"/>
      <c r="J168" s="4"/>
    </row>
    <row r="169" ht="15.75" customHeight="1">
      <c r="B169" s="2"/>
      <c r="C169" s="2"/>
      <c r="D169" s="3"/>
      <c r="E169" s="3"/>
      <c r="F169" s="4"/>
      <c r="G169" s="4"/>
      <c r="H169" s="4"/>
      <c r="I169" s="4"/>
      <c r="J169" s="4"/>
    </row>
    <row r="170" ht="15.75" customHeight="1">
      <c r="B170" s="2"/>
      <c r="C170" s="2"/>
      <c r="D170" s="3"/>
      <c r="E170" s="3"/>
      <c r="F170" s="4"/>
      <c r="G170" s="4"/>
      <c r="H170" s="4"/>
      <c r="I170" s="4"/>
      <c r="J170" s="4"/>
    </row>
    <row r="171" ht="15.75" customHeight="1">
      <c r="B171" s="2"/>
      <c r="C171" s="2"/>
      <c r="D171" s="3"/>
      <c r="E171" s="3"/>
      <c r="F171" s="4"/>
      <c r="G171" s="4"/>
      <c r="H171" s="4"/>
      <c r="I171" s="4"/>
      <c r="J171" s="4"/>
    </row>
    <row r="172" ht="15.75" customHeight="1">
      <c r="B172" s="2"/>
      <c r="C172" s="2"/>
      <c r="D172" s="3"/>
      <c r="E172" s="3"/>
      <c r="F172" s="4"/>
      <c r="G172" s="4"/>
      <c r="H172" s="4"/>
      <c r="I172" s="4"/>
      <c r="J172" s="4"/>
    </row>
    <row r="173" ht="15.75" customHeight="1">
      <c r="B173" s="2"/>
      <c r="C173" s="2"/>
      <c r="D173" s="3"/>
      <c r="E173" s="3"/>
      <c r="F173" s="4"/>
      <c r="G173" s="4"/>
      <c r="H173" s="4"/>
      <c r="I173" s="4"/>
      <c r="J173" s="4"/>
    </row>
    <row r="174" ht="15.75" customHeight="1">
      <c r="B174" s="2"/>
      <c r="C174" s="2"/>
      <c r="D174" s="3"/>
      <c r="E174" s="3"/>
      <c r="F174" s="4"/>
      <c r="G174" s="4"/>
      <c r="H174" s="4"/>
      <c r="I174" s="4"/>
      <c r="J174" s="4"/>
    </row>
    <row r="175" ht="15.75" customHeight="1">
      <c r="B175" s="2"/>
      <c r="C175" s="2"/>
      <c r="D175" s="3"/>
      <c r="E175" s="3"/>
      <c r="F175" s="4"/>
      <c r="G175" s="4"/>
      <c r="H175" s="4"/>
      <c r="I175" s="4"/>
      <c r="J175" s="4"/>
    </row>
    <row r="176" ht="15.75" customHeight="1">
      <c r="B176" s="2"/>
      <c r="C176" s="2"/>
      <c r="D176" s="3"/>
      <c r="E176" s="3"/>
      <c r="F176" s="4"/>
      <c r="G176" s="4"/>
      <c r="H176" s="4"/>
      <c r="I176" s="4"/>
      <c r="J176" s="4"/>
    </row>
    <row r="177" ht="15.75" customHeight="1">
      <c r="B177" s="2"/>
      <c r="C177" s="2"/>
      <c r="D177" s="3"/>
      <c r="E177" s="3"/>
      <c r="F177" s="4"/>
      <c r="G177" s="4"/>
      <c r="H177" s="4"/>
      <c r="I177" s="4"/>
      <c r="J177" s="4"/>
    </row>
    <row r="178" ht="15.75" customHeight="1">
      <c r="B178" s="2"/>
      <c r="C178" s="2"/>
      <c r="D178" s="3"/>
      <c r="E178" s="3"/>
      <c r="F178" s="4"/>
      <c r="G178" s="4"/>
      <c r="H178" s="4"/>
      <c r="I178" s="4"/>
      <c r="J178" s="4"/>
    </row>
    <row r="179" ht="15.75" customHeight="1">
      <c r="B179" s="2"/>
      <c r="C179" s="2"/>
      <c r="D179" s="3"/>
      <c r="E179" s="3"/>
      <c r="F179" s="4"/>
      <c r="G179" s="4"/>
      <c r="H179" s="4"/>
      <c r="I179" s="4"/>
      <c r="J179" s="4"/>
    </row>
    <row r="180" ht="15.75" customHeight="1">
      <c r="B180" s="2"/>
      <c r="C180" s="2"/>
      <c r="D180" s="3"/>
      <c r="E180" s="3"/>
      <c r="F180" s="4"/>
      <c r="G180" s="4"/>
      <c r="H180" s="4"/>
      <c r="I180" s="4"/>
      <c r="J180" s="4"/>
    </row>
    <row r="181" ht="15.75" customHeight="1">
      <c r="B181" s="2"/>
      <c r="C181" s="2"/>
      <c r="D181" s="3"/>
      <c r="E181" s="3"/>
      <c r="F181" s="4"/>
      <c r="G181" s="4"/>
      <c r="H181" s="4"/>
      <c r="I181" s="4"/>
      <c r="J181" s="4"/>
    </row>
    <row r="182" ht="15.75" customHeight="1">
      <c r="B182" s="2"/>
      <c r="C182" s="2"/>
      <c r="D182" s="3"/>
      <c r="E182" s="3"/>
      <c r="F182" s="4"/>
      <c r="G182" s="4"/>
      <c r="H182" s="4"/>
      <c r="I182" s="4"/>
      <c r="J182" s="4"/>
    </row>
    <row r="183" ht="15.75" customHeight="1">
      <c r="B183" s="2"/>
      <c r="C183" s="2"/>
      <c r="D183" s="3"/>
      <c r="E183" s="3"/>
      <c r="F183" s="4"/>
      <c r="G183" s="4"/>
      <c r="H183" s="4"/>
      <c r="I183" s="4"/>
      <c r="J183" s="4"/>
    </row>
    <row r="184" ht="15.75" customHeight="1">
      <c r="B184" s="2"/>
      <c r="C184" s="2"/>
      <c r="D184" s="3"/>
      <c r="E184" s="3"/>
      <c r="F184" s="4"/>
      <c r="G184" s="4"/>
      <c r="H184" s="4"/>
      <c r="I184" s="4"/>
      <c r="J184" s="4"/>
    </row>
    <row r="185" ht="15.75" customHeight="1">
      <c r="B185" s="2"/>
      <c r="C185" s="2"/>
      <c r="D185" s="3"/>
      <c r="E185" s="3"/>
      <c r="F185" s="4"/>
      <c r="G185" s="4"/>
      <c r="H185" s="4"/>
      <c r="I185" s="4"/>
      <c r="J185" s="4"/>
    </row>
    <row r="186" ht="15.75" customHeight="1">
      <c r="B186" s="2"/>
      <c r="C186" s="2"/>
      <c r="D186" s="3"/>
      <c r="E186" s="3"/>
      <c r="F186" s="4"/>
      <c r="G186" s="4"/>
      <c r="H186" s="4"/>
      <c r="I186" s="4"/>
      <c r="J186" s="4"/>
    </row>
    <row r="187" ht="15.75" customHeight="1">
      <c r="B187" s="2"/>
      <c r="C187" s="2"/>
      <c r="D187" s="3"/>
      <c r="E187" s="3"/>
      <c r="F187" s="4"/>
      <c r="G187" s="4"/>
      <c r="H187" s="4"/>
      <c r="I187" s="4"/>
      <c r="J187" s="4"/>
    </row>
    <row r="188" ht="15.75" customHeight="1">
      <c r="B188" s="2"/>
      <c r="C188" s="2"/>
      <c r="D188" s="3"/>
      <c r="E188" s="3"/>
      <c r="F188" s="4"/>
      <c r="G188" s="4"/>
      <c r="H188" s="4"/>
      <c r="I188" s="4"/>
      <c r="J188" s="4"/>
    </row>
    <row r="189" ht="15.75" customHeight="1">
      <c r="B189" s="2"/>
      <c r="C189" s="2"/>
      <c r="D189" s="3"/>
      <c r="E189" s="3"/>
      <c r="F189" s="4"/>
      <c r="G189" s="4"/>
      <c r="H189" s="4"/>
      <c r="I189" s="4"/>
      <c r="J189" s="4"/>
    </row>
    <row r="190" ht="15.75" customHeight="1">
      <c r="B190" s="2"/>
      <c r="C190" s="2"/>
      <c r="D190" s="3"/>
      <c r="E190" s="3"/>
      <c r="F190" s="4"/>
      <c r="G190" s="4"/>
      <c r="H190" s="4"/>
      <c r="I190" s="4"/>
      <c r="J190" s="4"/>
    </row>
    <row r="191" ht="15.75" customHeight="1">
      <c r="B191" s="2"/>
      <c r="C191" s="2"/>
      <c r="D191" s="3"/>
      <c r="E191" s="3"/>
      <c r="F191" s="4"/>
      <c r="G191" s="4"/>
      <c r="H191" s="4"/>
      <c r="I191" s="4"/>
      <c r="J191" s="4"/>
    </row>
    <row r="192" ht="15.75" customHeight="1">
      <c r="B192" s="2"/>
      <c r="C192" s="2"/>
      <c r="D192" s="3"/>
      <c r="E192" s="3"/>
      <c r="F192" s="4"/>
      <c r="G192" s="4"/>
      <c r="H192" s="4"/>
      <c r="I192" s="4"/>
      <c r="J192" s="4"/>
    </row>
    <row r="193" ht="15.75" customHeight="1">
      <c r="B193" s="2"/>
      <c r="C193" s="2"/>
      <c r="D193" s="3"/>
      <c r="E193" s="3"/>
      <c r="F193" s="4"/>
      <c r="G193" s="4"/>
      <c r="H193" s="4"/>
      <c r="I193" s="4"/>
      <c r="J193" s="4"/>
    </row>
    <row r="194" ht="15.75" customHeight="1">
      <c r="B194" s="2"/>
      <c r="C194" s="2"/>
      <c r="D194" s="3"/>
      <c r="E194" s="3"/>
      <c r="F194" s="4"/>
      <c r="G194" s="4"/>
      <c r="H194" s="4"/>
      <c r="I194" s="4"/>
      <c r="J194" s="4"/>
    </row>
    <row r="195" ht="15.75" customHeight="1">
      <c r="B195" s="2"/>
      <c r="C195" s="2"/>
      <c r="D195" s="3"/>
      <c r="E195" s="3"/>
      <c r="F195" s="4"/>
      <c r="G195" s="4"/>
      <c r="H195" s="4"/>
      <c r="I195" s="4"/>
      <c r="J195" s="4"/>
    </row>
    <row r="196" ht="15.75" customHeight="1">
      <c r="B196" s="2"/>
      <c r="C196" s="2"/>
      <c r="D196" s="3"/>
      <c r="E196" s="3"/>
      <c r="F196" s="4"/>
      <c r="G196" s="4"/>
      <c r="H196" s="4"/>
      <c r="I196" s="4"/>
      <c r="J196" s="4"/>
    </row>
    <row r="197" ht="15.75" customHeight="1">
      <c r="B197" s="2"/>
      <c r="C197" s="2"/>
      <c r="D197" s="3"/>
      <c r="E197" s="3"/>
      <c r="F197" s="4"/>
      <c r="G197" s="4"/>
      <c r="H197" s="4"/>
      <c r="I197" s="4"/>
      <c r="J197" s="4"/>
    </row>
    <row r="198" ht="15.75" customHeight="1">
      <c r="B198" s="2"/>
      <c r="C198" s="2"/>
      <c r="D198" s="3"/>
      <c r="E198" s="3"/>
      <c r="F198" s="4"/>
      <c r="G198" s="4"/>
      <c r="H198" s="4"/>
      <c r="I198" s="4"/>
      <c r="J198" s="4"/>
    </row>
    <row r="199" ht="15.75" customHeight="1">
      <c r="B199" s="2"/>
      <c r="C199" s="2"/>
      <c r="D199" s="3"/>
      <c r="E199" s="3"/>
      <c r="F199" s="4"/>
      <c r="G199" s="4"/>
      <c r="H199" s="4"/>
      <c r="I199" s="4"/>
      <c r="J199" s="4"/>
    </row>
    <row r="200" ht="15.75" customHeight="1">
      <c r="B200" s="2"/>
      <c r="C200" s="2"/>
      <c r="D200" s="3"/>
      <c r="E200" s="3"/>
      <c r="F200" s="4"/>
      <c r="G200" s="4"/>
      <c r="H200" s="4"/>
      <c r="I200" s="4"/>
      <c r="J200" s="4"/>
    </row>
    <row r="201" ht="15.75" customHeight="1">
      <c r="B201" s="2"/>
      <c r="C201" s="2"/>
      <c r="D201" s="3"/>
      <c r="E201" s="3"/>
      <c r="F201" s="4"/>
      <c r="G201" s="4"/>
      <c r="H201" s="4"/>
      <c r="I201" s="4"/>
      <c r="J201" s="4"/>
    </row>
    <row r="202" ht="15.75" customHeight="1">
      <c r="B202" s="2"/>
      <c r="C202" s="2"/>
      <c r="D202" s="3"/>
      <c r="E202" s="3"/>
      <c r="F202" s="4"/>
      <c r="G202" s="4"/>
      <c r="H202" s="4"/>
      <c r="I202" s="4"/>
      <c r="J202" s="4"/>
    </row>
    <row r="203" ht="15.75" customHeight="1">
      <c r="B203" s="2"/>
      <c r="C203" s="2"/>
      <c r="D203" s="3"/>
      <c r="E203" s="3"/>
      <c r="F203" s="4"/>
      <c r="G203" s="4"/>
      <c r="H203" s="4"/>
      <c r="I203" s="4"/>
      <c r="J203" s="4"/>
    </row>
    <row r="204" ht="15.75" customHeight="1">
      <c r="B204" s="2"/>
      <c r="C204" s="2"/>
      <c r="D204" s="3"/>
      <c r="E204" s="3"/>
      <c r="F204" s="4"/>
      <c r="G204" s="4"/>
      <c r="H204" s="4"/>
      <c r="I204" s="4"/>
      <c r="J204" s="4"/>
    </row>
    <row r="205" ht="15.75" customHeight="1">
      <c r="B205" s="2"/>
      <c r="C205" s="2"/>
      <c r="D205" s="3"/>
      <c r="E205" s="3"/>
      <c r="F205" s="4"/>
      <c r="G205" s="4"/>
      <c r="H205" s="4"/>
      <c r="I205" s="4"/>
      <c r="J205" s="4"/>
    </row>
    <row r="206" ht="15.75" customHeight="1">
      <c r="B206" s="2"/>
      <c r="C206" s="2"/>
      <c r="D206" s="3"/>
      <c r="E206" s="3"/>
      <c r="F206" s="4"/>
      <c r="G206" s="4"/>
      <c r="H206" s="4"/>
      <c r="I206" s="4"/>
      <c r="J206" s="4"/>
    </row>
    <row r="207" ht="15.75" customHeight="1">
      <c r="B207" s="2"/>
      <c r="C207" s="2"/>
      <c r="D207" s="3"/>
      <c r="E207" s="3"/>
      <c r="F207" s="4"/>
      <c r="G207" s="4"/>
      <c r="H207" s="4"/>
      <c r="I207" s="4"/>
      <c r="J207" s="4"/>
    </row>
    <row r="208" ht="15.75" customHeight="1">
      <c r="B208" s="2"/>
      <c r="C208" s="2"/>
      <c r="D208" s="3"/>
      <c r="E208" s="3"/>
      <c r="F208" s="4"/>
      <c r="G208" s="4"/>
      <c r="H208" s="4"/>
      <c r="I208" s="4"/>
      <c r="J208" s="4"/>
    </row>
    <row r="209" ht="15.75" customHeight="1">
      <c r="B209" s="2"/>
      <c r="C209" s="2"/>
      <c r="D209" s="3"/>
      <c r="E209" s="3"/>
      <c r="F209" s="4"/>
      <c r="G209" s="4"/>
      <c r="H209" s="4"/>
      <c r="I209" s="4"/>
      <c r="J209" s="4"/>
    </row>
    <row r="210" ht="15.75" customHeight="1">
      <c r="B210" s="2"/>
      <c r="C210" s="2"/>
      <c r="D210" s="3"/>
      <c r="E210" s="3"/>
      <c r="F210" s="4"/>
      <c r="G210" s="4"/>
      <c r="H210" s="4"/>
      <c r="I210" s="4"/>
      <c r="J210" s="4"/>
    </row>
    <row r="211" ht="15.75" customHeight="1">
      <c r="B211" s="2"/>
      <c r="C211" s="2"/>
      <c r="D211" s="3"/>
      <c r="E211" s="3"/>
      <c r="F211" s="4"/>
      <c r="G211" s="4"/>
      <c r="H211" s="4"/>
      <c r="I211" s="4"/>
      <c r="J211" s="4"/>
    </row>
    <row r="212" ht="15.75" customHeight="1">
      <c r="B212" s="2"/>
      <c r="C212" s="2"/>
      <c r="D212" s="3"/>
      <c r="E212" s="3"/>
      <c r="F212" s="4"/>
      <c r="G212" s="4"/>
      <c r="H212" s="4"/>
      <c r="I212" s="4"/>
      <c r="J212" s="4"/>
    </row>
    <row r="213" ht="15.75" customHeight="1">
      <c r="B213" s="2"/>
      <c r="C213" s="2"/>
      <c r="D213" s="3"/>
      <c r="E213" s="3"/>
      <c r="F213" s="4"/>
      <c r="G213" s="4"/>
      <c r="H213" s="4"/>
      <c r="I213" s="4"/>
      <c r="J213" s="4"/>
    </row>
    <row r="214" ht="15.75" customHeight="1">
      <c r="B214" s="2"/>
      <c r="C214" s="2"/>
      <c r="D214" s="3"/>
      <c r="E214" s="3"/>
      <c r="F214" s="4"/>
      <c r="G214" s="4"/>
      <c r="H214" s="4"/>
      <c r="I214" s="4"/>
      <c r="J214" s="4"/>
    </row>
    <row r="215" ht="15.75" customHeight="1">
      <c r="B215" s="2"/>
      <c r="C215" s="2"/>
      <c r="D215" s="3"/>
      <c r="E215" s="3"/>
      <c r="F215" s="4"/>
      <c r="G215" s="4"/>
      <c r="H215" s="4"/>
      <c r="I215" s="4"/>
      <c r="J215" s="4"/>
    </row>
    <row r="216" ht="15.75" customHeight="1">
      <c r="B216" s="2"/>
      <c r="C216" s="2"/>
      <c r="D216" s="3"/>
      <c r="E216" s="3"/>
      <c r="F216" s="4"/>
      <c r="G216" s="4"/>
      <c r="H216" s="4"/>
      <c r="I216" s="4"/>
      <c r="J216" s="4"/>
    </row>
    <row r="217" ht="15.75" customHeight="1">
      <c r="B217" s="2"/>
      <c r="C217" s="2"/>
      <c r="D217" s="3"/>
      <c r="E217" s="3"/>
      <c r="F217" s="4"/>
      <c r="G217" s="4"/>
      <c r="H217" s="4"/>
      <c r="I217" s="4"/>
      <c r="J217" s="4"/>
    </row>
    <row r="218" ht="15.75" customHeight="1">
      <c r="B218" s="2"/>
      <c r="C218" s="2"/>
      <c r="D218" s="3"/>
      <c r="E218" s="3"/>
      <c r="F218" s="4"/>
      <c r="G218" s="4"/>
      <c r="H218" s="4"/>
      <c r="I218" s="4"/>
      <c r="J218" s="4"/>
    </row>
    <row r="219" ht="15.75" customHeight="1">
      <c r="B219" s="2"/>
      <c r="C219" s="2"/>
      <c r="D219" s="3"/>
      <c r="E219" s="3"/>
      <c r="F219" s="4"/>
      <c r="G219" s="4"/>
      <c r="H219" s="4"/>
      <c r="I219" s="4"/>
      <c r="J219" s="4"/>
    </row>
    <row r="220" ht="15.75" customHeight="1">
      <c r="B220" s="2"/>
      <c r="C220" s="2"/>
      <c r="D220" s="3"/>
      <c r="E220" s="3"/>
      <c r="F220" s="4"/>
      <c r="G220" s="4"/>
      <c r="H220" s="4"/>
      <c r="I220" s="4"/>
      <c r="J220" s="4"/>
    </row>
    <row r="221" ht="15.75" customHeight="1">
      <c r="B221" s="2"/>
      <c r="C221" s="2"/>
      <c r="D221" s="3"/>
      <c r="E221" s="3"/>
      <c r="F221" s="4"/>
      <c r="G221" s="4"/>
      <c r="H221" s="4"/>
      <c r="I221" s="4"/>
      <c r="J221" s="4"/>
    </row>
    <row r="222" ht="15.75" customHeight="1">
      <c r="B222" s="2"/>
      <c r="C222" s="2"/>
      <c r="D222" s="3"/>
      <c r="E222" s="3"/>
      <c r="F222" s="4"/>
      <c r="G222" s="4"/>
      <c r="H222" s="4"/>
      <c r="I222" s="4"/>
      <c r="J222" s="4"/>
    </row>
    <row r="223" ht="15.75" customHeight="1">
      <c r="B223" s="2"/>
      <c r="C223" s="2"/>
      <c r="D223" s="3"/>
      <c r="E223" s="3"/>
      <c r="F223" s="4"/>
      <c r="G223" s="4"/>
      <c r="H223" s="4"/>
      <c r="I223" s="4"/>
      <c r="J223" s="4"/>
    </row>
    <row r="224" ht="15.75" customHeight="1">
      <c r="B224" s="2"/>
      <c r="C224" s="2"/>
      <c r="D224" s="3"/>
      <c r="E224" s="3"/>
      <c r="F224" s="4"/>
      <c r="G224" s="4"/>
      <c r="H224" s="4"/>
      <c r="I224" s="4"/>
      <c r="J224" s="4"/>
    </row>
    <row r="225" ht="15.75" customHeight="1">
      <c r="B225" s="2"/>
      <c r="C225" s="2"/>
      <c r="D225" s="3"/>
      <c r="E225" s="3"/>
      <c r="F225" s="4"/>
      <c r="G225" s="4"/>
      <c r="H225" s="4"/>
      <c r="I225" s="4"/>
      <c r="J225" s="4"/>
    </row>
    <row r="226" ht="15.75" customHeight="1">
      <c r="B226" s="2"/>
      <c r="C226" s="2"/>
      <c r="D226" s="3"/>
      <c r="E226" s="3"/>
      <c r="F226" s="4"/>
      <c r="G226" s="4"/>
      <c r="H226" s="4"/>
      <c r="I226" s="4"/>
      <c r="J226" s="4"/>
    </row>
    <row r="227" ht="15.75" customHeight="1">
      <c r="B227" s="2"/>
      <c r="C227" s="2"/>
      <c r="D227" s="3"/>
      <c r="E227" s="3"/>
      <c r="F227" s="4"/>
      <c r="G227" s="4"/>
      <c r="H227" s="4"/>
      <c r="I227" s="4"/>
      <c r="J227" s="4"/>
    </row>
    <row r="228" ht="15.75" customHeight="1">
      <c r="B228" s="2"/>
      <c r="C228" s="2"/>
      <c r="D228" s="3"/>
      <c r="E228" s="3"/>
      <c r="F228" s="4"/>
      <c r="G228" s="4"/>
      <c r="H228" s="4"/>
      <c r="I228" s="4"/>
      <c r="J228" s="4"/>
    </row>
    <row r="229" ht="15.75" customHeight="1">
      <c r="B229" s="2"/>
      <c r="C229" s="2"/>
      <c r="D229" s="3"/>
      <c r="E229" s="3"/>
      <c r="F229" s="4"/>
      <c r="G229" s="4"/>
      <c r="H229" s="4"/>
      <c r="I229" s="4"/>
      <c r="J229" s="4"/>
    </row>
    <row r="230" ht="15.75" customHeight="1">
      <c r="B230" s="2"/>
      <c r="C230" s="2"/>
      <c r="D230" s="3"/>
      <c r="E230" s="3"/>
      <c r="F230" s="4"/>
      <c r="G230" s="4"/>
      <c r="H230" s="4"/>
      <c r="I230" s="4"/>
      <c r="J230" s="4"/>
    </row>
    <row r="231" ht="15.75" customHeight="1">
      <c r="B231" s="2"/>
      <c r="C231" s="2"/>
      <c r="D231" s="3"/>
      <c r="E231" s="3"/>
      <c r="F231" s="4"/>
      <c r="G231" s="4"/>
      <c r="H231" s="4"/>
      <c r="I231" s="4"/>
      <c r="J231" s="4"/>
    </row>
    <row r="232" ht="15.75" customHeight="1">
      <c r="B232" s="2"/>
      <c r="C232" s="2"/>
      <c r="D232" s="3"/>
      <c r="E232" s="3"/>
      <c r="F232" s="4"/>
      <c r="G232" s="4"/>
      <c r="H232" s="4"/>
      <c r="I232" s="4"/>
      <c r="J232" s="4"/>
    </row>
    <row r="233" ht="15.75" customHeight="1">
      <c r="B233" s="2"/>
      <c r="C233" s="2"/>
      <c r="D233" s="3"/>
      <c r="E233" s="3"/>
      <c r="F233" s="4"/>
      <c r="G233" s="4"/>
      <c r="H233" s="4"/>
      <c r="I233" s="4"/>
      <c r="J233" s="4"/>
    </row>
    <row r="234" ht="15.75" customHeight="1">
      <c r="B234" s="2"/>
      <c r="C234" s="2"/>
      <c r="D234" s="3"/>
      <c r="E234" s="3"/>
      <c r="F234" s="4"/>
      <c r="G234" s="4"/>
      <c r="H234" s="4"/>
      <c r="I234" s="4"/>
      <c r="J234" s="4"/>
    </row>
    <row r="235" ht="15.75" customHeight="1">
      <c r="B235" s="2"/>
      <c r="C235" s="2"/>
      <c r="D235" s="3"/>
      <c r="E235" s="3"/>
      <c r="F235" s="4"/>
      <c r="G235" s="4"/>
      <c r="H235" s="4"/>
      <c r="I235" s="4"/>
      <c r="J235" s="4"/>
    </row>
    <row r="236" ht="15.75" customHeight="1">
      <c r="B236" s="2"/>
      <c r="C236" s="2"/>
      <c r="D236" s="3"/>
      <c r="E236" s="3"/>
      <c r="F236" s="4"/>
      <c r="G236" s="4"/>
      <c r="H236" s="4"/>
      <c r="I236" s="4"/>
      <c r="J236" s="4"/>
    </row>
    <row r="237" ht="15.75" customHeight="1">
      <c r="B237" s="2"/>
      <c r="C237" s="2"/>
      <c r="D237" s="3"/>
      <c r="E237" s="3"/>
      <c r="F237" s="4"/>
      <c r="G237" s="4"/>
      <c r="H237" s="4"/>
      <c r="I237" s="4"/>
      <c r="J237" s="4"/>
    </row>
    <row r="238" ht="15.75" customHeight="1">
      <c r="B238" s="2"/>
      <c r="C238" s="2"/>
      <c r="D238" s="3"/>
      <c r="E238" s="3"/>
      <c r="F238" s="4"/>
      <c r="G238" s="4"/>
      <c r="H238" s="4"/>
      <c r="I238" s="4"/>
      <c r="J238" s="4"/>
    </row>
    <row r="239" ht="15.75" customHeight="1">
      <c r="B239" s="2"/>
      <c r="C239" s="2"/>
      <c r="D239" s="3"/>
      <c r="E239" s="3"/>
      <c r="F239" s="4"/>
      <c r="G239" s="4"/>
      <c r="H239" s="4"/>
      <c r="I239" s="4"/>
      <c r="J239" s="4"/>
    </row>
    <row r="240" ht="15.75" customHeight="1">
      <c r="B240" s="2"/>
      <c r="C240" s="2"/>
      <c r="D240" s="3"/>
      <c r="E240" s="3"/>
      <c r="F240" s="4"/>
      <c r="G240" s="4"/>
      <c r="H240" s="4"/>
      <c r="I240" s="4"/>
      <c r="J240" s="4"/>
    </row>
    <row r="241" ht="15.75" customHeight="1">
      <c r="B241" s="2"/>
      <c r="C241" s="2"/>
      <c r="D241" s="3"/>
      <c r="E241" s="3"/>
      <c r="F241" s="4"/>
      <c r="G241" s="4"/>
      <c r="H241" s="4"/>
      <c r="I241" s="4"/>
      <c r="J241" s="4"/>
    </row>
    <row r="242" ht="15.75" customHeight="1">
      <c r="B242" s="2"/>
      <c r="C242" s="2"/>
      <c r="D242" s="3"/>
      <c r="E242" s="3"/>
      <c r="F242" s="4"/>
      <c r="G242" s="4"/>
      <c r="H242" s="4"/>
      <c r="I242" s="4"/>
      <c r="J242" s="4"/>
    </row>
    <row r="243" ht="15.75" customHeight="1">
      <c r="B243" s="2"/>
      <c r="C243" s="2"/>
      <c r="D243" s="3"/>
      <c r="E243" s="3"/>
      <c r="F243" s="4"/>
      <c r="G243" s="4"/>
      <c r="H243" s="4"/>
      <c r="I243" s="4"/>
      <c r="J243" s="4"/>
    </row>
    <row r="244" ht="15.75" customHeight="1">
      <c r="B244" s="2"/>
      <c r="C244" s="2"/>
      <c r="D244" s="3"/>
      <c r="E244" s="3"/>
      <c r="F244" s="4"/>
      <c r="G244" s="4"/>
      <c r="H244" s="4"/>
      <c r="I244" s="4"/>
      <c r="J244" s="4"/>
    </row>
    <row r="245" ht="15.75" customHeight="1">
      <c r="B245" s="2"/>
      <c r="C245" s="2"/>
      <c r="D245" s="3"/>
      <c r="E245" s="3"/>
      <c r="F245" s="4"/>
      <c r="G245" s="4"/>
      <c r="H245" s="4"/>
      <c r="I245" s="4"/>
      <c r="J245" s="4"/>
    </row>
    <row r="246" ht="15.75" customHeight="1">
      <c r="B246" s="2"/>
      <c r="C246" s="2"/>
      <c r="D246" s="3"/>
      <c r="E246" s="3"/>
      <c r="F246" s="4"/>
      <c r="G246" s="4"/>
      <c r="H246" s="4"/>
      <c r="I246" s="4"/>
      <c r="J246" s="4"/>
    </row>
    <row r="247" ht="15.75" customHeight="1">
      <c r="B247" s="2"/>
      <c r="C247" s="2"/>
      <c r="D247" s="3"/>
      <c r="E247" s="3"/>
      <c r="F247" s="4"/>
      <c r="G247" s="4"/>
      <c r="H247" s="4"/>
      <c r="I247" s="4"/>
      <c r="J247" s="4"/>
    </row>
    <row r="248" ht="15.75" customHeight="1">
      <c r="B248" s="2"/>
      <c r="C248" s="2"/>
      <c r="D248" s="3"/>
      <c r="E248" s="3"/>
      <c r="F248" s="4"/>
      <c r="G248" s="4"/>
      <c r="H248" s="4"/>
      <c r="I248" s="4"/>
      <c r="J248" s="4"/>
    </row>
    <row r="249" ht="15.75" customHeight="1">
      <c r="B249" s="2"/>
      <c r="C249" s="2"/>
      <c r="D249" s="3"/>
      <c r="E249" s="3"/>
      <c r="F249" s="4"/>
      <c r="G249" s="4"/>
      <c r="H249" s="4"/>
      <c r="I249" s="4"/>
      <c r="J249" s="4"/>
    </row>
    <row r="250" ht="15.75" customHeight="1">
      <c r="B250" s="2"/>
      <c r="C250" s="2"/>
      <c r="D250" s="3"/>
      <c r="E250" s="3"/>
      <c r="F250" s="4"/>
      <c r="G250" s="4"/>
      <c r="H250" s="4"/>
      <c r="I250" s="4"/>
      <c r="J250" s="4"/>
    </row>
    <row r="251" ht="15.75" customHeight="1">
      <c r="B251" s="2"/>
      <c r="C251" s="2"/>
      <c r="D251" s="3"/>
      <c r="E251" s="3"/>
      <c r="F251" s="4"/>
      <c r="G251" s="4"/>
      <c r="H251" s="4"/>
      <c r="I251" s="4"/>
      <c r="J251" s="4"/>
    </row>
    <row r="252" ht="15.75" customHeight="1">
      <c r="B252" s="2"/>
      <c r="C252" s="2"/>
      <c r="D252" s="3"/>
      <c r="E252" s="3"/>
      <c r="F252" s="4"/>
      <c r="G252" s="4"/>
      <c r="H252" s="4"/>
      <c r="I252" s="4"/>
      <c r="J252" s="4"/>
    </row>
    <row r="253" ht="15.75" customHeight="1">
      <c r="B253" s="2"/>
      <c r="C253" s="2"/>
      <c r="D253" s="3"/>
      <c r="E253" s="3"/>
      <c r="F253" s="4"/>
      <c r="G253" s="4"/>
      <c r="H253" s="4"/>
      <c r="I253" s="4"/>
      <c r="J253" s="4"/>
    </row>
    <row r="254" ht="15.75" customHeight="1">
      <c r="B254" s="2"/>
      <c r="C254" s="2"/>
      <c r="D254" s="3"/>
      <c r="E254" s="3"/>
      <c r="F254" s="4"/>
      <c r="G254" s="4"/>
      <c r="H254" s="4"/>
      <c r="I254" s="4"/>
      <c r="J254" s="4"/>
    </row>
    <row r="255" ht="15.75" customHeight="1">
      <c r="B255" s="2"/>
      <c r="C255" s="2"/>
      <c r="D255" s="3"/>
      <c r="E255" s="3"/>
      <c r="F255" s="4"/>
      <c r="G255" s="4"/>
      <c r="H255" s="4"/>
      <c r="I255" s="4"/>
      <c r="J255" s="4"/>
    </row>
    <row r="256" ht="15.75" customHeight="1">
      <c r="B256" s="2"/>
      <c r="C256" s="2"/>
      <c r="D256" s="3"/>
      <c r="E256" s="3"/>
      <c r="F256" s="4"/>
      <c r="G256" s="4"/>
      <c r="H256" s="4"/>
      <c r="I256" s="4"/>
      <c r="J256" s="4"/>
    </row>
    <row r="257" ht="15.75" customHeight="1">
      <c r="B257" s="2"/>
      <c r="C257" s="2"/>
      <c r="D257" s="3"/>
      <c r="E257" s="3"/>
      <c r="F257" s="4"/>
      <c r="G257" s="4"/>
      <c r="H257" s="4"/>
      <c r="I257" s="4"/>
      <c r="J257" s="4"/>
    </row>
    <row r="258" ht="15.75" customHeight="1">
      <c r="B258" s="2"/>
      <c r="C258" s="2"/>
      <c r="D258" s="3"/>
      <c r="E258" s="3"/>
      <c r="F258" s="4"/>
      <c r="G258" s="4"/>
      <c r="H258" s="4"/>
      <c r="I258" s="4"/>
      <c r="J258" s="4"/>
    </row>
    <row r="259" ht="15.75" customHeight="1">
      <c r="B259" s="2"/>
      <c r="C259" s="2"/>
      <c r="D259" s="3"/>
      <c r="E259" s="3"/>
      <c r="F259" s="4"/>
      <c r="G259" s="4"/>
      <c r="H259" s="4"/>
      <c r="I259" s="4"/>
      <c r="J259" s="4"/>
    </row>
    <row r="260" ht="15.75" customHeight="1">
      <c r="B260" s="2"/>
      <c r="C260" s="2"/>
      <c r="D260" s="3"/>
      <c r="E260" s="3"/>
      <c r="F260" s="4"/>
      <c r="G260" s="4"/>
      <c r="H260" s="4"/>
      <c r="I260" s="4"/>
      <c r="J260" s="4"/>
    </row>
    <row r="261" ht="15.75" customHeight="1">
      <c r="B261" s="2"/>
      <c r="C261" s="2"/>
      <c r="D261" s="3"/>
      <c r="E261" s="3"/>
      <c r="F261" s="4"/>
      <c r="G261" s="4"/>
      <c r="H261" s="4"/>
      <c r="I261" s="4"/>
      <c r="J261" s="4"/>
    </row>
    <row r="262" ht="15.75" customHeight="1">
      <c r="B262" s="2"/>
      <c r="C262" s="2"/>
      <c r="D262" s="3"/>
      <c r="E262" s="3"/>
      <c r="F262" s="4"/>
      <c r="G262" s="4"/>
      <c r="H262" s="4"/>
      <c r="I262" s="4"/>
      <c r="J262" s="4"/>
    </row>
    <row r="263" ht="15.75" customHeight="1">
      <c r="B263" s="2"/>
      <c r="C263" s="2"/>
      <c r="D263" s="3"/>
      <c r="E263" s="3"/>
      <c r="F263" s="4"/>
      <c r="G263" s="4"/>
      <c r="H263" s="4"/>
      <c r="I263" s="4"/>
      <c r="J263" s="4"/>
    </row>
    <row r="264" ht="15.75" customHeight="1">
      <c r="B264" s="2"/>
      <c r="C264" s="2"/>
      <c r="D264" s="3"/>
      <c r="E264" s="3"/>
      <c r="F264" s="4"/>
      <c r="G264" s="4"/>
      <c r="H264" s="4"/>
      <c r="I264" s="4"/>
      <c r="J264" s="4"/>
    </row>
    <row r="265" ht="15.75" customHeight="1">
      <c r="B265" s="2"/>
      <c r="C265" s="2"/>
      <c r="D265" s="3"/>
      <c r="E265" s="3"/>
      <c r="F265" s="4"/>
      <c r="G265" s="4"/>
      <c r="H265" s="4"/>
      <c r="I265" s="4"/>
      <c r="J265" s="4"/>
    </row>
    <row r="266" ht="15.75" customHeight="1">
      <c r="B266" s="2"/>
      <c r="C266" s="2"/>
      <c r="D266" s="3"/>
      <c r="E266" s="3"/>
      <c r="F266" s="4"/>
      <c r="G266" s="4"/>
      <c r="H266" s="4"/>
      <c r="I266" s="4"/>
      <c r="J266" s="4"/>
    </row>
    <row r="267" ht="15.75" customHeight="1">
      <c r="B267" s="2"/>
      <c r="C267" s="2"/>
      <c r="D267" s="3"/>
      <c r="E267" s="3"/>
      <c r="F267" s="4"/>
      <c r="G267" s="4"/>
      <c r="H267" s="4"/>
      <c r="I267" s="4"/>
      <c r="J267" s="4"/>
    </row>
    <row r="268" ht="15.75" customHeight="1">
      <c r="B268" s="2"/>
      <c r="C268" s="2"/>
      <c r="D268" s="3"/>
      <c r="E268" s="3"/>
      <c r="F268" s="4"/>
      <c r="G268" s="4"/>
      <c r="H268" s="4"/>
      <c r="I268" s="4"/>
      <c r="J268" s="4"/>
    </row>
    <row r="269" ht="15.75" customHeight="1">
      <c r="B269" s="2"/>
      <c r="C269" s="2"/>
      <c r="D269" s="3"/>
      <c r="E269" s="3"/>
      <c r="F269" s="4"/>
      <c r="G269" s="4"/>
      <c r="H269" s="4"/>
      <c r="I269" s="4"/>
      <c r="J269" s="4"/>
    </row>
    <row r="270" ht="15.75" customHeight="1">
      <c r="B270" s="2"/>
      <c r="C270" s="2"/>
      <c r="D270" s="3"/>
      <c r="E270" s="3"/>
      <c r="F270" s="4"/>
      <c r="G270" s="4"/>
      <c r="H270" s="4"/>
      <c r="I270" s="4"/>
      <c r="J270" s="4"/>
    </row>
    <row r="271" ht="15.75" customHeight="1">
      <c r="B271" s="2"/>
      <c r="C271" s="2"/>
      <c r="D271" s="3"/>
      <c r="E271" s="3"/>
      <c r="F271" s="4"/>
      <c r="G271" s="4"/>
      <c r="H271" s="4"/>
      <c r="I271" s="4"/>
      <c r="J271" s="4"/>
    </row>
    <row r="272" ht="15.75" customHeight="1">
      <c r="B272" s="2"/>
      <c r="C272" s="2"/>
      <c r="D272" s="3"/>
      <c r="E272" s="3"/>
      <c r="F272" s="4"/>
      <c r="G272" s="4"/>
      <c r="H272" s="4"/>
      <c r="I272" s="4"/>
      <c r="J272" s="4"/>
    </row>
    <row r="273" ht="15.75" customHeight="1">
      <c r="B273" s="2"/>
      <c r="C273" s="2"/>
      <c r="D273" s="3"/>
      <c r="E273" s="3"/>
      <c r="F273" s="4"/>
      <c r="G273" s="4"/>
      <c r="H273" s="4"/>
      <c r="I273" s="4"/>
      <c r="J273" s="4"/>
    </row>
    <row r="274" ht="15.75" customHeight="1">
      <c r="B274" s="2"/>
      <c r="C274" s="2"/>
      <c r="D274" s="3"/>
      <c r="E274" s="3"/>
      <c r="F274" s="4"/>
      <c r="G274" s="4"/>
      <c r="H274" s="4"/>
      <c r="I274" s="4"/>
      <c r="J274" s="4"/>
    </row>
    <row r="275" ht="15.75" customHeight="1">
      <c r="B275" s="2"/>
      <c r="C275" s="2"/>
      <c r="D275" s="3"/>
      <c r="E275" s="3"/>
      <c r="F275" s="4"/>
      <c r="G275" s="4"/>
      <c r="H275" s="4"/>
      <c r="I275" s="4"/>
      <c r="J275" s="4"/>
    </row>
    <row r="276" ht="15.75" customHeight="1">
      <c r="B276" s="2"/>
      <c r="C276" s="2"/>
      <c r="D276" s="3"/>
      <c r="E276" s="3"/>
      <c r="F276" s="4"/>
      <c r="G276" s="4"/>
      <c r="H276" s="4"/>
      <c r="I276" s="4"/>
      <c r="J276" s="4"/>
    </row>
    <row r="277" ht="15.75" customHeight="1">
      <c r="B277" s="2"/>
      <c r="C277" s="2"/>
      <c r="D277" s="3"/>
      <c r="E277" s="3"/>
      <c r="F277" s="4"/>
      <c r="G277" s="4"/>
      <c r="H277" s="4"/>
      <c r="I277" s="4"/>
      <c r="J277" s="4"/>
    </row>
    <row r="278" ht="15.75" customHeight="1">
      <c r="B278" s="2"/>
      <c r="C278" s="2"/>
      <c r="D278" s="3"/>
      <c r="E278" s="3"/>
      <c r="F278" s="4"/>
      <c r="G278" s="4"/>
      <c r="H278" s="4"/>
      <c r="I278" s="4"/>
      <c r="J278" s="4"/>
    </row>
    <row r="279" ht="15.75" customHeight="1">
      <c r="B279" s="2"/>
      <c r="C279" s="2"/>
      <c r="D279" s="3"/>
      <c r="E279" s="3"/>
      <c r="F279" s="4"/>
      <c r="G279" s="4"/>
      <c r="H279" s="4"/>
      <c r="I279" s="4"/>
      <c r="J279" s="4"/>
    </row>
    <row r="280" ht="15.75" customHeight="1">
      <c r="B280" s="2"/>
      <c r="C280" s="2"/>
      <c r="D280" s="3"/>
      <c r="E280" s="3"/>
      <c r="F280" s="4"/>
      <c r="G280" s="4"/>
      <c r="H280" s="4"/>
      <c r="I280" s="4"/>
      <c r="J280" s="4"/>
    </row>
    <row r="281" ht="15.75" customHeight="1">
      <c r="B281" s="2"/>
      <c r="C281" s="2"/>
      <c r="D281" s="3"/>
      <c r="E281" s="3"/>
      <c r="F281" s="4"/>
      <c r="G281" s="4"/>
      <c r="H281" s="4"/>
      <c r="I281" s="4"/>
      <c r="J281" s="4"/>
    </row>
    <row r="282" ht="15.75" customHeight="1">
      <c r="B282" s="2"/>
      <c r="C282" s="2"/>
      <c r="D282" s="3"/>
      <c r="E282" s="3"/>
      <c r="F282" s="4"/>
      <c r="G282" s="4"/>
      <c r="H282" s="4"/>
      <c r="I282" s="4"/>
      <c r="J282" s="4"/>
    </row>
    <row r="283" ht="15.75" customHeight="1">
      <c r="B283" s="2"/>
      <c r="C283" s="2"/>
      <c r="D283" s="3"/>
      <c r="E283" s="3"/>
      <c r="F283" s="4"/>
      <c r="G283" s="4"/>
      <c r="H283" s="4"/>
      <c r="I283" s="4"/>
      <c r="J283" s="4"/>
    </row>
    <row r="284" ht="15.75" customHeight="1">
      <c r="B284" s="2"/>
      <c r="C284" s="2"/>
      <c r="D284" s="3"/>
      <c r="E284" s="3"/>
      <c r="F284" s="4"/>
      <c r="G284" s="4"/>
      <c r="H284" s="4"/>
      <c r="I284" s="4"/>
      <c r="J284" s="4"/>
    </row>
    <row r="285" ht="15.75" customHeight="1">
      <c r="B285" s="2"/>
      <c r="C285" s="2"/>
      <c r="D285" s="3"/>
      <c r="E285" s="3"/>
      <c r="F285" s="4"/>
      <c r="G285" s="4"/>
      <c r="H285" s="4"/>
      <c r="I285" s="4"/>
      <c r="J285" s="4"/>
    </row>
    <row r="286" ht="15.75" customHeight="1">
      <c r="B286" s="2"/>
      <c r="C286" s="2"/>
      <c r="D286" s="3"/>
      <c r="E286" s="3"/>
      <c r="F286" s="4"/>
      <c r="G286" s="4"/>
      <c r="H286" s="4"/>
      <c r="I286" s="4"/>
      <c r="J286" s="4"/>
    </row>
    <row r="287" ht="15.75" customHeight="1">
      <c r="B287" s="2"/>
      <c r="C287" s="2"/>
      <c r="D287" s="3"/>
      <c r="E287" s="3"/>
      <c r="F287" s="4"/>
      <c r="G287" s="4"/>
      <c r="H287" s="4"/>
      <c r="I287" s="4"/>
      <c r="J287" s="4"/>
    </row>
    <row r="288" ht="15.75" customHeight="1">
      <c r="B288" s="2"/>
      <c r="C288" s="2"/>
      <c r="D288" s="3"/>
      <c r="E288" s="3"/>
      <c r="F288" s="4"/>
      <c r="G288" s="4"/>
      <c r="H288" s="4"/>
      <c r="I288" s="4"/>
      <c r="J288" s="4"/>
    </row>
    <row r="289" ht="15.75" customHeight="1">
      <c r="B289" s="2"/>
      <c r="C289" s="2"/>
      <c r="D289" s="3"/>
      <c r="E289" s="3"/>
      <c r="F289" s="4"/>
      <c r="G289" s="4"/>
      <c r="H289" s="4"/>
      <c r="I289" s="4"/>
      <c r="J289" s="4"/>
    </row>
    <row r="290" ht="15.75" customHeight="1">
      <c r="B290" s="2"/>
      <c r="C290" s="2"/>
      <c r="D290" s="3"/>
      <c r="E290" s="3"/>
      <c r="F290" s="4"/>
      <c r="G290" s="4"/>
      <c r="H290" s="4"/>
      <c r="I290" s="4"/>
      <c r="J290" s="4"/>
    </row>
    <row r="291" ht="15.75" customHeight="1">
      <c r="B291" s="2"/>
      <c r="C291" s="2"/>
      <c r="D291" s="3"/>
      <c r="E291" s="3"/>
      <c r="F291" s="4"/>
      <c r="G291" s="4"/>
      <c r="H291" s="4"/>
      <c r="I291" s="4"/>
      <c r="J291" s="4"/>
    </row>
    <row r="292" ht="15.75" customHeight="1">
      <c r="B292" s="2"/>
      <c r="C292" s="2"/>
      <c r="D292" s="3"/>
      <c r="E292" s="3"/>
      <c r="F292" s="4"/>
      <c r="G292" s="4"/>
      <c r="H292" s="4"/>
      <c r="I292" s="4"/>
      <c r="J292" s="4"/>
    </row>
    <row r="293" ht="15.75" customHeight="1">
      <c r="B293" s="2"/>
      <c r="C293" s="2"/>
      <c r="D293" s="3"/>
      <c r="E293" s="3"/>
      <c r="F293" s="4"/>
      <c r="G293" s="4"/>
      <c r="H293" s="4"/>
      <c r="I293" s="4"/>
      <c r="J293" s="4"/>
    </row>
    <row r="294" ht="15.75" customHeight="1">
      <c r="B294" s="2"/>
      <c r="C294" s="2"/>
      <c r="D294" s="3"/>
      <c r="E294" s="3"/>
      <c r="F294" s="4"/>
      <c r="G294" s="4"/>
      <c r="H294" s="4"/>
      <c r="I294" s="4"/>
      <c r="J294" s="4"/>
    </row>
    <row r="295" ht="15.75" customHeight="1">
      <c r="B295" s="2"/>
      <c r="C295" s="2"/>
      <c r="D295" s="3"/>
      <c r="E295" s="3"/>
      <c r="F295" s="4"/>
      <c r="G295" s="4"/>
      <c r="H295" s="4"/>
      <c r="I295" s="4"/>
      <c r="J295" s="4"/>
    </row>
    <row r="296" ht="15.75" customHeight="1">
      <c r="B296" s="2"/>
      <c r="C296" s="2"/>
      <c r="D296" s="3"/>
      <c r="E296" s="3"/>
      <c r="F296" s="4"/>
      <c r="G296" s="4"/>
      <c r="H296" s="4"/>
      <c r="I296" s="4"/>
      <c r="J296" s="4"/>
    </row>
    <row r="297" ht="15.75" customHeight="1">
      <c r="B297" s="2"/>
      <c r="C297" s="2"/>
      <c r="D297" s="3"/>
      <c r="E297" s="3"/>
      <c r="F297" s="4"/>
      <c r="G297" s="4"/>
      <c r="H297" s="4"/>
      <c r="I297" s="4"/>
      <c r="J297" s="4"/>
    </row>
    <row r="298" ht="15.75" customHeight="1">
      <c r="B298" s="2"/>
      <c r="C298" s="2"/>
      <c r="D298" s="3"/>
      <c r="E298" s="3"/>
      <c r="F298" s="4"/>
      <c r="G298" s="4"/>
      <c r="H298" s="4"/>
      <c r="I298" s="4"/>
      <c r="J298" s="4"/>
    </row>
    <row r="299" ht="15.75" customHeight="1">
      <c r="B299" s="2"/>
      <c r="C299" s="2"/>
      <c r="D299" s="3"/>
      <c r="E299" s="3"/>
      <c r="F299" s="4"/>
      <c r="G299" s="4"/>
      <c r="H299" s="4"/>
      <c r="I299" s="4"/>
      <c r="J299" s="4"/>
    </row>
    <row r="300" ht="15.75" customHeight="1">
      <c r="B300" s="2"/>
      <c r="C300" s="2"/>
      <c r="D300" s="3"/>
      <c r="E300" s="3"/>
      <c r="F300" s="4"/>
      <c r="G300" s="4"/>
      <c r="H300" s="4"/>
      <c r="I300" s="4"/>
      <c r="J300" s="4"/>
    </row>
    <row r="301" ht="15.75" customHeight="1">
      <c r="B301" s="2"/>
      <c r="C301" s="2"/>
      <c r="D301" s="3"/>
      <c r="E301" s="3"/>
      <c r="F301" s="4"/>
      <c r="G301" s="4"/>
      <c r="H301" s="4"/>
      <c r="I301" s="4"/>
      <c r="J301" s="4"/>
    </row>
    <row r="302" ht="15.75" customHeight="1">
      <c r="B302" s="2"/>
      <c r="C302" s="2"/>
      <c r="D302" s="3"/>
      <c r="E302" s="3"/>
      <c r="F302" s="4"/>
      <c r="G302" s="4"/>
      <c r="H302" s="4"/>
      <c r="I302" s="4"/>
      <c r="J302" s="4"/>
    </row>
    <row r="303" ht="15.75" customHeight="1">
      <c r="B303" s="2"/>
      <c r="C303" s="2"/>
      <c r="D303" s="3"/>
      <c r="E303" s="3"/>
      <c r="F303" s="4"/>
      <c r="G303" s="4"/>
      <c r="H303" s="4"/>
      <c r="I303" s="4"/>
      <c r="J303" s="4"/>
    </row>
    <row r="304" ht="15.75" customHeight="1">
      <c r="B304" s="2"/>
      <c r="C304" s="2"/>
      <c r="D304" s="3"/>
      <c r="E304" s="3"/>
      <c r="F304" s="4"/>
      <c r="G304" s="4"/>
      <c r="H304" s="4"/>
      <c r="I304" s="4"/>
      <c r="J304" s="4"/>
    </row>
    <row r="305" ht="15.75" customHeight="1">
      <c r="B305" s="2"/>
      <c r="C305" s="2"/>
      <c r="D305" s="3"/>
      <c r="E305" s="3"/>
      <c r="F305" s="4"/>
      <c r="G305" s="4"/>
      <c r="H305" s="4"/>
      <c r="I305" s="4"/>
      <c r="J305" s="4"/>
    </row>
    <row r="306" ht="15.75" customHeight="1">
      <c r="B306" s="2"/>
      <c r="C306" s="2"/>
      <c r="D306" s="3"/>
      <c r="E306" s="3"/>
      <c r="F306" s="4"/>
      <c r="G306" s="4"/>
      <c r="H306" s="4"/>
      <c r="I306" s="4"/>
      <c r="J306" s="4"/>
    </row>
    <row r="307" ht="15.75" customHeight="1">
      <c r="B307" s="2"/>
      <c r="C307" s="2"/>
      <c r="D307" s="3"/>
      <c r="E307" s="3"/>
      <c r="F307" s="4"/>
      <c r="G307" s="4"/>
      <c r="H307" s="4"/>
      <c r="I307" s="4"/>
      <c r="J307" s="4"/>
    </row>
    <row r="308" ht="15.75" customHeight="1">
      <c r="B308" s="2"/>
      <c r="C308" s="2"/>
      <c r="D308" s="3"/>
      <c r="E308" s="3"/>
      <c r="F308" s="4"/>
      <c r="G308" s="4"/>
      <c r="H308" s="4"/>
      <c r="I308" s="4"/>
      <c r="J308" s="4"/>
    </row>
    <row r="309" ht="15.75" customHeight="1">
      <c r="B309" s="2"/>
      <c r="C309" s="2"/>
      <c r="D309" s="3"/>
      <c r="E309" s="3"/>
      <c r="F309" s="4"/>
      <c r="G309" s="4"/>
      <c r="H309" s="4"/>
      <c r="I309" s="4"/>
      <c r="J309" s="4"/>
    </row>
    <row r="310" ht="15.75" customHeight="1">
      <c r="B310" s="2"/>
      <c r="C310" s="2"/>
      <c r="D310" s="3"/>
      <c r="E310" s="3"/>
      <c r="F310" s="4"/>
      <c r="G310" s="4"/>
      <c r="H310" s="4"/>
      <c r="I310" s="4"/>
      <c r="J310" s="4"/>
    </row>
    <row r="311" ht="15.75" customHeight="1">
      <c r="B311" s="2"/>
      <c r="C311" s="2"/>
      <c r="D311" s="3"/>
      <c r="E311" s="3"/>
      <c r="F311" s="4"/>
      <c r="G311" s="4"/>
      <c r="H311" s="4"/>
      <c r="I311" s="4"/>
      <c r="J311" s="4"/>
    </row>
    <row r="312" ht="15.75" customHeight="1">
      <c r="B312" s="2"/>
      <c r="C312" s="2"/>
      <c r="D312" s="3"/>
      <c r="E312" s="3"/>
      <c r="F312" s="4"/>
      <c r="G312" s="4"/>
      <c r="H312" s="4"/>
      <c r="I312" s="4"/>
      <c r="J312" s="4"/>
    </row>
    <row r="313" ht="15.75" customHeight="1">
      <c r="B313" s="2"/>
      <c r="C313" s="2"/>
      <c r="D313" s="3"/>
      <c r="E313" s="3"/>
      <c r="F313" s="4"/>
      <c r="G313" s="4"/>
      <c r="H313" s="4"/>
      <c r="I313" s="4"/>
      <c r="J313" s="4"/>
    </row>
    <row r="314" ht="15.75" customHeight="1">
      <c r="B314" s="2"/>
      <c r="C314" s="2"/>
      <c r="D314" s="3"/>
      <c r="E314" s="3"/>
      <c r="F314" s="4"/>
      <c r="G314" s="4"/>
      <c r="H314" s="4"/>
      <c r="I314" s="4"/>
      <c r="J314" s="4"/>
    </row>
    <row r="315" ht="15.75" customHeight="1">
      <c r="B315" s="2"/>
      <c r="C315" s="2"/>
      <c r="D315" s="3"/>
      <c r="E315" s="3"/>
      <c r="F315" s="4"/>
      <c r="G315" s="4"/>
      <c r="H315" s="4"/>
      <c r="I315" s="4"/>
      <c r="J315" s="4"/>
    </row>
    <row r="316" ht="15.75" customHeight="1">
      <c r="B316" s="2"/>
      <c r="C316" s="2"/>
      <c r="D316" s="3"/>
      <c r="E316" s="3"/>
      <c r="F316" s="4"/>
      <c r="G316" s="4"/>
      <c r="H316" s="4"/>
      <c r="I316" s="4"/>
      <c r="J316" s="4"/>
    </row>
    <row r="317" ht="15.75" customHeight="1">
      <c r="B317" s="2"/>
      <c r="C317" s="2"/>
      <c r="D317" s="3"/>
      <c r="E317" s="3"/>
      <c r="F317" s="4"/>
      <c r="G317" s="4"/>
      <c r="H317" s="4"/>
      <c r="I317" s="4"/>
      <c r="J317" s="4"/>
    </row>
    <row r="318" ht="15.75" customHeight="1">
      <c r="B318" s="2"/>
      <c r="C318" s="2"/>
      <c r="D318" s="3"/>
      <c r="E318" s="3"/>
      <c r="F318" s="4"/>
      <c r="G318" s="4"/>
      <c r="H318" s="4"/>
      <c r="I318" s="4"/>
      <c r="J318" s="4"/>
    </row>
    <row r="319" ht="15.75" customHeight="1">
      <c r="B319" s="2"/>
      <c r="C319" s="2"/>
      <c r="D319" s="3"/>
      <c r="E319" s="3"/>
      <c r="F319" s="4"/>
      <c r="G319" s="4"/>
      <c r="H319" s="4"/>
      <c r="I319" s="4"/>
      <c r="J319" s="4"/>
    </row>
    <row r="320" ht="15.75" customHeight="1">
      <c r="B320" s="2"/>
      <c r="C320" s="2"/>
      <c r="D320" s="3"/>
      <c r="E320" s="3"/>
      <c r="F320" s="4"/>
      <c r="G320" s="4"/>
      <c r="H320" s="4"/>
      <c r="I320" s="4"/>
      <c r="J320" s="4"/>
    </row>
    <row r="321" ht="15.75" customHeight="1">
      <c r="B321" s="2"/>
      <c r="C321" s="2"/>
      <c r="D321" s="3"/>
      <c r="E321" s="3"/>
      <c r="F321" s="4"/>
      <c r="G321" s="4"/>
      <c r="H321" s="4"/>
      <c r="I321" s="4"/>
      <c r="J321" s="4"/>
    </row>
    <row r="322" ht="15.75" customHeight="1">
      <c r="B322" s="2"/>
      <c r="C322" s="2"/>
      <c r="D322" s="3"/>
      <c r="E322" s="3"/>
      <c r="F322" s="4"/>
      <c r="G322" s="4"/>
      <c r="H322" s="4"/>
      <c r="I322" s="4"/>
      <c r="J322" s="4"/>
    </row>
    <row r="323" ht="15.75" customHeight="1">
      <c r="B323" s="2"/>
      <c r="C323" s="2"/>
      <c r="D323" s="3"/>
      <c r="E323" s="3"/>
      <c r="F323" s="4"/>
      <c r="G323" s="4"/>
      <c r="H323" s="4"/>
      <c r="I323" s="4"/>
      <c r="J323" s="4"/>
    </row>
    <row r="324" ht="15.75" customHeight="1">
      <c r="B324" s="2"/>
      <c r="C324" s="2"/>
      <c r="D324" s="3"/>
      <c r="E324" s="3"/>
      <c r="F324" s="4"/>
      <c r="G324" s="4"/>
      <c r="H324" s="4"/>
      <c r="I324" s="4"/>
      <c r="J324" s="4"/>
    </row>
    <row r="325" ht="15.75" customHeight="1">
      <c r="B325" s="2"/>
      <c r="C325" s="2"/>
      <c r="D325" s="3"/>
      <c r="E325" s="3"/>
      <c r="F325" s="4"/>
      <c r="G325" s="4"/>
      <c r="H325" s="4"/>
      <c r="I325" s="4"/>
      <c r="J325" s="4"/>
    </row>
    <row r="326" ht="15.75" customHeight="1">
      <c r="B326" s="2"/>
      <c r="C326" s="2"/>
      <c r="D326" s="3"/>
      <c r="E326" s="3"/>
      <c r="F326" s="4"/>
      <c r="G326" s="4"/>
      <c r="H326" s="4"/>
      <c r="I326" s="4"/>
      <c r="J326" s="4"/>
    </row>
    <row r="327" ht="15.75" customHeight="1">
      <c r="B327" s="2"/>
      <c r="C327" s="2"/>
      <c r="D327" s="3"/>
      <c r="E327" s="3"/>
      <c r="F327" s="4"/>
      <c r="G327" s="4"/>
      <c r="H327" s="4"/>
      <c r="I327" s="4"/>
      <c r="J327" s="4"/>
    </row>
    <row r="328" ht="15.75" customHeight="1">
      <c r="B328" s="2"/>
      <c r="C328" s="2"/>
      <c r="D328" s="3"/>
      <c r="E328" s="3"/>
      <c r="F328" s="4"/>
      <c r="G328" s="4"/>
      <c r="H328" s="4"/>
      <c r="I328" s="4"/>
      <c r="J328" s="4"/>
    </row>
    <row r="329" ht="15.75" customHeight="1">
      <c r="B329" s="2"/>
      <c r="C329" s="2"/>
      <c r="D329" s="3"/>
      <c r="E329" s="3"/>
      <c r="F329" s="4"/>
      <c r="G329" s="4"/>
      <c r="H329" s="4"/>
      <c r="I329" s="4"/>
      <c r="J329" s="4"/>
    </row>
    <row r="330" ht="15.75" customHeight="1">
      <c r="B330" s="2"/>
      <c r="C330" s="2"/>
      <c r="D330" s="3"/>
      <c r="E330" s="3"/>
      <c r="F330" s="4"/>
      <c r="G330" s="4"/>
      <c r="H330" s="4"/>
      <c r="I330" s="4"/>
      <c r="J330" s="4"/>
    </row>
    <row r="331" ht="15.75" customHeight="1">
      <c r="B331" s="2"/>
      <c r="C331" s="2"/>
      <c r="D331" s="3"/>
      <c r="E331" s="3"/>
      <c r="F331" s="4"/>
      <c r="G331" s="4"/>
      <c r="H331" s="4"/>
      <c r="I331" s="4"/>
      <c r="J331" s="4"/>
    </row>
    <row r="332" ht="15.75" customHeight="1">
      <c r="B332" s="2"/>
      <c r="C332" s="2"/>
      <c r="D332" s="3"/>
      <c r="E332" s="3"/>
      <c r="F332" s="4"/>
      <c r="G332" s="4"/>
      <c r="H332" s="4"/>
      <c r="I332" s="4"/>
      <c r="J332" s="4"/>
    </row>
    <row r="333" ht="15.75" customHeight="1">
      <c r="B333" s="2"/>
      <c r="C333" s="2"/>
      <c r="D333" s="3"/>
      <c r="E333" s="3"/>
      <c r="F333" s="4"/>
      <c r="G333" s="4"/>
      <c r="H333" s="4"/>
      <c r="I333" s="4"/>
      <c r="J333" s="4"/>
    </row>
    <row r="334" ht="15.75" customHeight="1">
      <c r="B334" s="2"/>
      <c r="C334" s="2"/>
      <c r="D334" s="3"/>
      <c r="E334" s="3"/>
      <c r="F334" s="4"/>
      <c r="G334" s="4"/>
      <c r="H334" s="4"/>
      <c r="I334" s="4"/>
      <c r="J334" s="4"/>
    </row>
    <row r="335" ht="15.75" customHeight="1">
      <c r="B335" s="2"/>
      <c r="C335" s="2"/>
      <c r="D335" s="3"/>
      <c r="E335" s="3"/>
      <c r="F335" s="4"/>
      <c r="G335" s="4"/>
      <c r="H335" s="4"/>
      <c r="I335" s="4"/>
      <c r="J335" s="4"/>
    </row>
    <row r="336" ht="15.75" customHeight="1">
      <c r="B336" s="2"/>
      <c r="C336" s="2"/>
      <c r="D336" s="3"/>
      <c r="E336" s="3"/>
      <c r="F336" s="4"/>
      <c r="G336" s="4"/>
      <c r="H336" s="4"/>
      <c r="I336" s="4"/>
      <c r="J336" s="4"/>
    </row>
    <row r="337" ht="15.75" customHeight="1">
      <c r="B337" s="2"/>
      <c r="C337" s="2"/>
      <c r="D337" s="3"/>
      <c r="E337" s="3"/>
      <c r="F337" s="4"/>
      <c r="G337" s="4"/>
      <c r="H337" s="4"/>
      <c r="I337" s="4"/>
      <c r="J337" s="4"/>
    </row>
    <row r="338" ht="15.75" customHeight="1">
      <c r="B338" s="2"/>
      <c r="C338" s="2"/>
      <c r="D338" s="3"/>
      <c r="E338" s="3"/>
      <c r="F338" s="4"/>
      <c r="G338" s="4"/>
      <c r="H338" s="4"/>
      <c r="I338" s="4"/>
      <c r="J338" s="4"/>
    </row>
    <row r="339" ht="15.75" customHeight="1">
      <c r="B339" s="2"/>
      <c r="C339" s="2"/>
      <c r="D339" s="3"/>
      <c r="E339" s="3"/>
      <c r="F339" s="4"/>
      <c r="G339" s="4"/>
      <c r="H339" s="4"/>
      <c r="I339" s="4"/>
      <c r="J339" s="4"/>
    </row>
    <row r="340" ht="15.75" customHeight="1">
      <c r="B340" s="2"/>
      <c r="C340" s="2"/>
      <c r="D340" s="3"/>
      <c r="E340" s="3"/>
      <c r="F340" s="4"/>
      <c r="G340" s="4"/>
      <c r="H340" s="4"/>
      <c r="I340" s="4"/>
      <c r="J340" s="4"/>
    </row>
    <row r="341" ht="15.75" customHeight="1">
      <c r="B341" s="2"/>
      <c r="C341" s="2"/>
      <c r="D341" s="3"/>
      <c r="E341" s="3"/>
      <c r="F341" s="4"/>
      <c r="G341" s="4"/>
      <c r="H341" s="4"/>
      <c r="I341" s="4"/>
      <c r="J341" s="4"/>
    </row>
    <row r="342" ht="15.75" customHeight="1">
      <c r="B342" s="2"/>
      <c r="C342" s="2"/>
      <c r="D342" s="3"/>
      <c r="E342" s="3"/>
      <c r="F342" s="4"/>
      <c r="G342" s="4"/>
      <c r="H342" s="4"/>
      <c r="I342" s="4"/>
      <c r="J342" s="4"/>
    </row>
    <row r="343" ht="15.75" customHeight="1">
      <c r="B343" s="2"/>
      <c r="C343" s="2"/>
      <c r="D343" s="3"/>
      <c r="E343" s="3"/>
      <c r="F343" s="4"/>
      <c r="G343" s="4"/>
      <c r="H343" s="4"/>
      <c r="I343" s="4"/>
      <c r="J343" s="4"/>
    </row>
    <row r="344" ht="15.75" customHeight="1">
      <c r="B344" s="2"/>
      <c r="C344" s="2"/>
      <c r="D344" s="3"/>
      <c r="E344" s="3"/>
      <c r="F344" s="4"/>
      <c r="G344" s="4"/>
      <c r="H344" s="4"/>
      <c r="I344" s="4"/>
      <c r="J344" s="4"/>
    </row>
    <row r="345" ht="15.75" customHeight="1">
      <c r="B345" s="2"/>
      <c r="C345" s="2"/>
      <c r="D345" s="3"/>
      <c r="E345" s="3"/>
      <c r="F345" s="4"/>
      <c r="G345" s="4"/>
      <c r="H345" s="4"/>
      <c r="I345" s="4"/>
      <c r="J345" s="4"/>
    </row>
    <row r="346" ht="15.75" customHeight="1">
      <c r="B346" s="2"/>
      <c r="C346" s="2"/>
      <c r="D346" s="3"/>
      <c r="E346" s="3"/>
      <c r="F346" s="4"/>
      <c r="G346" s="4"/>
      <c r="H346" s="4"/>
      <c r="I346" s="4"/>
      <c r="J346" s="4"/>
    </row>
    <row r="347" ht="15.75" customHeight="1">
      <c r="B347" s="2"/>
      <c r="C347" s="2"/>
      <c r="D347" s="3"/>
      <c r="E347" s="3"/>
      <c r="F347" s="4"/>
      <c r="G347" s="4"/>
      <c r="H347" s="4"/>
      <c r="I347" s="4"/>
      <c r="J347" s="4"/>
    </row>
    <row r="348" ht="15.75" customHeight="1">
      <c r="B348" s="2"/>
      <c r="C348" s="2"/>
      <c r="D348" s="3"/>
      <c r="E348" s="3"/>
      <c r="F348" s="4"/>
      <c r="G348" s="4"/>
      <c r="H348" s="4"/>
      <c r="I348" s="4"/>
      <c r="J348" s="4"/>
    </row>
    <row r="349" ht="15.75" customHeight="1">
      <c r="B349" s="2"/>
      <c r="C349" s="2"/>
      <c r="D349" s="3"/>
      <c r="E349" s="3"/>
      <c r="F349" s="4"/>
      <c r="G349" s="4"/>
      <c r="H349" s="4"/>
      <c r="I349" s="4"/>
      <c r="J349" s="4"/>
    </row>
    <row r="350" ht="15.75" customHeight="1">
      <c r="B350" s="2"/>
      <c r="C350" s="2"/>
      <c r="D350" s="3"/>
      <c r="E350" s="3"/>
      <c r="F350" s="4"/>
      <c r="G350" s="4"/>
      <c r="H350" s="4"/>
      <c r="I350" s="4"/>
      <c r="J350" s="4"/>
    </row>
    <row r="351" ht="15.75" customHeight="1">
      <c r="B351" s="2"/>
      <c r="C351" s="2"/>
      <c r="D351" s="3"/>
      <c r="E351" s="3"/>
      <c r="F351" s="4"/>
      <c r="G351" s="4"/>
      <c r="H351" s="4"/>
      <c r="I351" s="4"/>
      <c r="J351" s="4"/>
    </row>
    <row r="352" ht="15.75" customHeight="1">
      <c r="B352" s="2"/>
      <c r="C352" s="2"/>
      <c r="D352" s="3"/>
      <c r="E352" s="3"/>
      <c r="F352" s="4"/>
      <c r="G352" s="4"/>
      <c r="H352" s="4"/>
      <c r="I352" s="4"/>
      <c r="J352" s="4"/>
    </row>
    <row r="353" ht="15.75" customHeight="1">
      <c r="B353" s="2"/>
      <c r="C353" s="2"/>
      <c r="D353" s="3"/>
      <c r="E353" s="3"/>
      <c r="F353" s="4"/>
      <c r="G353" s="4"/>
      <c r="H353" s="4"/>
      <c r="I353" s="4"/>
      <c r="J353" s="4"/>
    </row>
    <row r="354" ht="15.75" customHeight="1">
      <c r="B354" s="2"/>
      <c r="C354" s="2"/>
      <c r="D354" s="3"/>
      <c r="E354" s="3"/>
      <c r="F354" s="4"/>
      <c r="G354" s="4"/>
      <c r="H354" s="4"/>
      <c r="I354" s="4"/>
      <c r="J354" s="4"/>
    </row>
    <row r="355" ht="15.75" customHeight="1">
      <c r="B355" s="2"/>
      <c r="C355" s="2"/>
      <c r="D355" s="3"/>
      <c r="E355" s="3"/>
      <c r="F355" s="4"/>
      <c r="G355" s="4"/>
      <c r="H355" s="4"/>
      <c r="I355" s="4"/>
      <c r="J355" s="4"/>
    </row>
    <row r="356" ht="15.75" customHeight="1">
      <c r="B356" s="2"/>
      <c r="C356" s="2"/>
      <c r="D356" s="3"/>
      <c r="E356" s="3"/>
      <c r="F356" s="4"/>
      <c r="G356" s="4"/>
      <c r="H356" s="4"/>
      <c r="I356" s="4"/>
      <c r="J356" s="4"/>
    </row>
    <row r="357" ht="15.75" customHeight="1">
      <c r="B357" s="2"/>
      <c r="C357" s="2"/>
      <c r="D357" s="3"/>
      <c r="E357" s="3"/>
      <c r="F357" s="4"/>
      <c r="G357" s="4"/>
      <c r="H357" s="4"/>
      <c r="I357" s="4"/>
      <c r="J357" s="4"/>
    </row>
    <row r="358" ht="15.75" customHeight="1">
      <c r="B358" s="2"/>
      <c r="C358" s="2"/>
      <c r="D358" s="3"/>
      <c r="E358" s="3"/>
      <c r="F358" s="4"/>
      <c r="G358" s="4"/>
      <c r="H358" s="4"/>
      <c r="I358" s="4"/>
      <c r="J358" s="4"/>
    </row>
    <row r="359" ht="15.75" customHeight="1">
      <c r="B359" s="2"/>
      <c r="C359" s="2"/>
      <c r="D359" s="3"/>
      <c r="E359" s="3"/>
      <c r="F359" s="4"/>
      <c r="G359" s="4"/>
      <c r="H359" s="4"/>
      <c r="I359" s="4"/>
      <c r="J359" s="4"/>
    </row>
    <row r="360" ht="15.75" customHeight="1">
      <c r="B360" s="2"/>
      <c r="C360" s="2"/>
      <c r="D360" s="3"/>
      <c r="E360" s="3"/>
      <c r="F360" s="4"/>
      <c r="G360" s="4"/>
      <c r="H360" s="4"/>
      <c r="I360" s="4"/>
      <c r="J360" s="4"/>
    </row>
    <row r="361" ht="15.75" customHeight="1">
      <c r="B361" s="2"/>
      <c r="C361" s="2"/>
      <c r="D361" s="3"/>
      <c r="E361" s="3"/>
      <c r="F361" s="4"/>
      <c r="G361" s="4"/>
      <c r="H361" s="4"/>
      <c r="I361" s="4"/>
      <c r="J361" s="4"/>
    </row>
    <row r="362" ht="15.75" customHeight="1">
      <c r="B362" s="2"/>
      <c r="C362" s="2"/>
      <c r="D362" s="3"/>
      <c r="E362" s="3"/>
      <c r="F362" s="4"/>
      <c r="G362" s="4"/>
      <c r="H362" s="4"/>
      <c r="I362" s="4"/>
      <c r="J362" s="4"/>
    </row>
    <row r="363" ht="15.75" customHeight="1">
      <c r="B363" s="2"/>
      <c r="C363" s="2"/>
      <c r="D363" s="3"/>
      <c r="E363" s="3"/>
      <c r="F363" s="4"/>
      <c r="G363" s="4"/>
      <c r="H363" s="4"/>
      <c r="I363" s="4"/>
      <c r="J363" s="4"/>
    </row>
    <row r="364" ht="15.75" customHeight="1">
      <c r="B364" s="2"/>
      <c r="C364" s="2"/>
      <c r="D364" s="3"/>
      <c r="E364" s="3"/>
      <c r="F364" s="4"/>
      <c r="G364" s="4"/>
      <c r="H364" s="4"/>
      <c r="I364" s="4"/>
      <c r="J364" s="4"/>
    </row>
    <row r="365" ht="15.75" customHeight="1">
      <c r="B365" s="2"/>
      <c r="C365" s="2"/>
      <c r="D365" s="3"/>
      <c r="E365" s="3"/>
      <c r="F365" s="4"/>
      <c r="G365" s="4"/>
      <c r="H365" s="4"/>
      <c r="I365" s="4"/>
      <c r="J365" s="4"/>
    </row>
    <row r="366" ht="15.75" customHeight="1">
      <c r="B366" s="2"/>
      <c r="C366" s="2"/>
      <c r="D366" s="3"/>
      <c r="E366" s="3"/>
      <c r="F366" s="4"/>
      <c r="G366" s="4"/>
      <c r="H366" s="4"/>
      <c r="I366" s="4"/>
      <c r="J366" s="4"/>
    </row>
    <row r="367" ht="15.75" customHeight="1">
      <c r="B367" s="2"/>
      <c r="C367" s="2"/>
      <c r="D367" s="3"/>
      <c r="E367" s="3"/>
      <c r="F367" s="4"/>
      <c r="G367" s="4"/>
      <c r="H367" s="4"/>
      <c r="I367" s="4"/>
      <c r="J367" s="4"/>
    </row>
    <row r="368" ht="15.75" customHeight="1">
      <c r="B368" s="2"/>
      <c r="C368" s="2"/>
      <c r="D368" s="3"/>
      <c r="E368" s="3"/>
      <c r="F368" s="4"/>
      <c r="G368" s="4"/>
      <c r="H368" s="4"/>
      <c r="I368" s="4"/>
      <c r="J368" s="4"/>
    </row>
    <row r="369" ht="15.75" customHeight="1">
      <c r="B369" s="2"/>
      <c r="C369" s="2"/>
      <c r="D369" s="3"/>
      <c r="E369" s="3"/>
      <c r="F369" s="4"/>
      <c r="G369" s="4"/>
      <c r="H369" s="4"/>
      <c r="I369" s="4"/>
      <c r="J369" s="4"/>
    </row>
    <row r="370" ht="15.75" customHeight="1">
      <c r="B370" s="2"/>
      <c r="C370" s="2"/>
      <c r="D370" s="3"/>
      <c r="E370" s="3"/>
      <c r="F370" s="4"/>
      <c r="G370" s="4"/>
      <c r="H370" s="4"/>
      <c r="I370" s="4"/>
      <c r="J370" s="4"/>
    </row>
    <row r="371" ht="15.75" customHeight="1">
      <c r="B371" s="2"/>
      <c r="C371" s="2"/>
      <c r="D371" s="3"/>
      <c r="E371" s="3"/>
      <c r="F371" s="4"/>
      <c r="G371" s="4"/>
      <c r="H371" s="4"/>
      <c r="I371" s="4"/>
      <c r="J371" s="4"/>
    </row>
    <row r="372" ht="15.75" customHeight="1">
      <c r="B372" s="2"/>
      <c r="C372" s="2"/>
      <c r="D372" s="3"/>
      <c r="E372" s="3"/>
      <c r="F372" s="4"/>
      <c r="G372" s="4"/>
      <c r="H372" s="4"/>
      <c r="I372" s="4"/>
      <c r="J372" s="4"/>
    </row>
    <row r="373" ht="15.75" customHeight="1">
      <c r="B373" s="2"/>
      <c r="C373" s="2"/>
      <c r="D373" s="3"/>
      <c r="E373" s="3"/>
      <c r="F373" s="4"/>
      <c r="G373" s="4"/>
      <c r="H373" s="4"/>
      <c r="I373" s="4"/>
      <c r="J373" s="4"/>
    </row>
    <row r="374" ht="15.75" customHeight="1">
      <c r="B374" s="2"/>
      <c r="C374" s="2"/>
      <c r="D374" s="3"/>
      <c r="E374" s="3"/>
      <c r="F374" s="4"/>
      <c r="G374" s="4"/>
      <c r="H374" s="4"/>
      <c r="I374" s="4"/>
      <c r="J374" s="4"/>
    </row>
    <row r="375" ht="15.75" customHeight="1">
      <c r="B375" s="2"/>
      <c r="C375" s="2"/>
      <c r="D375" s="3"/>
      <c r="E375" s="3"/>
      <c r="F375" s="4"/>
      <c r="G375" s="4"/>
      <c r="H375" s="4"/>
      <c r="I375" s="4"/>
      <c r="J375" s="4"/>
    </row>
    <row r="376" ht="15.75" customHeight="1">
      <c r="B376" s="2"/>
      <c r="C376" s="2"/>
      <c r="D376" s="3"/>
      <c r="E376" s="3"/>
      <c r="F376" s="4"/>
      <c r="G376" s="4"/>
      <c r="H376" s="4"/>
      <c r="I376" s="4"/>
      <c r="J376" s="4"/>
    </row>
    <row r="377" ht="15.75" customHeight="1">
      <c r="B377" s="2"/>
      <c r="C377" s="2"/>
      <c r="D377" s="3"/>
      <c r="E377" s="3"/>
      <c r="F377" s="4"/>
      <c r="G377" s="4"/>
      <c r="H377" s="4"/>
      <c r="I377" s="4"/>
      <c r="J377" s="4"/>
    </row>
    <row r="378" ht="15.75" customHeight="1">
      <c r="B378" s="2"/>
      <c r="C378" s="2"/>
      <c r="D378" s="3"/>
      <c r="E378" s="3"/>
      <c r="F378" s="4"/>
      <c r="G378" s="4"/>
      <c r="H378" s="4"/>
      <c r="I378" s="4"/>
      <c r="J378" s="4"/>
    </row>
    <row r="379" ht="15.75" customHeight="1">
      <c r="B379" s="2"/>
      <c r="C379" s="2"/>
      <c r="D379" s="3"/>
      <c r="E379" s="3"/>
      <c r="F379" s="4"/>
      <c r="G379" s="4"/>
      <c r="H379" s="4"/>
      <c r="I379" s="4"/>
      <c r="J379" s="4"/>
    </row>
    <row r="380" ht="15.75" customHeight="1">
      <c r="B380" s="2"/>
      <c r="C380" s="2"/>
      <c r="D380" s="3"/>
      <c r="E380" s="3"/>
      <c r="F380" s="4"/>
      <c r="G380" s="4"/>
      <c r="H380" s="4"/>
      <c r="I380" s="4"/>
      <c r="J380" s="4"/>
    </row>
    <row r="381" ht="15.75" customHeight="1">
      <c r="B381" s="2"/>
      <c r="C381" s="2"/>
      <c r="D381" s="3"/>
      <c r="E381" s="3"/>
      <c r="F381" s="4"/>
      <c r="G381" s="4"/>
      <c r="H381" s="4"/>
      <c r="I381" s="4"/>
      <c r="J381" s="4"/>
    </row>
    <row r="382" ht="15.75" customHeight="1">
      <c r="B382" s="2"/>
      <c r="C382" s="2"/>
      <c r="D382" s="3"/>
      <c r="E382" s="3"/>
      <c r="F382" s="4"/>
      <c r="G382" s="4"/>
      <c r="H382" s="4"/>
      <c r="I382" s="4"/>
      <c r="J382" s="4"/>
    </row>
    <row r="383" ht="15.75" customHeight="1">
      <c r="B383" s="2"/>
      <c r="C383" s="2"/>
      <c r="D383" s="3"/>
      <c r="E383" s="3"/>
      <c r="F383" s="4"/>
      <c r="G383" s="4"/>
      <c r="H383" s="4"/>
      <c r="I383" s="4"/>
      <c r="J383" s="4"/>
    </row>
    <row r="384" ht="15.75" customHeight="1">
      <c r="B384" s="2"/>
      <c r="C384" s="2"/>
      <c r="D384" s="3"/>
      <c r="E384" s="3"/>
      <c r="F384" s="4"/>
      <c r="G384" s="4"/>
      <c r="H384" s="4"/>
      <c r="I384" s="4"/>
      <c r="J384" s="4"/>
    </row>
    <row r="385" ht="15.75" customHeight="1">
      <c r="B385" s="2"/>
      <c r="C385" s="2"/>
      <c r="D385" s="3"/>
      <c r="E385" s="3"/>
      <c r="F385" s="4"/>
      <c r="G385" s="4"/>
      <c r="H385" s="4"/>
      <c r="I385" s="4"/>
      <c r="J385" s="4"/>
    </row>
    <row r="386" ht="15.75" customHeight="1">
      <c r="B386" s="2"/>
      <c r="C386" s="2"/>
      <c r="D386" s="3"/>
      <c r="E386" s="3"/>
      <c r="F386" s="4"/>
      <c r="G386" s="4"/>
      <c r="H386" s="4"/>
      <c r="I386" s="4"/>
      <c r="J386" s="4"/>
    </row>
    <row r="387" ht="15.75" customHeight="1">
      <c r="B387" s="2"/>
      <c r="C387" s="2"/>
      <c r="D387" s="3"/>
      <c r="E387" s="3"/>
      <c r="F387" s="4"/>
      <c r="G387" s="4"/>
      <c r="H387" s="4"/>
      <c r="I387" s="4"/>
      <c r="J387" s="4"/>
    </row>
    <row r="388" ht="15.75" customHeight="1">
      <c r="B388" s="2"/>
      <c r="C388" s="2"/>
      <c r="D388" s="3"/>
      <c r="E388" s="3"/>
      <c r="F388" s="4"/>
      <c r="G388" s="4"/>
      <c r="H388" s="4"/>
      <c r="I388" s="4"/>
      <c r="J388" s="4"/>
    </row>
    <row r="389" ht="15.75" customHeight="1">
      <c r="B389" s="2"/>
      <c r="C389" s="2"/>
      <c r="D389" s="3"/>
      <c r="E389" s="3"/>
      <c r="F389" s="4"/>
      <c r="G389" s="4"/>
      <c r="H389" s="4"/>
      <c r="I389" s="4"/>
      <c r="J389" s="4"/>
    </row>
    <row r="390" ht="15.75" customHeight="1">
      <c r="B390" s="2"/>
      <c r="C390" s="2"/>
      <c r="D390" s="3"/>
      <c r="E390" s="3"/>
      <c r="F390" s="4"/>
      <c r="G390" s="4"/>
      <c r="H390" s="4"/>
      <c r="I390" s="4"/>
      <c r="J390" s="4"/>
    </row>
    <row r="391" ht="15.75" customHeight="1">
      <c r="B391" s="2"/>
      <c r="C391" s="2"/>
      <c r="D391" s="3"/>
      <c r="E391" s="3"/>
      <c r="F391" s="4"/>
      <c r="G391" s="4"/>
      <c r="H391" s="4"/>
      <c r="I391" s="4"/>
      <c r="J391" s="4"/>
    </row>
    <row r="392" ht="15.75" customHeight="1">
      <c r="B392" s="2"/>
      <c r="C392" s="2"/>
      <c r="D392" s="3"/>
      <c r="E392" s="3"/>
      <c r="F392" s="4"/>
      <c r="G392" s="4"/>
      <c r="H392" s="4"/>
      <c r="I392" s="4"/>
      <c r="J392" s="4"/>
    </row>
    <row r="393" ht="15.75" customHeight="1">
      <c r="B393" s="2"/>
      <c r="C393" s="2"/>
      <c r="D393" s="3"/>
      <c r="E393" s="3"/>
      <c r="F393" s="4"/>
      <c r="G393" s="4"/>
      <c r="H393" s="4"/>
      <c r="I393" s="4"/>
      <c r="J393" s="4"/>
    </row>
    <row r="394" ht="15.75" customHeight="1">
      <c r="B394" s="2"/>
      <c r="C394" s="2"/>
      <c r="D394" s="3"/>
      <c r="E394" s="3"/>
      <c r="F394" s="4"/>
      <c r="G394" s="4"/>
      <c r="H394" s="4"/>
      <c r="I394" s="4"/>
      <c r="J394" s="4"/>
    </row>
    <row r="395" ht="15.75" customHeight="1">
      <c r="B395" s="2"/>
      <c r="C395" s="2"/>
      <c r="D395" s="3"/>
      <c r="E395" s="3"/>
      <c r="F395" s="4"/>
      <c r="G395" s="4"/>
      <c r="H395" s="4"/>
      <c r="I395" s="4"/>
      <c r="J395" s="4"/>
    </row>
    <row r="396" ht="15.75" customHeight="1">
      <c r="B396" s="2"/>
      <c r="C396" s="2"/>
      <c r="D396" s="3"/>
      <c r="E396" s="3"/>
      <c r="F396" s="4"/>
      <c r="G396" s="4"/>
      <c r="H396" s="4"/>
      <c r="I396" s="4"/>
      <c r="J396" s="4"/>
    </row>
    <row r="397" ht="15.75" customHeight="1">
      <c r="B397" s="2"/>
      <c r="C397" s="2"/>
      <c r="D397" s="3"/>
      <c r="E397" s="3"/>
      <c r="F397" s="4"/>
      <c r="G397" s="4"/>
      <c r="H397" s="4"/>
      <c r="I397" s="4"/>
      <c r="J397" s="4"/>
    </row>
    <row r="398" ht="15.75" customHeight="1">
      <c r="B398" s="2"/>
      <c r="C398" s="2"/>
      <c r="D398" s="3"/>
      <c r="E398" s="3"/>
      <c r="F398" s="4"/>
      <c r="G398" s="4"/>
      <c r="H398" s="4"/>
      <c r="I398" s="4"/>
      <c r="J398" s="4"/>
    </row>
    <row r="399" ht="15.75" customHeight="1">
      <c r="B399" s="2"/>
      <c r="C399" s="2"/>
      <c r="D399" s="3"/>
      <c r="E399" s="3"/>
      <c r="F399" s="4"/>
      <c r="G399" s="4"/>
      <c r="H399" s="4"/>
      <c r="I399" s="4"/>
      <c r="J399" s="4"/>
    </row>
    <row r="400" ht="15.75" customHeight="1">
      <c r="B400" s="2"/>
      <c r="C400" s="2"/>
      <c r="D400" s="3"/>
      <c r="E400" s="3"/>
      <c r="F400" s="4"/>
      <c r="G400" s="4"/>
      <c r="H400" s="4"/>
      <c r="I400" s="4"/>
      <c r="J400" s="4"/>
    </row>
    <row r="401" ht="15.75" customHeight="1">
      <c r="B401" s="2"/>
      <c r="C401" s="2"/>
      <c r="D401" s="3"/>
      <c r="E401" s="3"/>
      <c r="F401" s="4"/>
      <c r="G401" s="4"/>
      <c r="H401" s="4"/>
      <c r="I401" s="4"/>
      <c r="J401" s="4"/>
    </row>
    <row r="402" ht="15.75" customHeight="1">
      <c r="B402" s="2"/>
      <c r="C402" s="2"/>
      <c r="D402" s="3"/>
      <c r="E402" s="3"/>
      <c r="F402" s="4"/>
      <c r="G402" s="4"/>
      <c r="H402" s="4"/>
      <c r="I402" s="4"/>
      <c r="J402" s="4"/>
    </row>
    <row r="403" ht="15.75" customHeight="1">
      <c r="B403" s="2"/>
      <c r="C403" s="2"/>
      <c r="D403" s="3"/>
      <c r="E403" s="3"/>
      <c r="F403" s="4"/>
      <c r="G403" s="4"/>
      <c r="H403" s="4"/>
      <c r="I403" s="4"/>
      <c r="J403" s="4"/>
    </row>
    <row r="404" ht="15.75" customHeight="1">
      <c r="B404" s="2"/>
      <c r="C404" s="2"/>
      <c r="D404" s="3"/>
      <c r="E404" s="3"/>
      <c r="F404" s="4"/>
      <c r="G404" s="4"/>
      <c r="H404" s="4"/>
      <c r="I404" s="4"/>
      <c r="J404" s="4"/>
    </row>
    <row r="405" ht="15.75" customHeight="1">
      <c r="B405" s="2"/>
      <c r="C405" s="2"/>
      <c r="D405" s="3"/>
      <c r="E405" s="3"/>
      <c r="F405" s="4"/>
      <c r="G405" s="4"/>
      <c r="H405" s="4"/>
      <c r="I405" s="4"/>
      <c r="J405" s="4"/>
    </row>
    <row r="406" ht="15.75" customHeight="1">
      <c r="B406" s="2"/>
      <c r="C406" s="2"/>
      <c r="D406" s="3"/>
      <c r="E406" s="3"/>
      <c r="F406" s="4"/>
      <c r="G406" s="4"/>
      <c r="H406" s="4"/>
      <c r="I406" s="4"/>
      <c r="J406" s="4"/>
    </row>
    <row r="407" ht="15.75" customHeight="1">
      <c r="B407" s="2"/>
      <c r="C407" s="2"/>
      <c r="D407" s="3"/>
      <c r="E407" s="3"/>
      <c r="F407" s="4"/>
      <c r="G407" s="4"/>
      <c r="H407" s="4"/>
      <c r="I407" s="4"/>
      <c r="J407" s="4"/>
    </row>
    <row r="408" ht="15.75" customHeight="1">
      <c r="B408" s="2"/>
      <c r="C408" s="2"/>
      <c r="D408" s="3"/>
      <c r="E408" s="3"/>
      <c r="F408" s="4"/>
      <c r="G408" s="4"/>
      <c r="H408" s="4"/>
      <c r="I408" s="4"/>
      <c r="J408" s="4"/>
    </row>
    <row r="409" ht="15.75" customHeight="1">
      <c r="B409" s="2"/>
      <c r="C409" s="2"/>
      <c r="D409" s="3"/>
      <c r="E409" s="3"/>
      <c r="F409" s="4"/>
      <c r="G409" s="4"/>
      <c r="H409" s="4"/>
      <c r="I409" s="4"/>
      <c r="J409" s="4"/>
    </row>
    <row r="410" ht="15.75" customHeight="1">
      <c r="B410" s="2"/>
      <c r="C410" s="2"/>
      <c r="D410" s="3"/>
      <c r="E410" s="3"/>
      <c r="F410" s="4"/>
      <c r="G410" s="4"/>
      <c r="H410" s="4"/>
      <c r="I410" s="4"/>
      <c r="J410" s="4"/>
    </row>
    <row r="411" ht="15.75" customHeight="1">
      <c r="B411" s="2"/>
      <c r="C411" s="2"/>
      <c r="D411" s="3"/>
      <c r="E411" s="3"/>
      <c r="F411" s="4"/>
      <c r="G411" s="4"/>
      <c r="H411" s="4"/>
      <c r="I411" s="4"/>
      <c r="J411" s="4"/>
    </row>
    <row r="412" ht="15.75" customHeight="1">
      <c r="B412" s="2"/>
      <c r="C412" s="2"/>
      <c r="D412" s="3"/>
      <c r="E412" s="3"/>
      <c r="F412" s="4"/>
      <c r="G412" s="4"/>
      <c r="H412" s="4"/>
      <c r="I412" s="4"/>
      <c r="J412" s="4"/>
    </row>
    <row r="413" ht="15.75" customHeight="1">
      <c r="B413" s="2"/>
      <c r="C413" s="2"/>
      <c r="D413" s="3"/>
      <c r="E413" s="3"/>
      <c r="F413" s="4"/>
      <c r="G413" s="4"/>
      <c r="H413" s="4"/>
      <c r="I413" s="4"/>
      <c r="J413" s="4"/>
    </row>
    <row r="414" ht="15.75" customHeight="1">
      <c r="B414" s="2"/>
      <c r="C414" s="2"/>
      <c r="D414" s="3"/>
      <c r="E414" s="3"/>
      <c r="F414" s="4"/>
      <c r="G414" s="4"/>
      <c r="H414" s="4"/>
      <c r="I414" s="4"/>
      <c r="J414" s="4"/>
    </row>
    <row r="415" ht="15.75" customHeight="1">
      <c r="B415" s="2"/>
      <c r="C415" s="2"/>
      <c r="D415" s="3"/>
      <c r="E415" s="3"/>
      <c r="F415" s="4"/>
      <c r="G415" s="4"/>
      <c r="H415" s="4"/>
      <c r="I415" s="4"/>
      <c r="J415" s="4"/>
    </row>
    <row r="416" ht="15.75" customHeight="1">
      <c r="B416" s="2"/>
      <c r="C416" s="2"/>
      <c r="D416" s="3"/>
      <c r="E416" s="3"/>
      <c r="F416" s="4"/>
      <c r="G416" s="4"/>
      <c r="H416" s="4"/>
      <c r="I416" s="4"/>
      <c r="J416" s="4"/>
    </row>
    <row r="417" ht="15.75" customHeight="1">
      <c r="B417" s="2"/>
      <c r="C417" s="2"/>
      <c r="D417" s="3"/>
      <c r="E417" s="3"/>
      <c r="F417" s="4"/>
      <c r="G417" s="4"/>
      <c r="H417" s="4"/>
      <c r="I417" s="4"/>
      <c r="J417" s="4"/>
    </row>
    <row r="418" ht="15.75" customHeight="1">
      <c r="B418" s="2"/>
      <c r="C418" s="2"/>
      <c r="D418" s="3"/>
      <c r="E418" s="3"/>
      <c r="F418" s="4"/>
      <c r="G418" s="4"/>
      <c r="H418" s="4"/>
      <c r="I418" s="4"/>
      <c r="J418" s="4"/>
    </row>
    <row r="419" ht="15.75" customHeight="1">
      <c r="B419" s="2"/>
      <c r="C419" s="2"/>
      <c r="D419" s="3"/>
      <c r="E419" s="3"/>
      <c r="F419" s="4"/>
      <c r="G419" s="4"/>
      <c r="H419" s="4"/>
      <c r="I419" s="4"/>
      <c r="J419" s="4"/>
    </row>
    <row r="420" ht="15.75" customHeight="1">
      <c r="B420" s="2"/>
      <c r="C420" s="2"/>
      <c r="D420" s="3"/>
      <c r="E420" s="3"/>
      <c r="F420" s="4"/>
      <c r="G420" s="4"/>
      <c r="H420" s="4"/>
      <c r="I420" s="4"/>
      <c r="J420" s="4"/>
    </row>
    <row r="421" ht="15.75" customHeight="1">
      <c r="B421" s="2"/>
      <c r="C421" s="2"/>
      <c r="D421" s="3"/>
      <c r="E421" s="3"/>
      <c r="F421" s="4"/>
      <c r="G421" s="4"/>
      <c r="H421" s="4"/>
      <c r="I421" s="4"/>
      <c r="J421" s="4"/>
    </row>
    <row r="422" ht="15.75" customHeight="1">
      <c r="B422" s="2"/>
      <c r="C422" s="2"/>
      <c r="D422" s="3"/>
      <c r="E422" s="3"/>
      <c r="F422" s="4"/>
      <c r="G422" s="4"/>
      <c r="H422" s="4"/>
      <c r="I422" s="4"/>
      <c r="J422" s="4"/>
    </row>
    <row r="423" ht="15.75" customHeight="1">
      <c r="B423" s="2"/>
      <c r="C423" s="2"/>
      <c r="D423" s="3"/>
      <c r="E423" s="3"/>
      <c r="F423" s="4"/>
      <c r="G423" s="4"/>
      <c r="H423" s="4"/>
      <c r="I423" s="4"/>
      <c r="J423" s="4"/>
    </row>
    <row r="424" ht="15.75" customHeight="1">
      <c r="B424" s="2"/>
      <c r="C424" s="2"/>
      <c r="D424" s="3"/>
      <c r="E424" s="3"/>
      <c r="F424" s="4"/>
      <c r="G424" s="4"/>
      <c r="H424" s="4"/>
      <c r="I424" s="4"/>
      <c r="J424" s="4"/>
    </row>
    <row r="425" ht="15.75" customHeight="1">
      <c r="B425" s="2"/>
      <c r="C425" s="2"/>
      <c r="D425" s="3"/>
      <c r="E425" s="3"/>
      <c r="F425" s="4"/>
      <c r="G425" s="4"/>
      <c r="H425" s="4"/>
      <c r="I425" s="4"/>
      <c r="J425" s="4"/>
    </row>
    <row r="426" ht="15.75" customHeight="1">
      <c r="B426" s="2"/>
      <c r="C426" s="2"/>
      <c r="D426" s="3"/>
      <c r="E426" s="3"/>
      <c r="F426" s="4"/>
      <c r="G426" s="4"/>
      <c r="H426" s="4"/>
      <c r="I426" s="4"/>
      <c r="J426" s="4"/>
    </row>
    <row r="427" ht="15.75" customHeight="1">
      <c r="B427" s="2"/>
      <c r="C427" s="2"/>
      <c r="D427" s="3"/>
      <c r="E427" s="3"/>
      <c r="F427" s="4"/>
      <c r="G427" s="4"/>
      <c r="H427" s="4"/>
      <c r="I427" s="4"/>
      <c r="J427" s="4"/>
    </row>
    <row r="428" ht="15.75" customHeight="1">
      <c r="B428" s="2"/>
      <c r="C428" s="2"/>
      <c r="D428" s="3"/>
      <c r="E428" s="3"/>
      <c r="F428" s="4"/>
      <c r="G428" s="4"/>
      <c r="H428" s="4"/>
      <c r="I428" s="4"/>
      <c r="J428" s="4"/>
    </row>
    <row r="429" ht="15.75" customHeight="1">
      <c r="B429" s="2"/>
      <c r="C429" s="2"/>
      <c r="D429" s="3"/>
      <c r="E429" s="3"/>
      <c r="F429" s="4"/>
      <c r="G429" s="4"/>
      <c r="H429" s="4"/>
      <c r="I429" s="4"/>
      <c r="J429" s="4"/>
    </row>
    <row r="430" ht="15.75" customHeight="1">
      <c r="B430" s="2"/>
      <c r="C430" s="2"/>
      <c r="D430" s="3"/>
      <c r="E430" s="3"/>
      <c r="F430" s="4"/>
      <c r="G430" s="4"/>
      <c r="H430" s="4"/>
      <c r="I430" s="4"/>
      <c r="J430" s="4"/>
    </row>
    <row r="431" ht="15.75" customHeight="1">
      <c r="B431" s="2"/>
      <c r="C431" s="2"/>
      <c r="D431" s="3"/>
      <c r="E431" s="3"/>
      <c r="F431" s="4"/>
      <c r="G431" s="4"/>
      <c r="H431" s="4"/>
      <c r="I431" s="4"/>
      <c r="J431" s="4"/>
    </row>
    <row r="432" ht="15.75" customHeight="1">
      <c r="B432" s="2"/>
      <c r="C432" s="2"/>
      <c r="D432" s="3"/>
      <c r="E432" s="3"/>
      <c r="F432" s="4"/>
      <c r="G432" s="4"/>
      <c r="H432" s="4"/>
      <c r="I432" s="4"/>
      <c r="J432" s="4"/>
    </row>
    <row r="433" ht="15.75" customHeight="1">
      <c r="B433" s="2"/>
      <c r="C433" s="2"/>
      <c r="D433" s="3"/>
      <c r="E433" s="3"/>
      <c r="F433" s="4"/>
      <c r="G433" s="4"/>
      <c r="H433" s="4"/>
      <c r="I433" s="4"/>
      <c r="J433" s="4"/>
    </row>
    <row r="434" ht="15.75" customHeight="1">
      <c r="B434" s="2"/>
      <c r="C434" s="2"/>
      <c r="D434" s="3"/>
      <c r="E434" s="3"/>
      <c r="F434" s="4"/>
      <c r="G434" s="4"/>
      <c r="H434" s="4"/>
      <c r="I434" s="4"/>
      <c r="J434" s="4"/>
    </row>
    <row r="435" ht="15.75" customHeight="1">
      <c r="B435" s="2"/>
      <c r="C435" s="2"/>
      <c r="D435" s="3"/>
      <c r="E435" s="3"/>
      <c r="F435" s="4"/>
      <c r="G435" s="4"/>
      <c r="H435" s="4"/>
      <c r="I435" s="4"/>
      <c r="J435" s="4"/>
    </row>
    <row r="436" ht="15.75" customHeight="1">
      <c r="B436" s="2"/>
      <c r="C436" s="2"/>
      <c r="D436" s="3"/>
      <c r="E436" s="3"/>
      <c r="F436" s="4"/>
      <c r="G436" s="4"/>
      <c r="H436" s="4"/>
      <c r="I436" s="4"/>
      <c r="J436" s="4"/>
    </row>
    <row r="437" ht="15.75" customHeight="1">
      <c r="B437" s="2"/>
      <c r="C437" s="2"/>
      <c r="D437" s="3"/>
      <c r="E437" s="3"/>
      <c r="F437" s="4"/>
      <c r="G437" s="4"/>
      <c r="H437" s="4"/>
      <c r="I437" s="4"/>
      <c r="J437" s="4"/>
    </row>
    <row r="438" ht="15.75" customHeight="1">
      <c r="B438" s="2"/>
      <c r="C438" s="2"/>
      <c r="D438" s="3"/>
      <c r="E438" s="3"/>
      <c r="F438" s="4"/>
      <c r="G438" s="4"/>
      <c r="H438" s="4"/>
      <c r="I438" s="4"/>
      <c r="J438" s="4"/>
    </row>
    <row r="439" ht="15.75" customHeight="1">
      <c r="B439" s="2"/>
      <c r="C439" s="2"/>
      <c r="D439" s="3"/>
      <c r="E439" s="3"/>
      <c r="F439" s="4"/>
      <c r="G439" s="4"/>
      <c r="H439" s="4"/>
      <c r="I439" s="4"/>
      <c r="J439" s="4"/>
    </row>
    <row r="440" ht="15.75" customHeight="1">
      <c r="B440" s="2"/>
      <c r="C440" s="2"/>
      <c r="D440" s="3"/>
      <c r="E440" s="3"/>
      <c r="F440" s="4"/>
      <c r="G440" s="4"/>
      <c r="H440" s="4"/>
      <c r="I440" s="4"/>
      <c r="J440" s="4"/>
    </row>
    <row r="441" ht="15.75" customHeight="1">
      <c r="B441" s="2"/>
      <c r="C441" s="2"/>
      <c r="D441" s="3"/>
      <c r="E441" s="3"/>
      <c r="F441" s="4"/>
      <c r="G441" s="4"/>
      <c r="H441" s="4"/>
      <c r="I441" s="4"/>
      <c r="J441" s="4"/>
    </row>
    <row r="442" ht="15.75" customHeight="1">
      <c r="B442" s="2"/>
      <c r="C442" s="2"/>
      <c r="D442" s="3"/>
      <c r="E442" s="3"/>
      <c r="F442" s="4"/>
      <c r="G442" s="4"/>
      <c r="H442" s="4"/>
      <c r="I442" s="4"/>
      <c r="J442" s="4"/>
    </row>
    <row r="443" ht="15.75" customHeight="1">
      <c r="B443" s="2"/>
      <c r="C443" s="2"/>
      <c r="D443" s="3"/>
      <c r="E443" s="3"/>
      <c r="F443" s="4"/>
      <c r="G443" s="4"/>
      <c r="H443" s="4"/>
      <c r="I443" s="4"/>
      <c r="J443" s="4"/>
    </row>
    <row r="444" ht="15.75" customHeight="1">
      <c r="B444" s="2"/>
      <c r="C444" s="2"/>
      <c r="D444" s="3"/>
      <c r="E444" s="3"/>
      <c r="F444" s="4"/>
      <c r="G444" s="4"/>
      <c r="H444" s="4"/>
      <c r="I444" s="4"/>
      <c r="J444" s="4"/>
    </row>
    <row r="445" ht="15.75" customHeight="1">
      <c r="B445" s="2"/>
      <c r="C445" s="2"/>
      <c r="D445" s="3"/>
      <c r="E445" s="3"/>
      <c r="F445" s="4"/>
      <c r="G445" s="4"/>
      <c r="H445" s="4"/>
      <c r="I445" s="4"/>
      <c r="J445" s="4"/>
    </row>
    <row r="446" ht="15.75" customHeight="1">
      <c r="B446" s="2"/>
      <c r="C446" s="2"/>
      <c r="D446" s="3"/>
      <c r="E446" s="3"/>
      <c r="F446" s="4"/>
      <c r="G446" s="4"/>
      <c r="H446" s="4"/>
      <c r="I446" s="4"/>
      <c r="J446" s="4"/>
    </row>
    <row r="447" ht="15.75" customHeight="1">
      <c r="B447" s="2"/>
      <c r="C447" s="2"/>
      <c r="D447" s="3"/>
      <c r="E447" s="3"/>
      <c r="F447" s="4"/>
      <c r="G447" s="4"/>
      <c r="H447" s="4"/>
      <c r="I447" s="4"/>
      <c r="J447" s="4"/>
    </row>
    <row r="448" ht="15.75" customHeight="1">
      <c r="B448" s="2"/>
      <c r="C448" s="2"/>
      <c r="D448" s="3"/>
      <c r="E448" s="3"/>
      <c r="F448" s="4"/>
      <c r="G448" s="4"/>
      <c r="H448" s="4"/>
      <c r="I448" s="4"/>
      <c r="J448" s="4"/>
    </row>
    <row r="449" ht="15.75" customHeight="1">
      <c r="B449" s="2"/>
      <c r="C449" s="2"/>
      <c r="D449" s="3"/>
      <c r="E449" s="3"/>
      <c r="F449" s="4"/>
      <c r="G449" s="4"/>
      <c r="H449" s="4"/>
      <c r="I449" s="4"/>
      <c r="J449" s="4"/>
    </row>
    <row r="450" ht="15.75" customHeight="1">
      <c r="B450" s="2"/>
      <c r="C450" s="2"/>
      <c r="D450" s="3"/>
      <c r="E450" s="3"/>
      <c r="F450" s="4"/>
      <c r="G450" s="4"/>
      <c r="H450" s="4"/>
      <c r="I450" s="4"/>
      <c r="J450" s="4"/>
    </row>
    <row r="451" ht="15.75" customHeight="1">
      <c r="B451" s="2"/>
      <c r="C451" s="2"/>
      <c r="D451" s="3"/>
      <c r="E451" s="3"/>
      <c r="F451" s="4"/>
      <c r="G451" s="4"/>
      <c r="H451" s="4"/>
      <c r="I451" s="4"/>
      <c r="J451" s="4"/>
    </row>
    <row r="452" ht="15.75" customHeight="1">
      <c r="B452" s="2"/>
      <c r="C452" s="2"/>
      <c r="D452" s="3"/>
      <c r="E452" s="3"/>
      <c r="F452" s="4"/>
      <c r="G452" s="4"/>
      <c r="H452" s="4"/>
      <c r="I452" s="4"/>
      <c r="J452" s="4"/>
    </row>
    <row r="453" ht="15.75" customHeight="1">
      <c r="B453" s="2"/>
      <c r="C453" s="2"/>
      <c r="D453" s="3"/>
      <c r="E453" s="3"/>
      <c r="F453" s="4"/>
      <c r="G453" s="4"/>
      <c r="H453" s="4"/>
      <c r="I453" s="4"/>
      <c r="J453" s="4"/>
    </row>
    <row r="454" ht="15.75" customHeight="1">
      <c r="B454" s="2"/>
      <c r="C454" s="2"/>
      <c r="D454" s="3"/>
      <c r="E454" s="3"/>
      <c r="F454" s="4"/>
      <c r="G454" s="4"/>
      <c r="H454" s="4"/>
      <c r="I454" s="4"/>
      <c r="J454" s="4"/>
    </row>
    <row r="455" ht="15.75" customHeight="1">
      <c r="B455" s="2"/>
      <c r="C455" s="2"/>
      <c r="D455" s="3"/>
      <c r="E455" s="3"/>
      <c r="F455" s="4"/>
      <c r="G455" s="4"/>
      <c r="H455" s="4"/>
      <c r="I455" s="4"/>
      <c r="J455" s="4"/>
    </row>
    <row r="456" ht="15.75" customHeight="1">
      <c r="B456" s="2"/>
      <c r="C456" s="2"/>
      <c r="D456" s="3"/>
      <c r="E456" s="3"/>
      <c r="F456" s="4"/>
      <c r="G456" s="4"/>
      <c r="H456" s="4"/>
      <c r="I456" s="4"/>
      <c r="J456" s="4"/>
    </row>
    <row r="457" ht="15.75" customHeight="1">
      <c r="B457" s="2"/>
      <c r="C457" s="2"/>
      <c r="D457" s="3"/>
      <c r="E457" s="3"/>
      <c r="F457" s="4"/>
      <c r="G457" s="4"/>
      <c r="H457" s="4"/>
      <c r="I457" s="4"/>
      <c r="J457" s="4"/>
    </row>
    <row r="458" ht="15.75" customHeight="1">
      <c r="B458" s="2"/>
      <c r="C458" s="2"/>
      <c r="D458" s="3"/>
      <c r="E458" s="3"/>
      <c r="F458" s="4"/>
      <c r="G458" s="4"/>
      <c r="H458" s="4"/>
      <c r="I458" s="4"/>
      <c r="J458" s="4"/>
    </row>
    <row r="459" ht="15.75" customHeight="1">
      <c r="B459" s="2"/>
      <c r="C459" s="2"/>
      <c r="D459" s="3"/>
      <c r="E459" s="3"/>
      <c r="F459" s="4"/>
      <c r="G459" s="4"/>
      <c r="H459" s="4"/>
      <c r="I459" s="4"/>
      <c r="J459" s="4"/>
    </row>
    <row r="460" ht="15.75" customHeight="1">
      <c r="B460" s="2"/>
      <c r="C460" s="2"/>
      <c r="D460" s="3"/>
      <c r="E460" s="3"/>
      <c r="F460" s="4"/>
      <c r="G460" s="4"/>
      <c r="H460" s="4"/>
      <c r="I460" s="4"/>
      <c r="J460" s="4"/>
    </row>
    <row r="461" ht="15.75" customHeight="1">
      <c r="B461" s="2"/>
      <c r="C461" s="2"/>
      <c r="D461" s="3"/>
      <c r="E461" s="3"/>
      <c r="F461" s="4"/>
      <c r="G461" s="4"/>
      <c r="H461" s="4"/>
      <c r="I461" s="4"/>
      <c r="J461" s="4"/>
    </row>
    <row r="462" ht="15.75" customHeight="1">
      <c r="B462" s="2"/>
      <c r="C462" s="2"/>
      <c r="D462" s="3"/>
      <c r="E462" s="3"/>
      <c r="F462" s="4"/>
      <c r="G462" s="4"/>
      <c r="H462" s="4"/>
      <c r="I462" s="4"/>
      <c r="J462" s="4"/>
    </row>
    <row r="463" ht="15.75" customHeight="1">
      <c r="B463" s="2"/>
      <c r="C463" s="2"/>
      <c r="D463" s="3"/>
      <c r="E463" s="3"/>
      <c r="F463" s="4"/>
      <c r="G463" s="4"/>
      <c r="H463" s="4"/>
      <c r="I463" s="4"/>
      <c r="J463" s="4"/>
    </row>
    <row r="464" ht="15.75" customHeight="1">
      <c r="B464" s="2"/>
      <c r="C464" s="2"/>
      <c r="D464" s="3"/>
      <c r="E464" s="3"/>
      <c r="F464" s="4"/>
      <c r="G464" s="4"/>
      <c r="H464" s="4"/>
      <c r="I464" s="4"/>
      <c r="J464" s="4"/>
    </row>
    <row r="465" ht="15.75" customHeight="1">
      <c r="B465" s="2"/>
      <c r="C465" s="2"/>
      <c r="D465" s="3"/>
      <c r="E465" s="3"/>
      <c r="F465" s="4"/>
      <c r="G465" s="4"/>
      <c r="H465" s="4"/>
      <c r="I465" s="4"/>
      <c r="J465" s="4"/>
    </row>
    <row r="466" ht="15.75" customHeight="1">
      <c r="B466" s="2"/>
      <c r="C466" s="2"/>
      <c r="D466" s="3"/>
      <c r="E466" s="3"/>
      <c r="F466" s="4"/>
      <c r="G466" s="4"/>
      <c r="H466" s="4"/>
      <c r="I466" s="4"/>
      <c r="J466" s="4"/>
    </row>
    <row r="467" ht="15.75" customHeight="1">
      <c r="B467" s="2"/>
      <c r="C467" s="2"/>
      <c r="D467" s="3"/>
      <c r="E467" s="3"/>
      <c r="F467" s="4"/>
      <c r="G467" s="4"/>
      <c r="H467" s="4"/>
      <c r="I467" s="4"/>
      <c r="J467" s="4"/>
    </row>
    <row r="468" ht="15.75" customHeight="1">
      <c r="B468" s="2"/>
      <c r="C468" s="2"/>
      <c r="D468" s="3"/>
      <c r="E468" s="3"/>
      <c r="F468" s="4"/>
      <c r="G468" s="4"/>
      <c r="H468" s="4"/>
      <c r="I468" s="4"/>
      <c r="J468" s="4"/>
    </row>
    <row r="469" ht="15.75" customHeight="1">
      <c r="B469" s="2"/>
      <c r="C469" s="2"/>
      <c r="D469" s="3"/>
      <c r="E469" s="3"/>
      <c r="F469" s="4"/>
      <c r="G469" s="4"/>
      <c r="H469" s="4"/>
      <c r="I469" s="4"/>
      <c r="J469" s="4"/>
    </row>
    <row r="470" ht="15.75" customHeight="1">
      <c r="B470" s="2"/>
      <c r="C470" s="2"/>
      <c r="D470" s="3"/>
      <c r="E470" s="3"/>
      <c r="F470" s="4"/>
      <c r="G470" s="4"/>
      <c r="H470" s="4"/>
      <c r="I470" s="4"/>
      <c r="J470" s="4"/>
    </row>
    <row r="471" ht="15.75" customHeight="1">
      <c r="B471" s="2"/>
      <c r="C471" s="2"/>
      <c r="D471" s="3"/>
      <c r="E471" s="3"/>
      <c r="F471" s="4"/>
      <c r="G471" s="4"/>
      <c r="H471" s="4"/>
      <c r="I471" s="4"/>
      <c r="J471" s="4"/>
    </row>
    <row r="472" ht="15.75" customHeight="1">
      <c r="B472" s="2"/>
      <c r="C472" s="2"/>
      <c r="D472" s="3"/>
      <c r="E472" s="3"/>
      <c r="F472" s="4"/>
      <c r="G472" s="4"/>
      <c r="H472" s="4"/>
      <c r="I472" s="4"/>
      <c r="J472" s="4"/>
    </row>
    <row r="473" ht="15.75" customHeight="1">
      <c r="B473" s="2"/>
      <c r="C473" s="2"/>
      <c r="D473" s="3"/>
      <c r="E473" s="3"/>
      <c r="F473" s="4"/>
      <c r="G473" s="4"/>
      <c r="H473" s="4"/>
      <c r="I473" s="4"/>
      <c r="J473" s="4"/>
    </row>
    <row r="474" ht="15.75" customHeight="1">
      <c r="B474" s="2"/>
      <c r="C474" s="2"/>
      <c r="D474" s="3"/>
      <c r="E474" s="3"/>
      <c r="F474" s="4"/>
      <c r="G474" s="4"/>
      <c r="H474" s="4"/>
      <c r="I474" s="4"/>
      <c r="J474" s="4"/>
    </row>
    <row r="475" ht="15.75" customHeight="1">
      <c r="B475" s="2"/>
      <c r="C475" s="2"/>
      <c r="D475" s="3"/>
      <c r="E475" s="3"/>
      <c r="F475" s="4"/>
      <c r="G475" s="4"/>
      <c r="H475" s="4"/>
      <c r="I475" s="4"/>
      <c r="J475" s="4"/>
    </row>
    <row r="476" ht="15.75" customHeight="1">
      <c r="B476" s="2"/>
      <c r="C476" s="2"/>
      <c r="D476" s="3"/>
      <c r="E476" s="3"/>
      <c r="F476" s="4"/>
      <c r="G476" s="4"/>
      <c r="H476" s="4"/>
      <c r="I476" s="4"/>
      <c r="J476" s="4"/>
    </row>
    <row r="477" ht="15.75" customHeight="1">
      <c r="B477" s="2"/>
      <c r="C477" s="2"/>
      <c r="D477" s="3"/>
      <c r="E477" s="3"/>
      <c r="F477" s="4"/>
      <c r="G477" s="4"/>
      <c r="H477" s="4"/>
      <c r="I477" s="4"/>
      <c r="J477" s="4"/>
    </row>
    <row r="478" ht="15.75" customHeight="1">
      <c r="B478" s="2"/>
      <c r="C478" s="2"/>
      <c r="D478" s="3"/>
      <c r="E478" s="3"/>
      <c r="F478" s="4"/>
      <c r="G478" s="4"/>
      <c r="H478" s="4"/>
      <c r="I478" s="4"/>
      <c r="J478" s="4"/>
    </row>
    <row r="479" ht="15.75" customHeight="1">
      <c r="B479" s="2"/>
      <c r="C479" s="2"/>
      <c r="D479" s="3"/>
      <c r="E479" s="3"/>
      <c r="F479" s="4"/>
      <c r="G479" s="4"/>
      <c r="H479" s="4"/>
      <c r="I479" s="4"/>
      <c r="J479" s="4"/>
    </row>
    <row r="480" ht="15.75" customHeight="1">
      <c r="B480" s="2"/>
      <c r="C480" s="2"/>
      <c r="D480" s="3"/>
      <c r="E480" s="3"/>
      <c r="F480" s="4"/>
      <c r="G480" s="4"/>
      <c r="H480" s="4"/>
      <c r="I480" s="4"/>
      <c r="J480" s="4"/>
    </row>
    <row r="481" ht="15.75" customHeight="1">
      <c r="B481" s="2"/>
      <c r="C481" s="2"/>
      <c r="D481" s="3"/>
      <c r="E481" s="3"/>
      <c r="F481" s="4"/>
      <c r="G481" s="4"/>
      <c r="H481" s="4"/>
      <c r="I481" s="4"/>
      <c r="J481" s="4"/>
    </row>
    <row r="482" ht="15.75" customHeight="1">
      <c r="B482" s="2"/>
      <c r="C482" s="2"/>
      <c r="D482" s="3"/>
      <c r="E482" s="3"/>
      <c r="F482" s="4"/>
      <c r="G482" s="4"/>
      <c r="H482" s="4"/>
      <c r="I482" s="4"/>
      <c r="J482" s="4"/>
    </row>
    <row r="483" ht="15.75" customHeight="1">
      <c r="B483" s="2"/>
      <c r="C483" s="2"/>
      <c r="D483" s="3"/>
      <c r="E483" s="3"/>
      <c r="F483" s="4"/>
      <c r="G483" s="4"/>
      <c r="H483" s="4"/>
      <c r="I483" s="4"/>
      <c r="J483" s="4"/>
    </row>
    <row r="484" ht="15.75" customHeight="1">
      <c r="B484" s="2"/>
      <c r="C484" s="2"/>
      <c r="D484" s="3"/>
      <c r="E484" s="3"/>
      <c r="F484" s="4"/>
      <c r="G484" s="4"/>
      <c r="H484" s="4"/>
      <c r="I484" s="4"/>
      <c r="J484" s="4"/>
    </row>
    <row r="485" ht="15.75" customHeight="1">
      <c r="B485" s="2"/>
      <c r="C485" s="2"/>
      <c r="D485" s="3"/>
      <c r="E485" s="3"/>
      <c r="F485" s="4"/>
      <c r="G485" s="4"/>
      <c r="H485" s="4"/>
      <c r="I485" s="4"/>
      <c r="J485" s="4"/>
    </row>
    <row r="486" ht="15.75" customHeight="1">
      <c r="B486" s="2"/>
      <c r="C486" s="2"/>
      <c r="D486" s="3"/>
      <c r="E486" s="3"/>
      <c r="F486" s="4"/>
      <c r="G486" s="4"/>
      <c r="H486" s="4"/>
      <c r="I486" s="4"/>
      <c r="J486" s="4"/>
    </row>
    <row r="487" ht="15.75" customHeight="1">
      <c r="B487" s="2"/>
      <c r="C487" s="2"/>
      <c r="D487" s="3"/>
      <c r="E487" s="3"/>
      <c r="F487" s="4"/>
      <c r="G487" s="4"/>
      <c r="H487" s="4"/>
      <c r="I487" s="4"/>
      <c r="J487" s="4"/>
    </row>
    <row r="488" ht="15.75" customHeight="1">
      <c r="B488" s="2"/>
      <c r="C488" s="2"/>
      <c r="D488" s="3"/>
      <c r="E488" s="3"/>
      <c r="F488" s="4"/>
      <c r="G488" s="4"/>
      <c r="H488" s="4"/>
      <c r="I488" s="4"/>
      <c r="J488" s="4"/>
    </row>
    <row r="489" ht="15.75" customHeight="1">
      <c r="B489" s="2"/>
      <c r="C489" s="2"/>
      <c r="D489" s="3"/>
      <c r="E489" s="3"/>
      <c r="F489" s="4"/>
      <c r="G489" s="4"/>
      <c r="H489" s="4"/>
      <c r="I489" s="4"/>
      <c r="J489" s="4"/>
    </row>
    <row r="490" ht="15.75" customHeight="1">
      <c r="B490" s="2"/>
      <c r="C490" s="2"/>
      <c r="D490" s="3"/>
      <c r="E490" s="3"/>
      <c r="F490" s="4"/>
      <c r="G490" s="4"/>
      <c r="H490" s="4"/>
      <c r="I490" s="4"/>
      <c r="J490" s="4"/>
    </row>
    <row r="491" ht="15.75" customHeight="1">
      <c r="B491" s="2"/>
      <c r="C491" s="2"/>
      <c r="D491" s="3"/>
      <c r="E491" s="3"/>
      <c r="F491" s="4"/>
      <c r="G491" s="4"/>
      <c r="H491" s="4"/>
      <c r="I491" s="4"/>
      <c r="J491" s="4"/>
    </row>
    <row r="492" ht="15.75" customHeight="1">
      <c r="B492" s="2"/>
      <c r="C492" s="2"/>
      <c r="D492" s="3"/>
      <c r="E492" s="3"/>
      <c r="F492" s="4"/>
      <c r="G492" s="4"/>
      <c r="H492" s="4"/>
      <c r="I492" s="4"/>
      <c r="J492" s="4"/>
    </row>
    <row r="493" ht="15.75" customHeight="1">
      <c r="B493" s="2"/>
      <c r="C493" s="2"/>
      <c r="D493" s="3"/>
      <c r="E493" s="3"/>
      <c r="F493" s="4"/>
      <c r="G493" s="4"/>
      <c r="H493" s="4"/>
      <c r="I493" s="4"/>
      <c r="J493" s="4"/>
    </row>
    <row r="494" ht="15.75" customHeight="1">
      <c r="B494" s="2"/>
      <c r="C494" s="2"/>
      <c r="D494" s="3"/>
      <c r="E494" s="3"/>
      <c r="F494" s="4"/>
      <c r="G494" s="4"/>
      <c r="H494" s="4"/>
      <c r="I494" s="4"/>
      <c r="J494" s="4"/>
    </row>
    <row r="495" ht="15.75" customHeight="1">
      <c r="B495" s="2"/>
      <c r="C495" s="2"/>
      <c r="D495" s="3"/>
      <c r="E495" s="3"/>
      <c r="F495" s="4"/>
      <c r="G495" s="4"/>
      <c r="H495" s="4"/>
      <c r="I495" s="4"/>
      <c r="J495" s="4"/>
    </row>
    <row r="496" ht="15.75" customHeight="1">
      <c r="B496" s="2"/>
      <c r="C496" s="2"/>
      <c r="D496" s="3"/>
      <c r="E496" s="3"/>
      <c r="F496" s="4"/>
      <c r="G496" s="4"/>
      <c r="H496" s="4"/>
      <c r="I496" s="4"/>
      <c r="J496" s="4"/>
    </row>
    <row r="497" ht="15.75" customHeight="1">
      <c r="B497" s="2"/>
      <c r="C497" s="2"/>
      <c r="D497" s="3"/>
      <c r="E497" s="3"/>
      <c r="F497" s="4"/>
      <c r="G497" s="4"/>
      <c r="H497" s="4"/>
      <c r="I497" s="4"/>
      <c r="J497" s="4"/>
    </row>
    <row r="498" ht="15.75" customHeight="1">
      <c r="B498" s="2"/>
      <c r="C498" s="2"/>
      <c r="D498" s="3"/>
      <c r="E498" s="3"/>
      <c r="F498" s="4"/>
      <c r="G498" s="4"/>
      <c r="H498" s="4"/>
      <c r="I498" s="4"/>
      <c r="J498" s="4"/>
    </row>
    <row r="499" ht="15.75" customHeight="1">
      <c r="B499" s="2"/>
      <c r="C499" s="2"/>
      <c r="D499" s="3"/>
      <c r="E499" s="3"/>
      <c r="F499" s="4"/>
      <c r="G499" s="4"/>
      <c r="H499" s="4"/>
      <c r="I499" s="4"/>
      <c r="J499" s="4"/>
    </row>
    <row r="500" ht="15.75" customHeight="1">
      <c r="B500" s="2"/>
      <c r="C500" s="2"/>
      <c r="D500" s="3"/>
      <c r="E500" s="3"/>
      <c r="F500" s="4"/>
      <c r="G500" s="4"/>
      <c r="H500" s="4"/>
      <c r="I500" s="4"/>
      <c r="J500" s="4"/>
    </row>
    <row r="501" ht="15.75" customHeight="1">
      <c r="B501" s="2"/>
      <c r="C501" s="2"/>
      <c r="D501" s="3"/>
      <c r="E501" s="3"/>
      <c r="F501" s="4"/>
      <c r="G501" s="4"/>
      <c r="H501" s="4"/>
      <c r="I501" s="4"/>
      <c r="J501" s="4"/>
    </row>
    <row r="502" ht="15.75" customHeight="1">
      <c r="B502" s="2"/>
      <c r="C502" s="2"/>
      <c r="D502" s="3"/>
      <c r="E502" s="3"/>
      <c r="F502" s="4"/>
      <c r="G502" s="4"/>
      <c r="H502" s="4"/>
      <c r="I502" s="4"/>
      <c r="J502" s="4"/>
    </row>
    <row r="503" ht="15.75" customHeight="1">
      <c r="B503" s="2"/>
      <c r="C503" s="2"/>
      <c r="D503" s="3"/>
      <c r="E503" s="3"/>
      <c r="F503" s="4"/>
      <c r="G503" s="4"/>
      <c r="H503" s="4"/>
      <c r="I503" s="4"/>
      <c r="J503" s="4"/>
    </row>
    <row r="504" ht="15.75" customHeight="1">
      <c r="B504" s="2"/>
      <c r="C504" s="2"/>
      <c r="D504" s="3"/>
      <c r="E504" s="3"/>
      <c r="F504" s="4"/>
      <c r="G504" s="4"/>
      <c r="H504" s="4"/>
      <c r="I504" s="4"/>
      <c r="J504" s="4"/>
    </row>
    <row r="505" ht="15.75" customHeight="1">
      <c r="B505" s="2"/>
      <c r="C505" s="2"/>
      <c r="D505" s="3"/>
      <c r="E505" s="3"/>
      <c r="F505" s="4"/>
      <c r="G505" s="4"/>
      <c r="H505" s="4"/>
      <c r="I505" s="4"/>
      <c r="J505" s="4"/>
    </row>
    <row r="506" ht="15.75" customHeight="1">
      <c r="B506" s="2"/>
      <c r="C506" s="2"/>
      <c r="D506" s="3"/>
      <c r="E506" s="3"/>
      <c r="F506" s="4"/>
      <c r="G506" s="4"/>
      <c r="H506" s="4"/>
      <c r="I506" s="4"/>
      <c r="J506" s="4"/>
    </row>
    <row r="507" ht="15.75" customHeight="1">
      <c r="B507" s="2"/>
      <c r="C507" s="2"/>
      <c r="D507" s="3"/>
      <c r="E507" s="3"/>
      <c r="F507" s="4"/>
      <c r="G507" s="4"/>
      <c r="H507" s="4"/>
      <c r="I507" s="4"/>
      <c r="J507" s="4"/>
    </row>
    <row r="508" ht="15.75" customHeight="1">
      <c r="B508" s="2"/>
      <c r="C508" s="2"/>
      <c r="D508" s="3"/>
      <c r="E508" s="3"/>
      <c r="F508" s="4"/>
      <c r="G508" s="4"/>
      <c r="H508" s="4"/>
      <c r="I508" s="4"/>
      <c r="J508" s="4"/>
    </row>
    <row r="509" ht="15.75" customHeight="1">
      <c r="B509" s="2"/>
      <c r="C509" s="2"/>
      <c r="D509" s="3"/>
      <c r="E509" s="3"/>
      <c r="F509" s="4"/>
      <c r="G509" s="4"/>
      <c r="H509" s="4"/>
      <c r="I509" s="4"/>
      <c r="J509" s="4"/>
    </row>
    <row r="510" ht="15.75" customHeight="1">
      <c r="B510" s="2"/>
      <c r="C510" s="2"/>
      <c r="D510" s="3"/>
      <c r="E510" s="3"/>
      <c r="F510" s="4"/>
      <c r="G510" s="4"/>
      <c r="H510" s="4"/>
      <c r="I510" s="4"/>
      <c r="J510" s="4"/>
    </row>
    <row r="511" ht="15.75" customHeight="1">
      <c r="B511" s="2"/>
      <c r="C511" s="2"/>
      <c r="D511" s="3"/>
      <c r="E511" s="3"/>
      <c r="F511" s="4"/>
      <c r="G511" s="4"/>
      <c r="H511" s="4"/>
      <c r="I511" s="4"/>
      <c r="J511" s="4"/>
    </row>
    <row r="512" ht="15.75" customHeight="1">
      <c r="B512" s="2"/>
      <c r="C512" s="2"/>
      <c r="D512" s="3"/>
      <c r="E512" s="3"/>
      <c r="F512" s="4"/>
      <c r="G512" s="4"/>
      <c r="H512" s="4"/>
      <c r="I512" s="4"/>
      <c r="J512" s="4"/>
    </row>
    <row r="513" ht="15.75" customHeight="1">
      <c r="B513" s="2"/>
      <c r="C513" s="2"/>
      <c r="D513" s="3"/>
      <c r="E513" s="3"/>
      <c r="F513" s="4"/>
      <c r="G513" s="4"/>
      <c r="H513" s="4"/>
      <c r="I513" s="4"/>
      <c r="J513" s="4"/>
    </row>
    <row r="514" ht="15.75" customHeight="1">
      <c r="B514" s="2"/>
      <c r="C514" s="2"/>
      <c r="D514" s="3"/>
      <c r="E514" s="3"/>
      <c r="F514" s="4"/>
      <c r="G514" s="4"/>
      <c r="H514" s="4"/>
      <c r="I514" s="4"/>
      <c r="J514" s="4"/>
    </row>
    <row r="515" ht="15.75" customHeight="1">
      <c r="B515" s="2"/>
      <c r="C515" s="2"/>
      <c r="D515" s="3"/>
      <c r="E515" s="3"/>
      <c r="F515" s="4"/>
      <c r="G515" s="4"/>
      <c r="H515" s="4"/>
      <c r="I515" s="4"/>
      <c r="J515" s="4"/>
    </row>
    <row r="516" ht="15.75" customHeight="1">
      <c r="B516" s="2"/>
      <c r="C516" s="2"/>
      <c r="D516" s="3"/>
      <c r="E516" s="3"/>
      <c r="F516" s="4"/>
      <c r="G516" s="4"/>
      <c r="H516" s="4"/>
      <c r="I516" s="4"/>
      <c r="J516" s="4"/>
    </row>
    <row r="517" ht="15.75" customHeight="1">
      <c r="B517" s="2"/>
      <c r="C517" s="2"/>
      <c r="D517" s="3"/>
      <c r="E517" s="3"/>
      <c r="F517" s="4"/>
      <c r="G517" s="4"/>
      <c r="H517" s="4"/>
      <c r="I517" s="4"/>
      <c r="J517" s="4"/>
    </row>
    <row r="518" ht="15.75" customHeight="1">
      <c r="B518" s="2"/>
      <c r="C518" s="2"/>
      <c r="D518" s="3"/>
      <c r="E518" s="3"/>
      <c r="F518" s="4"/>
      <c r="G518" s="4"/>
      <c r="H518" s="4"/>
      <c r="I518" s="4"/>
      <c r="J518" s="4"/>
    </row>
    <row r="519" ht="15.75" customHeight="1">
      <c r="B519" s="2"/>
      <c r="C519" s="2"/>
      <c r="D519" s="3"/>
      <c r="E519" s="3"/>
      <c r="F519" s="4"/>
      <c r="G519" s="4"/>
      <c r="H519" s="4"/>
      <c r="I519" s="4"/>
      <c r="J519" s="4"/>
    </row>
    <row r="520" ht="15.75" customHeight="1">
      <c r="B520" s="2"/>
      <c r="C520" s="2"/>
      <c r="D520" s="3"/>
      <c r="E520" s="3"/>
      <c r="F520" s="4"/>
      <c r="G520" s="4"/>
      <c r="H520" s="4"/>
      <c r="I520" s="4"/>
      <c r="J520" s="4"/>
    </row>
    <row r="521" ht="15.75" customHeight="1">
      <c r="B521" s="2"/>
      <c r="C521" s="2"/>
      <c r="D521" s="3"/>
      <c r="E521" s="3"/>
      <c r="F521" s="4"/>
      <c r="G521" s="4"/>
      <c r="H521" s="4"/>
      <c r="I521" s="4"/>
      <c r="J521" s="4"/>
    </row>
    <row r="522" ht="15.75" customHeight="1">
      <c r="B522" s="2"/>
      <c r="C522" s="2"/>
      <c r="D522" s="3"/>
      <c r="E522" s="3"/>
      <c r="F522" s="4"/>
      <c r="G522" s="4"/>
      <c r="H522" s="4"/>
      <c r="I522" s="4"/>
      <c r="J522" s="4"/>
    </row>
    <row r="523" ht="15.75" customHeight="1">
      <c r="B523" s="2"/>
      <c r="C523" s="2"/>
      <c r="D523" s="3"/>
      <c r="E523" s="3"/>
      <c r="F523" s="4"/>
      <c r="G523" s="4"/>
      <c r="H523" s="4"/>
      <c r="I523" s="4"/>
      <c r="J523" s="4"/>
    </row>
    <row r="524" ht="15.75" customHeight="1">
      <c r="B524" s="2"/>
      <c r="C524" s="2"/>
      <c r="D524" s="3"/>
      <c r="E524" s="3"/>
      <c r="F524" s="4"/>
      <c r="G524" s="4"/>
      <c r="H524" s="4"/>
      <c r="I524" s="4"/>
      <c r="J524" s="4"/>
    </row>
    <row r="525" ht="15.75" customHeight="1">
      <c r="B525" s="2"/>
      <c r="C525" s="2"/>
      <c r="D525" s="3"/>
      <c r="E525" s="3"/>
      <c r="F525" s="4"/>
      <c r="G525" s="4"/>
      <c r="H525" s="4"/>
      <c r="I525" s="4"/>
      <c r="J525" s="4"/>
    </row>
    <row r="526" ht="15.75" customHeight="1">
      <c r="B526" s="2"/>
      <c r="C526" s="2"/>
      <c r="D526" s="3"/>
      <c r="E526" s="3"/>
      <c r="F526" s="4"/>
      <c r="G526" s="4"/>
      <c r="H526" s="4"/>
      <c r="I526" s="4"/>
      <c r="J526" s="4"/>
    </row>
    <row r="527" ht="15.75" customHeight="1">
      <c r="B527" s="2"/>
      <c r="C527" s="2"/>
      <c r="D527" s="3"/>
      <c r="E527" s="3"/>
      <c r="F527" s="4"/>
      <c r="G527" s="4"/>
      <c r="H527" s="4"/>
      <c r="I527" s="4"/>
      <c r="J527" s="4"/>
    </row>
    <row r="528" ht="15.75" customHeight="1">
      <c r="B528" s="2"/>
      <c r="C528" s="2"/>
      <c r="D528" s="3"/>
      <c r="E528" s="3"/>
      <c r="F528" s="4"/>
      <c r="G528" s="4"/>
      <c r="H528" s="4"/>
      <c r="I528" s="4"/>
      <c r="J528" s="4"/>
    </row>
    <row r="529" ht="15.75" customHeight="1">
      <c r="B529" s="2"/>
      <c r="C529" s="2"/>
      <c r="D529" s="3"/>
      <c r="E529" s="3"/>
      <c r="F529" s="4"/>
      <c r="G529" s="4"/>
      <c r="H529" s="4"/>
      <c r="I529" s="4"/>
      <c r="J529" s="4"/>
    </row>
    <row r="530" ht="15.75" customHeight="1">
      <c r="B530" s="2"/>
      <c r="C530" s="2"/>
      <c r="D530" s="3"/>
      <c r="E530" s="3"/>
      <c r="F530" s="4"/>
      <c r="G530" s="4"/>
      <c r="H530" s="4"/>
      <c r="I530" s="4"/>
      <c r="J530" s="4"/>
    </row>
    <row r="531" ht="15.75" customHeight="1">
      <c r="B531" s="2"/>
      <c r="C531" s="2"/>
      <c r="D531" s="3"/>
      <c r="E531" s="3"/>
      <c r="F531" s="4"/>
      <c r="G531" s="4"/>
      <c r="H531" s="4"/>
      <c r="I531" s="4"/>
      <c r="J531" s="4"/>
    </row>
    <row r="532" ht="15.75" customHeight="1">
      <c r="B532" s="2"/>
      <c r="C532" s="2"/>
      <c r="D532" s="3"/>
      <c r="E532" s="3"/>
      <c r="F532" s="4"/>
      <c r="G532" s="4"/>
      <c r="H532" s="4"/>
      <c r="I532" s="4"/>
      <c r="J532" s="4"/>
    </row>
    <row r="533" ht="15.75" customHeight="1">
      <c r="B533" s="2"/>
      <c r="C533" s="2"/>
      <c r="D533" s="3"/>
      <c r="E533" s="3"/>
      <c r="F533" s="4"/>
      <c r="G533" s="4"/>
      <c r="H533" s="4"/>
      <c r="I533" s="4"/>
      <c r="J533" s="4"/>
    </row>
    <row r="534" ht="15.75" customHeight="1">
      <c r="B534" s="2"/>
      <c r="C534" s="2"/>
      <c r="D534" s="3"/>
      <c r="E534" s="3"/>
      <c r="F534" s="4"/>
      <c r="G534" s="4"/>
      <c r="H534" s="4"/>
      <c r="I534" s="4"/>
      <c r="J534" s="4"/>
    </row>
    <row r="535" ht="15.75" customHeight="1">
      <c r="B535" s="2"/>
      <c r="C535" s="2"/>
      <c r="D535" s="3"/>
      <c r="E535" s="3"/>
      <c r="F535" s="4"/>
      <c r="G535" s="4"/>
      <c r="H535" s="4"/>
      <c r="I535" s="4"/>
      <c r="J535" s="4"/>
    </row>
    <row r="536" ht="15.75" customHeight="1">
      <c r="B536" s="2"/>
      <c r="C536" s="2"/>
      <c r="D536" s="3"/>
      <c r="E536" s="3"/>
      <c r="F536" s="4"/>
      <c r="G536" s="4"/>
      <c r="H536" s="4"/>
      <c r="I536" s="4"/>
      <c r="J536" s="4"/>
    </row>
    <row r="537" ht="15.75" customHeight="1">
      <c r="B537" s="2"/>
      <c r="C537" s="2"/>
      <c r="D537" s="3"/>
      <c r="E537" s="3"/>
      <c r="F537" s="4"/>
      <c r="G537" s="4"/>
      <c r="H537" s="4"/>
      <c r="I537" s="4"/>
      <c r="J537" s="4"/>
    </row>
    <row r="538" ht="15.75" customHeight="1">
      <c r="B538" s="2"/>
      <c r="C538" s="2"/>
      <c r="D538" s="3"/>
      <c r="E538" s="3"/>
      <c r="F538" s="4"/>
      <c r="G538" s="4"/>
      <c r="H538" s="4"/>
      <c r="I538" s="4"/>
      <c r="J538" s="4"/>
    </row>
    <row r="539" ht="15.75" customHeight="1">
      <c r="B539" s="2"/>
      <c r="C539" s="2"/>
      <c r="D539" s="3"/>
      <c r="E539" s="3"/>
      <c r="F539" s="4"/>
      <c r="G539" s="4"/>
      <c r="H539" s="4"/>
      <c r="I539" s="4"/>
      <c r="J539" s="4"/>
    </row>
    <row r="540" ht="15.75" customHeight="1">
      <c r="B540" s="2"/>
      <c r="C540" s="2"/>
      <c r="D540" s="3"/>
      <c r="E540" s="3"/>
      <c r="F540" s="4"/>
      <c r="G540" s="4"/>
      <c r="H540" s="4"/>
      <c r="I540" s="4"/>
      <c r="J540" s="4"/>
    </row>
    <row r="541" ht="15.75" customHeight="1">
      <c r="B541" s="2"/>
      <c r="C541" s="2"/>
      <c r="D541" s="3"/>
      <c r="E541" s="3"/>
      <c r="F541" s="4"/>
      <c r="G541" s="4"/>
      <c r="H541" s="4"/>
      <c r="I541" s="4"/>
      <c r="J541" s="4"/>
    </row>
    <row r="542" ht="15.75" customHeight="1">
      <c r="B542" s="2"/>
      <c r="C542" s="2"/>
      <c r="D542" s="3"/>
      <c r="E542" s="3"/>
      <c r="F542" s="4"/>
      <c r="G542" s="4"/>
      <c r="H542" s="4"/>
      <c r="I542" s="4"/>
      <c r="J542" s="4"/>
    </row>
    <row r="543" ht="15.75" customHeight="1">
      <c r="B543" s="2"/>
      <c r="C543" s="2"/>
      <c r="D543" s="3"/>
      <c r="E543" s="3"/>
      <c r="F543" s="4"/>
      <c r="G543" s="4"/>
      <c r="H543" s="4"/>
      <c r="I543" s="4"/>
      <c r="J543" s="4"/>
    </row>
    <row r="544" ht="15.75" customHeight="1">
      <c r="B544" s="2"/>
      <c r="C544" s="2"/>
      <c r="D544" s="3"/>
      <c r="E544" s="3"/>
      <c r="F544" s="4"/>
      <c r="G544" s="4"/>
      <c r="H544" s="4"/>
      <c r="I544" s="4"/>
      <c r="J544" s="4"/>
    </row>
    <row r="545" ht="15.75" customHeight="1">
      <c r="B545" s="2"/>
      <c r="C545" s="2"/>
      <c r="D545" s="3"/>
      <c r="E545" s="3"/>
      <c r="F545" s="4"/>
      <c r="G545" s="4"/>
      <c r="H545" s="4"/>
      <c r="I545" s="4"/>
      <c r="J545" s="4"/>
    </row>
    <row r="546" ht="15.75" customHeight="1">
      <c r="B546" s="2"/>
      <c r="C546" s="2"/>
      <c r="D546" s="3"/>
      <c r="E546" s="3"/>
      <c r="F546" s="4"/>
      <c r="G546" s="4"/>
      <c r="H546" s="4"/>
      <c r="I546" s="4"/>
      <c r="J546" s="4"/>
    </row>
    <row r="547" ht="15.75" customHeight="1">
      <c r="B547" s="2"/>
      <c r="C547" s="2"/>
      <c r="D547" s="3"/>
      <c r="E547" s="3"/>
      <c r="F547" s="4"/>
      <c r="G547" s="4"/>
      <c r="H547" s="4"/>
      <c r="I547" s="4"/>
      <c r="J547" s="4"/>
    </row>
    <row r="548" ht="15.75" customHeight="1">
      <c r="B548" s="2"/>
      <c r="C548" s="2"/>
      <c r="D548" s="3"/>
      <c r="E548" s="3"/>
      <c r="F548" s="4"/>
      <c r="G548" s="4"/>
      <c r="H548" s="4"/>
      <c r="I548" s="4"/>
      <c r="J548" s="4"/>
    </row>
    <row r="549" ht="15.75" customHeight="1">
      <c r="B549" s="2"/>
      <c r="C549" s="2"/>
      <c r="D549" s="3"/>
      <c r="E549" s="3"/>
      <c r="F549" s="4"/>
      <c r="G549" s="4"/>
      <c r="H549" s="4"/>
      <c r="I549" s="4"/>
      <c r="J549" s="4"/>
    </row>
    <row r="550" ht="15.75" customHeight="1">
      <c r="B550" s="2"/>
      <c r="C550" s="2"/>
      <c r="D550" s="3"/>
      <c r="E550" s="3"/>
      <c r="F550" s="4"/>
      <c r="G550" s="4"/>
      <c r="H550" s="4"/>
      <c r="I550" s="4"/>
      <c r="J550" s="4"/>
    </row>
    <row r="551" ht="15.75" customHeight="1">
      <c r="B551" s="2"/>
      <c r="C551" s="2"/>
      <c r="D551" s="3"/>
      <c r="E551" s="3"/>
      <c r="F551" s="4"/>
      <c r="G551" s="4"/>
      <c r="H551" s="4"/>
      <c r="I551" s="4"/>
      <c r="J551" s="4"/>
    </row>
    <row r="552" ht="15.75" customHeight="1">
      <c r="B552" s="2"/>
      <c r="C552" s="2"/>
      <c r="D552" s="3"/>
      <c r="E552" s="3"/>
      <c r="F552" s="4"/>
      <c r="G552" s="4"/>
      <c r="H552" s="4"/>
      <c r="I552" s="4"/>
      <c r="J552" s="4"/>
    </row>
    <row r="553" ht="15.75" customHeight="1">
      <c r="B553" s="2"/>
      <c r="C553" s="2"/>
      <c r="D553" s="3"/>
      <c r="E553" s="3"/>
      <c r="F553" s="4"/>
      <c r="G553" s="4"/>
      <c r="H553" s="4"/>
      <c r="I553" s="4"/>
      <c r="J553" s="4"/>
    </row>
    <row r="554" ht="15.75" customHeight="1">
      <c r="B554" s="2"/>
      <c r="C554" s="2"/>
      <c r="D554" s="3"/>
      <c r="E554" s="3"/>
      <c r="F554" s="4"/>
      <c r="G554" s="4"/>
      <c r="H554" s="4"/>
      <c r="I554" s="4"/>
      <c r="J554" s="4"/>
    </row>
    <row r="555" ht="15.75" customHeight="1">
      <c r="B555" s="2"/>
      <c r="C555" s="2"/>
      <c r="D555" s="3"/>
      <c r="E555" s="3"/>
      <c r="F555" s="4"/>
      <c r="G555" s="4"/>
      <c r="H555" s="4"/>
      <c r="I555" s="4"/>
      <c r="J555" s="4"/>
    </row>
    <row r="556" ht="15.75" customHeight="1">
      <c r="B556" s="2"/>
      <c r="C556" s="2"/>
      <c r="D556" s="3"/>
      <c r="E556" s="3"/>
      <c r="F556" s="4"/>
      <c r="G556" s="4"/>
      <c r="H556" s="4"/>
      <c r="I556" s="4"/>
      <c r="J556" s="4"/>
    </row>
    <row r="557" ht="15.75" customHeight="1">
      <c r="B557" s="2"/>
      <c r="C557" s="2"/>
      <c r="D557" s="3"/>
      <c r="E557" s="3"/>
      <c r="F557" s="4"/>
      <c r="G557" s="4"/>
      <c r="H557" s="4"/>
      <c r="I557" s="4"/>
      <c r="J557" s="4"/>
    </row>
    <row r="558" ht="15.75" customHeight="1">
      <c r="B558" s="2"/>
      <c r="C558" s="2"/>
      <c r="D558" s="3"/>
      <c r="E558" s="3"/>
      <c r="F558" s="4"/>
      <c r="G558" s="4"/>
      <c r="H558" s="4"/>
      <c r="I558" s="4"/>
      <c r="J558" s="4"/>
    </row>
    <row r="559" ht="15.75" customHeight="1">
      <c r="B559" s="2"/>
      <c r="C559" s="2"/>
      <c r="D559" s="3"/>
      <c r="E559" s="3"/>
      <c r="F559" s="4"/>
      <c r="G559" s="4"/>
      <c r="H559" s="4"/>
      <c r="I559" s="4"/>
      <c r="J559" s="4"/>
    </row>
    <row r="560" ht="15.75" customHeight="1">
      <c r="B560" s="2"/>
      <c r="C560" s="2"/>
      <c r="D560" s="3"/>
      <c r="E560" s="3"/>
      <c r="F560" s="4"/>
      <c r="G560" s="4"/>
      <c r="H560" s="4"/>
      <c r="I560" s="4"/>
      <c r="J560" s="4"/>
    </row>
    <row r="561" ht="15.75" customHeight="1">
      <c r="B561" s="2"/>
      <c r="C561" s="2"/>
      <c r="D561" s="3"/>
      <c r="E561" s="3"/>
      <c r="F561" s="4"/>
      <c r="G561" s="4"/>
      <c r="H561" s="4"/>
      <c r="I561" s="4"/>
      <c r="J561" s="4"/>
    </row>
    <row r="562" ht="15.75" customHeight="1">
      <c r="B562" s="2"/>
      <c r="C562" s="2"/>
      <c r="D562" s="3"/>
      <c r="E562" s="3"/>
      <c r="F562" s="4"/>
      <c r="G562" s="4"/>
      <c r="H562" s="4"/>
      <c r="I562" s="4"/>
      <c r="J562" s="4"/>
    </row>
    <row r="563" ht="15.75" customHeight="1">
      <c r="B563" s="2"/>
      <c r="C563" s="2"/>
      <c r="D563" s="3"/>
      <c r="E563" s="3"/>
      <c r="F563" s="4"/>
      <c r="G563" s="4"/>
      <c r="H563" s="4"/>
      <c r="I563" s="4"/>
      <c r="J563" s="4"/>
    </row>
    <row r="564" ht="15.75" customHeight="1">
      <c r="B564" s="2"/>
      <c r="C564" s="2"/>
      <c r="D564" s="3"/>
      <c r="E564" s="3"/>
      <c r="F564" s="4"/>
      <c r="G564" s="4"/>
      <c r="H564" s="4"/>
      <c r="I564" s="4"/>
      <c r="J564" s="4"/>
    </row>
    <row r="565" ht="15.75" customHeight="1">
      <c r="B565" s="2"/>
      <c r="C565" s="2"/>
      <c r="D565" s="3"/>
      <c r="E565" s="3"/>
      <c r="F565" s="4"/>
      <c r="G565" s="4"/>
      <c r="H565" s="4"/>
      <c r="I565" s="4"/>
      <c r="J565" s="4"/>
    </row>
    <row r="566" ht="15.75" customHeight="1">
      <c r="B566" s="2"/>
      <c r="C566" s="2"/>
      <c r="D566" s="3"/>
      <c r="E566" s="3"/>
      <c r="F566" s="4"/>
      <c r="G566" s="4"/>
      <c r="H566" s="4"/>
      <c r="I566" s="4"/>
      <c r="J566" s="4"/>
    </row>
    <row r="567" ht="15.75" customHeight="1">
      <c r="B567" s="2"/>
      <c r="C567" s="2"/>
      <c r="D567" s="3"/>
      <c r="E567" s="3"/>
      <c r="F567" s="4"/>
      <c r="G567" s="4"/>
      <c r="H567" s="4"/>
      <c r="I567" s="4"/>
      <c r="J567" s="4"/>
    </row>
    <row r="568" ht="15.75" customHeight="1">
      <c r="B568" s="2"/>
      <c r="C568" s="2"/>
      <c r="D568" s="3"/>
      <c r="E568" s="3"/>
      <c r="F568" s="4"/>
      <c r="G568" s="4"/>
      <c r="H568" s="4"/>
      <c r="I568" s="4"/>
      <c r="J568" s="4"/>
    </row>
    <row r="569" ht="15.75" customHeight="1">
      <c r="B569" s="2"/>
      <c r="C569" s="2"/>
      <c r="D569" s="3"/>
      <c r="E569" s="3"/>
      <c r="F569" s="4"/>
      <c r="G569" s="4"/>
      <c r="H569" s="4"/>
      <c r="I569" s="4"/>
      <c r="J569" s="4"/>
    </row>
    <row r="570" ht="15.75" customHeight="1">
      <c r="B570" s="2"/>
      <c r="C570" s="2"/>
      <c r="D570" s="3"/>
      <c r="E570" s="3"/>
      <c r="F570" s="4"/>
      <c r="G570" s="4"/>
      <c r="H570" s="4"/>
      <c r="I570" s="4"/>
      <c r="J570" s="4"/>
    </row>
    <row r="571" ht="15.75" customHeight="1">
      <c r="B571" s="2"/>
      <c r="C571" s="2"/>
      <c r="D571" s="3"/>
      <c r="E571" s="3"/>
      <c r="F571" s="4"/>
      <c r="G571" s="4"/>
      <c r="H571" s="4"/>
      <c r="I571" s="4"/>
      <c r="J571" s="4"/>
    </row>
    <row r="572" ht="15.75" customHeight="1">
      <c r="B572" s="2"/>
      <c r="C572" s="2"/>
      <c r="D572" s="3"/>
      <c r="E572" s="3"/>
      <c r="F572" s="4"/>
      <c r="G572" s="4"/>
      <c r="H572" s="4"/>
      <c r="I572" s="4"/>
      <c r="J572" s="4"/>
    </row>
    <row r="573" ht="15.75" customHeight="1">
      <c r="B573" s="2"/>
      <c r="C573" s="2"/>
      <c r="D573" s="3"/>
      <c r="E573" s="3"/>
      <c r="F573" s="4"/>
      <c r="G573" s="4"/>
      <c r="H573" s="4"/>
      <c r="I573" s="4"/>
      <c r="J573" s="4"/>
    </row>
    <row r="574" ht="15.75" customHeight="1">
      <c r="B574" s="2"/>
      <c r="C574" s="2"/>
      <c r="D574" s="3"/>
      <c r="E574" s="3"/>
      <c r="F574" s="4"/>
      <c r="G574" s="4"/>
      <c r="H574" s="4"/>
      <c r="I574" s="4"/>
      <c r="J574" s="4"/>
    </row>
    <row r="575" ht="15.75" customHeight="1">
      <c r="B575" s="2"/>
      <c r="C575" s="2"/>
      <c r="D575" s="3"/>
      <c r="E575" s="3"/>
      <c r="F575" s="4"/>
      <c r="G575" s="4"/>
      <c r="H575" s="4"/>
      <c r="I575" s="4"/>
      <c r="J575" s="4"/>
    </row>
    <row r="576" ht="15.75" customHeight="1">
      <c r="B576" s="2"/>
      <c r="C576" s="2"/>
      <c r="D576" s="3"/>
      <c r="E576" s="3"/>
      <c r="F576" s="4"/>
      <c r="G576" s="4"/>
      <c r="H576" s="4"/>
      <c r="I576" s="4"/>
      <c r="J576" s="4"/>
    </row>
    <row r="577" ht="15.75" customHeight="1">
      <c r="B577" s="2"/>
      <c r="C577" s="2"/>
      <c r="D577" s="3"/>
      <c r="E577" s="3"/>
      <c r="F577" s="4"/>
      <c r="G577" s="4"/>
      <c r="H577" s="4"/>
      <c r="I577" s="4"/>
      <c r="J577" s="4"/>
    </row>
    <row r="578" ht="15.75" customHeight="1">
      <c r="B578" s="2"/>
      <c r="C578" s="2"/>
      <c r="D578" s="3"/>
      <c r="E578" s="3"/>
      <c r="F578" s="4"/>
      <c r="G578" s="4"/>
      <c r="H578" s="4"/>
      <c r="I578" s="4"/>
      <c r="J578" s="4"/>
    </row>
    <row r="579" ht="15.75" customHeight="1">
      <c r="B579" s="2"/>
      <c r="C579" s="2"/>
      <c r="D579" s="3"/>
      <c r="E579" s="3"/>
      <c r="F579" s="4"/>
      <c r="G579" s="4"/>
      <c r="H579" s="4"/>
      <c r="I579" s="4"/>
      <c r="J579" s="4"/>
    </row>
    <row r="580" ht="15.75" customHeight="1">
      <c r="B580" s="2"/>
      <c r="C580" s="2"/>
      <c r="D580" s="3"/>
      <c r="E580" s="3"/>
      <c r="F580" s="4"/>
      <c r="G580" s="4"/>
      <c r="H580" s="4"/>
      <c r="I580" s="4"/>
      <c r="J580" s="4"/>
    </row>
    <row r="581" ht="15.75" customHeight="1">
      <c r="B581" s="2"/>
      <c r="C581" s="2"/>
      <c r="D581" s="3"/>
      <c r="E581" s="3"/>
      <c r="F581" s="4"/>
      <c r="G581" s="4"/>
      <c r="H581" s="4"/>
      <c r="I581" s="4"/>
      <c r="J581" s="4"/>
    </row>
    <row r="582" ht="15.75" customHeight="1">
      <c r="B582" s="2"/>
      <c r="C582" s="2"/>
      <c r="D582" s="3"/>
      <c r="E582" s="3"/>
      <c r="F582" s="4"/>
      <c r="G582" s="4"/>
      <c r="H582" s="4"/>
      <c r="I582" s="4"/>
      <c r="J582" s="4"/>
    </row>
    <row r="583" ht="15.75" customHeight="1">
      <c r="B583" s="2"/>
      <c r="C583" s="2"/>
      <c r="D583" s="3"/>
      <c r="E583" s="3"/>
      <c r="F583" s="4"/>
      <c r="G583" s="4"/>
      <c r="H583" s="4"/>
      <c r="I583" s="4"/>
      <c r="J583" s="4"/>
    </row>
    <row r="584" ht="15.75" customHeight="1">
      <c r="B584" s="2"/>
      <c r="C584" s="2"/>
      <c r="D584" s="3"/>
      <c r="E584" s="3"/>
      <c r="F584" s="4"/>
      <c r="G584" s="4"/>
      <c r="H584" s="4"/>
      <c r="I584" s="4"/>
      <c r="J584" s="4"/>
    </row>
    <row r="585" ht="15.75" customHeight="1">
      <c r="B585" s="2"/>
      <c r="C585" s="2"/>
      <c r="D585" s="3"/>
      <c r="E585" s="3"/>
      <c r="F585" s="4"/>
      <c r="G585" s="4"/>
      <c r="H585" s="4"/>
      <c r="I585" s="4"/>
      <c r="J585" s="4"/>
    </row>
    <row r="586" ht="15.75" customHeight="1">
      <c r="B586" s="2"/>
      <c r="C586" s="2"/>
      <c r="D586" s="3"/>
      <c r="E586" s="3"/>
      <c r="F586" s="4"/>
      <c r="G586" s="4"/>
      <c r="H586" s="4"/>
      <c r="I586" s="4"/>
      <c r="J586" s="4"/>
    </row>
    <row r="587" ht="15.75" customHeight="1">
      <c r="B587" s="2"/>
      <c r="C587" s="2"/>
      <c r="D587" s="3"/>
      <c r="E587" s="3"/>
      <c r="F587" s="4"/>
      <c r="G587" s="4"/>
      <c r="H587" s="4"/>
      <c r="I587" s="4"/>
      <c r="J587" s="4"/>
    </row>
    <row r="588" ht="15.75" customHeight="1">
      <c r="B588" s="2"/>
      <c r="C588" s="2"/>
      <c r="D588" s="3"/>
      <c r="E588" s="3"/>
      <c r="F588" s="4"/>
      <c r="G588" s="4"/>
      <c r="H588" s="4"/>
      <c r="I588" s="4"/>
      <c r="J588" s="4"/>
    </row>
    <row r="589" ht="15.75" customHeight="1">
      <c r="B589" s="2"/>
      <c r="C589" s="2"/>
      <c r="D589" s="3"/>
      <c r="E589" s="3"/>
      <c r="F589" s="4"/>
      <c r="G589" s="4"/>
      <c r="H589" s="4"/>
      <c r="I589" s="4"/>
      <c r="J589" s="4"/>
    </row>
    <row r="590" ht="15.75" customHeight="1">
      <c r="B590" s="2"/>
      <c r="C590" s="2"/>
      <c r="D590" s="3"/>
      <c r="E590" s="3"/>
      <c r="F590" s="4"/>
      <c r="G590" s="4"/>
      <c r="H590" s="4"/>
      <c r="I590" s="4"/>
      <c r="J590" s="4"/>
    </row>
    <row r="591" ht="15.75" customHeight="1">
      <c r="B591" s="2"/>
      <c r="C591" s="2"/>
      <c r="D591" s="3"/>
      <c r="E591" s="3"/>
      <c r="F591" s="4"/>
      <c r="G591" s="4"/>
      <c r="H591" s="4"/>
      <c r="I591" s="4"/>
      <c r="J591" s="4"/>
    </row>
    <row r="592" ht="15.75" customHeight="1">
      <c r="B592" s="2"/>
      <c r="C592" s="2"/>
      <c r="D592" s="3"/>
      <c r="E592" s="3"/>
      <c r="F592" s="4"/>
      <c r="G592" s="4"/>
      <c r="H592" s="4"/>
      <c r="I592" s="4"/>
      <c r="J592" s="4"/>
    </row>
    <row r="593" ht="15.75" customHeight="1">
      <c r="B593" s="2"/>
      <c r="C593" s="2"/>
      <c r="D593" s="3"/>
      <c r="E593" s="3"/>
      <c r="F593" s="4"/>
      <c r="G593" s="4"/>
      <c r="H593" s="4"/>
      <c r="I593" s="4"/>
      <c r="J593" s="4"/>
    </row>
    <row r="594" ht="15.75" customHeight="1">
      <c r="B594" s="2"/>
      <c r="C594" s="2"/>
      <c r="D594" s="3"/>
      <c r="E594" s="3"/>
      <c r="F594" s="4"/>
      <c r="G594" s="4"/>
      <c r="H594" s="4"/>
      <c r="I594" s="4"/>
      <c r="J594" s="4"/>
    </row>
    <row r="595" ht="15.75" customHeight="1">
      <c r="B595" s="2"/>
      <c r="C595" s="2"/>
      <c r="D595" s="3"/>
      <c r="E595" s="3"/>
      <c r="F595" s="4"/>
      <c r="G595" s="4"/>
      <c r="H595" s="4"/>
      <c r="I595" s="4"/>
      <c r="J595" s="4"/>
    </row>
    <row r="596" ht="15.75" customHeight="1">
      <c r="B596" s="2"/>
      <c r="C596" s="2"/>
      <c r="D596" s="3"/>
      <c r="E596" s="3"/>
      <c r="F596" s="4"/>
      <c r="G596" s="4"/>
      <c r="H596" s="4"/>
      <c r="I596" s="4"/>
      <c r="J596" s="4"/>
    </row>
    <row r="597" ht="15.75" customHeight="1">
      <c r="B597" s="2"/>
      <c r="C597" s="2"/>
      <c r="D597" s="3"/>
      <c r="E597" s="3"/>
      <c r="F597" s="4"/>
      <c r="G597" s="4"/>
      <c r="H597" s="4"/>
      <c r="I597" s="4"/>
      <c r="J597" s="4"/>
    </row>
    <row r="598" ht="15.75" customHeight="1">
      <c r="B598" s="2"/>
      <c r="C598" s="2"/>
      <c r="D598" s="3"/>
      <c r="E598" s="3"/>
      <c r="F598" s="4"/>
      <c r="G598" s="4"/>
      <c r="H598" s="4"/>
      <c r="I598" s="4"/>
      <c r="J598" s="4"/>
    </row>
    <row r="599" ht="15.75" customHeight="1">
      <c r="B599" s="2"/>
      <c r="C599" s="2"/>
      <c r="D599" s="3"/>
      <c r="E599" s="3"/>
      <c r="F599" s="4"/>
      <c r="G599" s="4"/>
      <c r="H599" s="4"/>
      <c r="I599" s="4"/>
      <c r="J599" s="4"/>
    </row>
    <row r="600" ht="15.75" customHeight="1">
      <c r="B600" s="2"/>
      <c r="C600" s="2"/>
      <c r="D600" s="3"/>
      <c r="E600" s="3"/>
      <c r="F600" s="4"/>
      <c r="G600" s="4"/>
      <c r="H600" s="4"/>
      <c r="I600" s="4"/>
      <c r="J600" s="4"/>
    </row>
    <row r="601" ht="15.75" customHeight="1">
      <c r="B601" s="2"/>
      <c r="C601" s="2"/>
      <c r="D601" s="3"/>
      <c r="E601" s="3"/>
      <c r="F601" s="4"/>
      <c r="G601" s="4"/>
      <c r="H601" s="4"/>
      <c r="I601" s="4"/>
      <c r="J601" s="4"/>
    </row>
    <row r="602" ht="15.75" customHeight="1">
      <c r="B602" s="2"/>
      <c r="C602" s="2"/>
      <c r="D602" s="3"/>
      <c r="E602" s="3"/>
      <c r="F602" s="4"/>
      <c r="G602" s="4"/>
      <c r="H602" s="4"/>
      <c r="I602" s="4"/>
      <c r="J602" s="4"/>
    </row>
    <row r="603" ht="15.75" customHeight="1">
      <c r="B603" s="2"/>
      <c r="C603" s="2"/>
      <c r="D603" s="3"/>
      <c r="E603" s="3"/>
      <c r="F603" s="4"/>
      <c r="G603" s="4"/>
      <c r="H603" s="4"/>
      <c r="I603" s="4"/>
      <c r="J603" s="4"/>
    </row>
    <row r="604" ht="15.75" customHeight="1">
      <c r="B604" s="2"/>
      <c r="C604" s="2"/>
      <c r="D604" s="3"/>
      <c r="E604" s="3"/>
      <c r="F604" s="4"/>
      <c r="G604" s="4"/>
      <c r="H604" s="4"/>
      <c r="I604" s="4"/>
      <c r="J604" s="4"/>
    </row>
    <row r="605" ht="15.75" customHeight="1">
      <c r="B605" s="2"/>
      <c r="C605" s="2"/>
      <c r="D605" s="3"/>
      <c r="E605" s="3"/>
      <c r="F605" s="4"/>
      <c r="G605" s="4"/>
      <c r="H605" s="4"/>
      <c r="I605" s="4"/>
      <c r="J605" s="4"/>
    </row>
    <row r="606" ht="15.75" customHeight="1">
      <c r="B606" s="2"/>
      <c r="C606" s="2"/>
      <c r="D606" s="3"/>
      <c r="E606" s="3"/>
      <c r="F606" s="4"/>
      <c r="G606" s="4"/>
      <c r="H606" s="4"/>
      <c r="I606" s="4"/>
      <c r="J606" s="4"/>
    </row>
    <row r="607" ht="15.75" customHeight="1">
      <c r="B607" s="2"/>
      <c r="C607" s="2"/>
      <c r="D607" s="3"/>
      <c r="E607" s="3"/>
      <c r="F607" s="4"/>
      <c r="G607" s="4"/>
      <c r="H607" s="4"/>
      <c r="I607" s="4"/>
      <c r="J607" s="4"/>
    </row>
    <row r="608" ht="15.75" customHeight="1">
      <c r="B608" s="2"/>
      <c r="C608" s="2"/>
      <c r="D608" s="3"/>
      <c r="E608" s="3"/>
      <c r="F608" s="4"/>
      <c r="G608" s="4"/>
      <c r="H608" s="4"/>
      <c r="I608" s="4"/>
      <c r="J608" s="4"/>
    </row>
    <row r="609" ht="15.75" customHeight="1">
      <c r="B609" s="2"/>
      <c r="C609" s="2"/>
      <c r="D609" s="3"/>
      <c r="E609" s="3"/>
      <c r="F609" s="4"/>
      <c r="G609" s="4"/>
      <c r="H609" s="4"/>
      <c r="I609" s="4"/>
      <c r="J609" s="4"/>
    </row>
    <row r="610" ht="15.75" customHeight="1">
      <c r="B610" s="2"/>
      <c r="C610" s="2"/>
      <c r="D610" s="3"/>
      <c r="E610" s="3"/>
      <c r="F610" s="4"/>
      <c r="G610" s="4"/>
      <c r="H610" s="4"/>
      <c r="I610" s="4"/>
      <c r="J610" s="4"/>
    </row>
    <row r="611" ht="15.75" customHeight="1">
      <c r="B611" s="2"/>
      <c r="C611" s="2"/>
      <c r="D611" s="3"/>
      <c r="E611" s="3"/>
      <c r="F611" s="4"/>
      <c r="G611" s="4"/>
      <c r="H611" s="4"/>
      <c r="I611" s="4"/>
      <c r="J611" s="4"/>
    </row>
    <row r="612" ht="15.75" customHeight="1">
      <c r="B612" s="2"/>
      <c r="C612" s="2"/>
      <c r="D612" s="3"/>
      <c r="E612" s="3"/>
      <c r="F612" s="4"/>
      <c r="G612" s="4"/>
      <c r="H612" s="4"/>
      <c r="I612" s="4"/>
      <c r="J612" s="4"/>
    </row>
    <row r="613" ht="15.75" customHeight="1">
      <c r="B613" s="2"/>
      <c r="C613" s="2"/>
      <c r="D613" s="3"/>
      <c r="E613" s="3"/>
      <c r="F613" s="4"/>
      <c r="G613" s="4"/>
      <c r="H613" s="4"/>
      <c r="I613" s="4"/>
      <c r="J613" s="4"/>
    </row>
    <row r="614" ht="15.75" customHeight="1">
      <c r="B614" s="2"/>
      <c r="C614" s="2"/>
      <c r="D614" s="3"/>
      <c r="E614" s="3"/>
      <c r="F614" s="4"/>
      <c r="G614" s="4"/>
      <c r="H614" s="4"/>
      <c r="I614" s="4"/>
      <c r="J614" s="4"/>
    </row>
    <row r="615" ht="15.75" customHeight="1">
      <c r="B615" s="2"/>
      <c r="C615" s="2"/>
      <c r="D615" s="3"/>
      <c r="E615" s="3"/>
      <c r="F615" s="4"/>
      <c r="G615" s="4"/>
      <c r="H615" s="4"/>
      <c r="I615" s="4"/>
      <c r="J615" s="4"/>
    </row>
    <row r="616" ht="15.75" customHeight="1">
      <c r="B616" s="2"/>
      <c r="C616" s="2"/>
      <c r="D616" s="3"/>
      <c r="E616" s="3"/>
      <c r="F616" s="4"/>
      <c r="G616" s="4"/>
      <c r="H616" s="4"/>
      <c r="I616" s="4"/>
      <c r="J616" s="4"/>
    </row>
    <row r="617" ht="15.75" customHeight="1">
      <c r="B617" s="2"/>
      <c r="C617" s="2"/>
      <c r="D617" s="3"/>
      <c r="E617" s="3"/>
      <c r="F617" s="4"/>
      <c r="G617" s="4"/>
      <c r="H617" s="4"/>
      <c r="I617" s="4"/>
      <c r="J617" s="4"/>
    </row>
    <row r="618" ht="15.75" customHeight="1">
      <c r="B618" s="2"/>
      <c r="C618" s="2"/>
      <c r="D618" s="3"/>
      <c r="E618" s="3"/>
      <c r="F618" s="4"/>
      <c r="G618" s="4"/>
      <c r="H618" s="4"/>
      <c r="I618" s="4"/>
      <c r="J618" s="4"/>
    </row>
    <row r="619" ht="15.75" customHeight="1">
      <c r="B619" s="2"/>
      <c r="C619" s="2"/>
      <c r="D619" s="3"/>
      <c r="E619" s="3"/>
      <c r="F619" s="4"/>
      <c r="G619" s="4"/>
      <c r="H619" s="4"/>
      <c r="I619" s="4"/>
      <c r="J619" s="4"/>
    </row>
    <row r="620" ht="15.75" customHeight="1">
      <c r="B620" s="2"/>
      <c r="C620" s="2"/>
      <c r="D620" s="3"/>
      <c r="E620" s="3"/>
      <c r="F620" s="4"/>
      <c r="G620" s="4"/>
      <c r="H620" s="4"/>
      <c r="I620" s="4"/>
      <c r="J620" s="4"/>
    </row>
    <row r="621" ht="15.75" customHeight="1">
      <c r="B621" s="2"/>
      <c r="C621" s="2"/>
      <c r="D621" s="3"/>
      <c r="E621" s="3"/>
      <c r="F621" s="4"/>
      <c r="G621" s="4"/>
      <c r="H621" s="4"/>
      <c r="I621" s="4"/>
      <c r="J621" s="4"/>
    </row>
    <row r="622" ht="15.75" customHeight="1">
      <c r="B622" s="2"/>
      <c r="C622" s="2"/>
      <c r="D622" s="3"/>
      <c r="E622" s="3"/>
      <c r="F622" s="4"/>
      <c r="G622" s="4"/>
      <c r="H622" s="4"/>
      <c r="I622" s="4"/>
      <c r="J622" s="4"/>
    </row>
    <row r="623" ht="15.75" customHeight="1">
      <c r="B623" s="2"/>
      <c r="C623" s="2"/>
      <c r="D623" s="3"/>
      <c r="E623" s="3"/>
      <c r="F623" s="4"/>
      <c r="G623" s="4"/>
      <c r="H623" s="4"/>
      <c r="I623" s="4"/>
      <c r="J623" s="4"/>
    </row>
    <row r="624" ht="15.75" customHeight="1">
      <c r="B624" s="2"/>
      <c r="C624" s="2"/>
      <c r="D624" s="3"/>
      <c r="E624" s="3"/>
      <c r="F624" s="4"/>
      <c r="G624" s="4"/>
      <c r="H624" s="4"/>
      <c r="I624" s="4"/>
      <c r="J624" s="4"/>
    </row>
    <row r="625" ht="15.75" customHeight="1">
      <c r="B625" s="2"/>
      <c r="C625" s="2"/>
      <c r="D625" s="3"/>
      <c r="E625" s="3"/>
      <c r="F625" s="4"/>
      <c r="G625" s="4"/>
      <c r="H625" s="4"/>
      <c r="I625" s="4"/>
      <c r="J625" s="4"/>
    </row>
    <row r="626" ht="15.75" customHeight="1">
      <c r="B626" s="2"/>
      <c r="C626" s="2"/>
      <c r="D626" s="3"/>
      <c r="E626" s="3"/>
      <c r="F626" s="4"/>
      <c r="G626" s="4"/>
      <c r="H626" s="4"/>
      <c r="I626" s="4"/>
      <c r="J626" s="4"/>
    </row>
    <row r="627" ht="15.75" customHeight="1">
      <c r="B627" s="2"/>
      <c r="C627" s="2"/>
      <c r="D627" s="3"/>
      <c r="E627" s="3"/>
      <c r="F627" s="4"/>
      <c r="G627" s="4"/>
      <c r="H627" s="4"/>
      <c r="I627" s="4"/>
      <c r="J627" s="4"/>
    </row>
    <row r="628" ht="15.75" customHeight="1">
      <c r="B628" s="2"/>
      <c r="C628" s="2"/>
      <c r="D628" s="3"/>
      <c r="E628" s="3"/>
      <c r="F628" s="4"/>
      <c r="G628" s="4"/>
      <c r="H628" s="4"/>
      <c r="I628" s="4"/>
      <c r="J628" s="4"/>
    </row>
    <row r="629" ht="15.75" customHeight="1">
      <c r="B629" s="2"/>
      <c r="C629" s="2"/>
      <c r="D629" s="3"/>
      <c r="E629" s="3"/>
      <c r="F629" s="4"/>
      <c r="G629" s="4"/>
      <c r="H629" s="4"/>
      <c r="I629" s="4"/>
      <c r="J629" s="4"/>
    </row>
    <row r="630" ht="15.75" customHeight="1">
      <c r="B630" s="2"/>
      <c r="C630" s="2"/>
      <c r="D630" s="3"/>
      <c r="E630" s="3"/>
      <c r="F630" s="4"/>
      <c r="G630" s="4"/>
      <c r="H630" s="4"/>
      <c r="I630" s="4"/>
      <c r="J630" s="4"/>
    </row>
    <row r="631" ht="15.75" customHeight="1">
      <c r="B631" s="2"/>
      <c r="C631" s="2"/>
      <c r="D631" s="3"/>
      <c r="E631" s="3"/>
      <c r="F631" s="4"/>
      <c r="G631" s="4"/>
      <c r="H631" s="4"/>
      <c r="I631" s="4"/>
      <c r="J631" s="4"/>
    </row>
    <row r="632" ht="15.75" customHeight="1">
      <c r="B632" s="2"/>
      <c r="C632" s="2"/>
      <c r="D632" s="3"/>
      <c r="E632" s="3"/>
      <c r="F632" s="4"/>
      <c r="G632" s="4"/>
      <c r="H632" s="4"/>
      <c r="I632" s="4"/>
      <c r="J632" s="4"/>
    </row>
    <row r="633" ht="15.75" customHeight="1">
      <c r="B633" s="2"/>
      <c r="C633" s="2"/>
      <c r="D633" s="3"/>
      <c r="E633" s="3"/>
      <c r="F633" s="4"/>
      <c r="G633" s="4"/>
      <c r="H633" s="4"/>
      <c r="I633" s="4"/>
      <c r="J633" s="4"/>
    </row>
    <row r="634" ht="15.75" customHeight="1">
      <c r="B634" s="2"/>
      <c r="C634" s="2"/>
      <c r="D634" s="3"/>
      <c r="E634" s="3"/>
      <c r="F634" s="4"/>
      <c r="G634" s="4"/>
      <c r="H634" s="4"/>
      <c r="I634" s="4"/>
      <c r="J634" s="4"/>
    </row>
    <row r="635" ht="15.75" customHeight="1">
      <c r="B635" s="2"/>
      <c r="C635" s="2"/>
      <c r="D635" s="3"/>
      <c r="E635" s="3"/>
      <c r="F635" s="4"/>
      <c r="G635" s="4"/>
      <c r="H635" s="4"/>
      <c r="I635" s="4"/>
      <c r="J635" s="4"/>
    </row>
    <row r="636" ht="15.75" customHeight="1">
      <c r="B636" s="2"/>
      <c r="C636" s="2"/>
      <c r="D636" s="3"/>
      <c r="E636" s="3"/>
      <c r="F636" s="4"/>
      <c r="G636" s="4"/>
      <c r="H636" s="4"/>
      <c r="I636" s="4"/>
      <c r="J636" s="4"/>
    </row>
    <row r="637" ht="15.75" customHeight="1">
      <c r="B637" s="2"/>
      <c r="C637" s="2"/>
      <c r="D637" s="3"/>
      <c r="E637" s="3"/>
      <c r="F637" s="4"/>
      <c r="G637" s="4"/>
      <c r="H637" s="4"/>
      <c r="I637" s="4"/>
      <c r="J637" s="4"/>
    </row>
    <row r="638" ht="15.75" customHeight="1">
      <c r="B638" s="2"/>
      <c r="C638" s="2"/>
      <c r="D638" s="3"/>
      <c r="E638" s="3"/>
      <c r="F638" s="4"/>
      <c r="G638" s="4"/>
      <c r="H638" s="4"/>
      <c r="I638" s="4"/>
      <c r="J638" s="4"/>
    </row>
    <row r="639" ht="15.75" customHeight="1">
      <c r="B639" s="2"/>
      <c r="C639" s="2"/>
      <c r="D639" s="3"/>
      <c r="E639" s="3"/>
      <c r="F639" s="4"/>
      <c r="G639" s="4"/>
      <c r="H639" s="4"/>
      <c r="I639" s="4"/>
      <c r="J639" s="4"/>
    </row>
    <row r="640" ht="15.75" customHeight="1">
      <c r="B640" s="2"/>
      <c r="C640" s="2"/>
      <c r="D640" s="3"/>
      <c r="E640" s="3"/>
      <c r="F640" s="4"/>
      <c r="G640" s="4"/>
      <c r="H640" s="4"/>
      <c r="I640" s="4"/>
      <c r="J640" s="4"/>
    </row>
    <row r="641" ht="15.75" customHeight="1">
      <c r="B641" s="2"/>
      <c r="C641" s="2"/>
      <c r="D641" s="3"/>
      <c r="E641" s="3"/>
      <c r="F641" s="4"/>
      <c r="G641" s="4"/>
      <c r="H641" s="4"/>
      <c r="I641" s="4"/>
      <c r="J641" s="4"/>
    </row>
    <row r="642" ht="15.75" customHeight="1">
      <c r="B642" s="2"/>
      <c r="C642" s="2"/>
      <c r="D642" s="3"/>
      <c r="E642" s="3"/>
      <c r="F642" s="4"/>
      <c r="G642" s="4"/>
      <c r="H642" s="4"/>
      <c r="I642" s="4"/>
      <c r="J642" s="4"/>
    </row>
    <row r="643" ht="15.75" customHeight="1">
      <c r="B643" s="2"/>
      <c r="C643" s="2"/>
      <c r="D643" s="3"/>
      <c r="E643" s="3"/>
      <c r="F643" s="4"/>
      <c r="G643" s="4"/>
      <c r="H643" s="4"/>
      <c r="I643" s="4"/>
      <c r="J643" s="4"/>
    </row>
    <row r="644" ht="15.75" customHeight="1">
      <c r="B644" s="2"/>
      <c r="C644" s="2"/>
      <c r="D644" s="3"/>
      <c r="E644" s="3"/>
      <c r="F644" s="4"/>
      <c r="G644" s="4"/>
      <c r="H644" s="4"/>
      <c r="I644" s="4"/>
      <c r="J644" s="4"/>
    </row>
    <row r="645" ht="15.75" customHeight="1">
      <c r="B645" s="2"/>
      <c r="C645" s="2"/>
      <c r="D645" s="3"/>
      <c r="E645" s="3"/>
      <c r="F645" s="4"/>
      <c r="G645" s="4"/>
      <c r="H645" s="4"/>
      <c r="I645" s="4"/>
      <c r="J645" s="4"/>
    </row>
    <row r="646" ht="15.75" customHeight="1">
      <c r="B646" s="2"/>
      <c r="C646" s="2"/>
      <c r="D646" s="3"/>
      <c r="E646" s="3"/>
      <c r="F646" s="4"/>
      <c r="G646" s="4"/>
      <c r="H646" s="4"/>
      <c r="I646" s="4"/>
      <c r="J646" s="4"/>
    </row>
    <row r="647" ht="15.75" customHeight="1">
      <c r="B647" s="2"/>
      <c r="C647" s="2"/>
      <c r="D647" s="3"/>
      <c r="E647" s="3"/>
      <c r="F647" s="4"/>
      <c r="G647" s="4"/>
      <c r="H647" s="4"/>
      <c r="I647" s="4"/>
      <c r="J647" s="4"/>
    </row>
    <row r="648" ht="15.75" customHeight="1">
      <c r="B648" s="2"/>
      <c r="C648" s="2"/>
      <c r="D648" s="3"/>
      <c r="E648" s="3"/>
      <c r="F648" s="4"/>
      <c r="G648" s="4"/>
      <c r="H648" s="4"/>
      <c r="I648" s="4"/>
      <c r="J648" s="4"/>
    </row>
    <row r="649" ht="15.75" customHeight="1">
      <c r="B649" s="2"/>
      <c r="C649" s="2"/>
      <c r="D649" s="3"/>
      <c r="E649" s="3"/>
      <c r="F649" s="4"/>
      <c r="G649" s="4"/>
      <c r="H649" s="4"/>
      <c r="I649" s="4"/>
      <c r="J649" s="4"/>
    </row>
    <row r="650" ht="15.75" customHeight="1">
      <c r="B650" s="2"/>
      <c r="C650" s="2"/>
      <c r="D650" s="3"/>
      <c r="E650" s="3"/>
      <c r="F650" s="4"/>
      <c r="G650" s="4"/>
      <c r="H650" s="4"/>
      <c r="I650" s="4"/>
      <c r="J650" s="4"/>
    </row>
    <row r="651" ht="15.75" customHeight="1">
      <c r="B651" s="2"/>
      <c r="C651" s="2"/>
      <c r="D651" s="3"/>
      <c r="E651" s="3"/>
      <c r="F651" s="4"/>
      <c r="G651" s="4"/>
      <c r="H651" s="4"/>
      <c r="I651" s="4"/>
      <c r="J651" s="4"/>
    </row>
    <row r="652" ht="15.75" customHeight="1">
      <c r="B652" s="2"/>
      <c r="C652" s="2"/>
      <c r="D652" s="3"/>
      <c r="E652" s="3"/>
      <c r="F652" s="4"/>
      <c r="G652" s="4"/>
      <c r="H652" s="4"/>
      <c r="I652" s="4"/>
      <c r="J652" s="4"/>
    </row>
    <row r="653" ht="15.75" customHeight="1">
      <c r="B653" s="2"/>
      <c r="C653" s="2"/>
      <c r="D653" s="3"/>
      <c r="E653" s="3"/>
      <c r="F653" s="4"/>
      <c r="G653" s="4"/>
      <c r="H653" s="4"/>
      <c r="I653" s="4"/>
      <c r="J653" s="4"/>
    </row>
    <row r="654" ht="15.75" customHeight="1">
      <c r="B654" s="2"/>
      <c r="C654" s="2"/>
      <c r="D654" s="3"/>
      <c r="E654" s="3"/>
      <c r="F654" s="4"/>
      <c r="G654" s="4"/>
      <c r="H654" s="4"/>
      <c r="I654" s="4"/>
      <c r="J654" s="4"/>
    </row>
    <row r="655" ht="15.75" customHeight="1">
      <c r="B655" s="2"/>
      <c r="C655" s="2"/>
      <c r="D655" s="3"/>
      <c r="E655" s="3"/>
      <c r="F655" s="4"/>
      <c r="G655" s="4"/>
      <c r="H655" s="4"/>
      <c r="I655" s="4"/>
      <c r="J655" s="4"/>
    </row>
    <row r="656" ht="15.75" customHeight="1">
      <c r="B656" s="2"/>
      <c r="C656" s="2"/>
      <c r="D656" s="3"/>
      <c r="E656" s="3"/>
      <c r="F656" s="4"/>
      <c r="G656" s="4"/>
      <c r="H656" s="4"/>
      <c r="I656" s="4"/>
      <c r="J656" s="4"/>
    </row>
    <row r="657" ht="15.75" customHeight="1">
      <c r="B657" s="2"/>
      <c r="C657" s="2"/>
      <c r="D657" s="3"/>
      <c r="E657" s="3"/>
      <c r="F657" s="4"/>
      <c r="G657" s="4"/>
      <c r="H657" s="4"/>
      <c r="I657" s="4"/>
      <c r="J657" s="4"/>
    </row>
    <row r="658" ht="15.75" customHeight="1">
      <c r="B658" s="2"/>
      <c r="C658" s="2"/>
      <c r="D658" s="3"/>
      <c r="E658" s="3"/>
      <c r="F658" s="4"/>
      <c r="G658" s="4"/>
      <c r="H658" s="4"/>
      <c r="I658" s="4"/>
      <c r="J658" s="4"/>
    </row>
    <row r="659" ht="15.75" customHeight="1">
      <c r="B659" s="2"/>
      <c r="C659" s="2"/>
      <c r="D659" s="3"/>
      <c r="E659" s="3"/>
      <c r="F659" s="4"/>
      <c r="G659" s="4"/>
      <c r="H659" s="4"/>
      <c r="I659" s="4"/>
      <c r="J659" s="4"/>
    </row>
    <row r="660" ht="15.75" customHeight="1">
      <c r="B660" s="2"/>
      <c r="C660" s="2"/>
      <c r="D660" s="3"/>
      <c r="E660" s="3"/>
      <c r="F660" s="4"/>
      <c r="G660" s="4"/>
      <c r="H660" s="4"/>
      <c r="I660" s="4"/>
      <c r="J660" s="4"/>
    </row>
    <row r="661" ht="15.75" customHeight="1">
      <c r="B661" s="2"/>
      <c r="C661" s="2"/>
      <c r="D661" s="3"/>
      <c r="E661" s="3"/>
      <c r="F661" s="4"/>
      <c r="G661" s="4"/>
      <c r="H661" s="4"/>
      <c r="I661" s="4"/>
      <c r="J661" s="4"/>
    </row>
    <row r="662" ht="15.75" customHeight="1">
      <c r="B662" s="2"/>
      <c r="C662" s="2"/>
      <c r="D662" s="3"/>
      <c r="E662" s="3"/>
      <c r="F662" s="4"/>
      <c r="G662" s="4"/>
      <c r="H662" s="4"/>
      <c r="I662" s="4"/>
      <c r="J662" s="4"/>
    </row>
    <row r="663" ht="15.75" customHeight="1">
      <c r="B663" s="2"/>
      <c r="C663" s="2"/>
      <c r="D663" s="3"/>
      <c r="E663" s="3"/>
      <c r="F663" s="4"/>
      <c r="G663" s="4"/>
      <c r="H663" s="4"/>
      <c r="I663" s="4"/>
      <c r="J663" s="4"/>
    </row>
    <row r="664" ht="15.75" customHeight="1">
      <c r="B664" s="2"/>
      <c r="C664" s="2"/>
      <c r="D664" s="3"/>
      <c r="E664" s="3"/>
      <c r="F664" s="4"/>
      <c r="G664" s="4"/>
      <c r="H664" s="4"/>
      <c r="I664" s="4"/>
      <c r="J664" s="4"/>
    </row>
    <row r="665" ht="15.75" customHeight="1">
      <c r="B665" s="2"/>
      <c r="C665" s="2"/>
      <c r="D665" s="3"/>
      <c r="E665" s="3"/>
      <c r="F665" s="4"/>
      <c r="G665" s="4"/>
      <c r="H665" s="4"/>
      <c r="I665" s="4"/>
      <c r="J665" s="4"/>
    </row>
    <row r="666" ht="15.75" customHeight="1">
      <c r="B666" s="2"/>
      <c r="C666" s="2"/>
      <c r="D666" s="3"/>
      <c r="E666" s="3"/>
      <c r="F666" s="4"/>
      <c r="G666" s="4"/>
      <c r="H666" s="4"/>
      <c r="I666" s="4"/>
      <c r="J666" s="4"/>
    </row>
    <row r="667" ht="15.75" customHeight="1">
      <c r="B667" s="2"/>
      <c r="C667" s="2"/>
      <c r="D667" s="3"/>
      <c r="E667" s="3"/>
      <c r="F667" s="4"/>
      <c r="G667" s="4"/>
      <c r="H667" s="4"/>
      <c r="I667" s="4"/>
      <c r="J667" s="4"/>
    </row>
    <row r="668" ht="15.75" customHeight="1">
      <c r="B668" s="2"/>
      <c r="C668" s="2"/>
      <c r="D668" s="3"/>
      <c r="E668" s="3"/>
      <c r="F668" s="4"/>
      <c r="G668" s="4"/>
      <c r="H668" s="4"/>
      <c r="I668" s="4"/>
      <c r="J668" s="4"/>
    </row>
    <row r="669" ht="15.75" customHeight="1">
      <c r="B669" s="2"/>
      <c r="C669" s="2"/>
      <c r="D669" s="3"/>
      <c r="E669" s="3"/>
      <c r="F669" s="4"/>
      <c r="G669" s="4"/>
      <c r="H669" s="4"/>
      <c r="I669" s="4"/>
      <c r="J669" s="4"/>
    </row>
    <row r="670" ht="15.75" customHeight="1">
      <c r="B670" s="2"/>
      <c r="C670" s="2"/>
      <c r="D670" s="3"/>
      <c r="E670" s="3"/>
      <c r="F670" s="4"/>
      <c r="G670" s="4"/>
      <c r="H670" s="4"/>
      <c r="I670" s="4"/>
      <c r="J670" s="4"/>
    </row>
    <row r="671" ht="15.75" customHeight="1">
      <c r="B671" s="2"/>
      <c r="C671" s="2"/>
      <c r="D671" s="3"/>
      <c r="E671" s="3"/>
      <c r="F671" s="4"/>
      <c r="G671" s="4"/>
      <c r="H671" s="4"/>
      <c r="I671" s="4"/>
      <c r="J671" s="4"/>
    </row>
    <row r="672" ht="15.75" customHeight="1">
      <c r="B672" s="2"/>
      <c r="C672" s="2"/>
      <c r="D672" s="3"/>
      <c r="E672" s="3"/>
      <c r="F672" s="4"/>
      <c r="G672" s="4"/>
      <c r="H672" s="4"/>
      <c r="I672" s="4"/>
      <c r="J672" s="4"/>
    </row>
    <row r="673" ht="15.75" customHeight="1">
      <c r="B673" s="2"/>
      <c r="C673" s="2"/>
      <c r="D673" s="3"/>
      <c r="E673" s="3"/>
      <c r="F673" s="4"/>
      <c r="G673" s="4"/>
      <c r="H673" s="4"/>
      <c r="I673" s="4"/>
      <c r="J673" s="4"/>
    </row>
    <row r="674" ht="15.75" customHeight="1">
      <c r="B674" s="2"/>
      <c r="C674" s="2"/>
      <c r="D674" s="3"/>
      <c r="E674" s="3"/>
      <c r="F674" s="4"/>
      <c r="G674" s="4"/>
      <c r="H674" s="4"/>
      <c r="I674" s="4"/>
      <c r="J674" s="4"/>
    </row>
    <row r="675" ht="15.75" customHeight="1">
      <c r="B675" s="2"/>
      <c r="C675" s="2"/>
      <c r="D675" s="3"/>
      <c r="E675" s="3"/>
      <c r="F675" s="4"/>
      <c r="G675" s="4"/>
      <c r="H675" s="4"/>
      <c r="I675" s="4"/>
      <c r="J675" s="4"/>
    </row>
    <row r="676" ht="15.75" customHeight="1">
      <c r="B676" s="2"/>
      <c r="C676" s="2"/>
      <c r="D676" s="3"/>
      <c r="E676" s="3"/>
      <c r="F676" s="4"/>
      <c r="G676" s="4"/>
      <c r="H676" s="4"/>
      <c r="I676" s="4"/>
      <c r="J676" s="4"/>
    </row>
    <row r="677" ht="15.75" customHeight="1">
      <c r="B677" s="2"/>
      <c r="C677" s="2"/>
      <c r="D677" s="3"/>
      <c r="E677" s="3"/>
      <c r="F677" s="4"/>
      <c r="G677" s="4"/>
      <c r="H677" s="4"/>
      <c r="I677" s="4"/>
      <c r="J677" s="4"/>
    </row>
    <row r="678" ht="15.75" customHeight="1">
      <c r="B678" s="2"/>
      <c r="C678" s="2"/>
      <c r="D678" s="3"/>
      <c r="E678" s="3"/>
      <c r="F678" s="4"/>
      <c r="G678" s="4"/>
      <c r="H678" s="4"/>
      <c r="I678" s="4"/>
      <c r="J678" s="4"/>
    </row>
    <row r="679" ht="15.75" customHeight="1">
      <c r="B679" s="2"/>
      <c r="C679" s="2"/>
      <c r="D679" s="3"/>
      <c r="E679" s="3"/>
      <c r="F679" s="4"/>
      <c r="G679" s="4"/>
      <c r="H679" s="4"/>
      <c r="I679" s="4"/>
      <c r="J679" s="4"/>
    </row>
    <row r="680" ht="15.75" customHeight="1">
      <c r="B680" s="2"/>
      <c r="C680" s="2"/>
      <c r="D680" s="3"/>
      <c r="E680" s="3"/>
      <c r="F680" s="4"/>
      <c r="G680" s="4"/>
      <c r="H680" s="4"/>
      <c r="I680" s="4"/>
      <c r="J680" s="4"/>
    </row>
    <row r="681" ht="15.75" customHeight="1">
      <c r="B681" s="2"/>
      <c r="C681" s="2"/>
      <c r="D681" s="3"/>
      <c r="E681" s="3"/>
      <c r="F681" s="4"/>
      <c r="G681" s="4"/>
      <c r="H681" s="4"/>
      <c r="I681" s="4"/>
      <c r="J681" s="4"/>
    </row>
    <row r="682" ht="15.75" customHeight="1">
      <c r="B682" s="2"/>
      <c r="C682" s="2"/>
      <c r="D682" s="3"/>
      <c r="E682" s="3"/>
      <c r="F682" s="4"/>
      <c r="G682" s="4"/>
      <c r="H682" s="4"/>
      <c r="I682" s="4"/>
      <c r="J682" s="4"/>
    </row>
    <row r="683" ht="15.75" customHeight="1">
      <c r="B683" s="2"/>
      <c r="C683" s="2"/>
      <c r="D683" s="3"/>
      <c r="E683" s="3"/>
      <c r="F683" s="4"/>
      <c r="G683" s="4"/>
      <c r="H683" s="4"/>
      <c r="I683" s="4"/>
      <c r="J683" s="4"/>
    </row>
    <row r="684" ht="15.75" customHeight="1">
      <c r="B684" s="2"/>
      <c r="C684" s="2"/>
      <c r="D684" s="3"/>
      <c r="E684" s="3"/>
      <c r="F684" s="4"/>
      <c r="G684" s="4"/>
      <c r="H684" s="4"/>
      <c r="I684" s="4"/>
      <c r="J684" s="4"/>
    </row>
    <row r="685" ht="15.75" customHeight="1">
      <c r="B685" s="2"/>
      <c r="C685" s="2"/>
      <c r="D685" s="3"/>
      <c r="E685" s="3"/>
      <c r="F685" s="4"/>
      <c r="G685" s="4"/>
      <c r="H685" s="4"/>
      <c r="I685" s="4"/>
      <c r="J685" s="4"/>
    </row>
    <row r="686" ht="15.75" customHeight="1">
      <c r="B686" s="2"/>
      <c r="C686" s="2"/>
      <c r="D686" s="3"/>
      <c r="E686" s="3"/>
      <c r="F686" s="4"/>
      <c r="G686" s="4"/>
      <c r="H686" s="4"/>
      <c r="I686" s="4"/>
      <c r="J686" s="4"/>
    </row>
    <row r="687" ht="15.75" customHeight="1">
      <c r="B687" s="2"/>
      <c r="C687" s="2"/>
      <c r="D687" s="3"/>
      <c r="E687" s="3"/>
      <c r="F687" s="4"/>
      <c r="G687" s="4"/>
      <c r="H687" s="4"/>
      <c r="I687" s="4"/>
      <c r="J687" s="4"/>
    </row>
    <row r="688" ht="15.75" customHeight="1">
      <c r="B688" s="2"/>
      <c r="C688" s="2"/>
      <c r="D688" s="3"/>
      <c r="E688" s="3"/>
      <c r="F688" s="4"/>
      <c r="G688" s="4"/>
      <c r="H688" s="4"/>
      <c r="I688" s="4"/>
      <c r="J688" s="4"/>
    </row>
    <row r="689" ht="15.75" customHeight="1">
      <c r="B689" s="2"/>
      <c r="C689" s="2"/>
      <c r="D689" s="3"/>
      <c r="E689" s="3"/>
      <c r="F689" s="4"/>
      <c r="G689" s="4"/>
      <c r="H689" s="4"/>
      <c r="I689" s="4"/>
      <c r="J689" s="4"/>
    </row>
    <row r="690" ht="15.75" customHeight="1">
      <c r="B690" s="2"/>
      <c r="C690" s="2"/>
      <c r="D690" s="3"/>
      <c r="E690" s="3"/>
      <c r="F690" s="4"/>
      <c r="G690" s="4"/>
      <c r="H690" s="4"/>
      <c r="I690" s="4"/>
      <c r="J690" s="4"/>
    </row>
    <row r="691" ht="15.75" customHeight="1">
      <c r="B691" s="2"/>
      <c r="C691" s="2"/>
      <c r="D691" s="3"/>
      <c r="E691" s="3"/>
      <c r="F691" s="4"/>
      <c r="G691" s="4"/>
      <c r="H691" s="4"/>
      <c r="I691" s="4"/>
      <c r="J691" s="4"/>
    </row>
    <row r="692" ht="15.75" customHeight="1">
      <c r="B692" s="2"/>
      <c r="C692" s="2"/>
      <c r="D692" s="3"/>
      <c r="E692" s="3"/>
      <c r="F692" s="4"/>
      <c r="G692" s="4"/>
      <c r="H692" s="4"/>
      <c r="I692" s="4"/>
      <c r="J692" s="4"/>
    </row>
    <row r="693" ht="15.75" customHeight="1">
      <c r="B693" s="2"/>
      <c r="C693" s="2"/>
      <c r="D693" s="3"/>
      <c r="E693" s="3"/>
      <c r="F693" s="4"/>
      <c r="G693" s="4"/>
      <c r="H693" s="4"/>
      <c r="I693" s="4"/>
      <c r="J693" s="4"/>
    </row>
    <row r="694" ht="15.75" customHeight="1">
      <c r="B694" s="2"/>
      <c r="C694" s="2"/>
      <c r="D694" s="3"/>
      <c r="E694" s="3"/>
      <c r="F694" s="4"/>
      <c r="G694" s="4"/>
      <c r="H694" s="4"/>
      <c r="I694" s="4"/>
      <c r="J694" s="4"/>
    </row>
    <row r="695" ht="15.75" customHeight="1">
      <c r="B695" s="2"/>
      <c r="C695" s="2"/>
      <c r="D695" s="3"/>
      <c r="E695" s="3"/>
      <c r="F695" s="4"/>
      <c r="G695" s="4"/>
      <c r="H695" s="4"/>
      <c r="I695" s="4"/>
      <c r="J695" s="4"/>
    </row>
    <row r="696" ht="15.75" customHeight="1">
      <c r="B696" s="2"/>
      <c r="C696" s="2"/>
      <c r="D696" s="3"/>
      <c r="E696" s="3"/>
      <c r="F696" s="4"/>
      <c r="G696" s="4"/>
      <c r="H696" s="4"/>
      <c r="I696" s="4"/>
      <c r="J696" s="4"/>
    </row>
    <row r="697" ht="15.75" customHeight="1">
      <c r="B697" s="2"/>
      <c r="C697" s="2"/>
      <c r="D697" s="3"/>
      <c r="E697" s="3"/>
      <c r="F697" s="4"/>
      <c r="G697" s="4"/>
      <c r="H697" s="4"/>
      <c r="I697" s="4"/>
      <c r="J697" s="4"/>
    </row>
    <row r="698" ht="15.75" customHeight="1">
      <c r="B698" s="2"/>
      <c r="C698" s="2"/>
      <c r="D698" s="3"/>
      <c r="E698" s="3"/>
      <c r="F698" s="4"/>
      <c r="G698" s="4"/>
      <c r="H698" s="4"/>
      <c r="I698" s="4"/>
      <c r="J698" s="4"/>
    </row>
    <row r="699" ht="15.75" customHeight="1">
      <c r="B699" s="2"/>
      <c r="C699" s="2"/>
      <c r="D699" s="3"/>
      <c r="E699" s="3"/>
      <c r="F699" s="4"/>
      <c r="G699" s="4"/>
      <c r="H699" s="4"/>
      <c r="I699" s="4"/>
      <c r="J699" s="4"/>
    </row>
    <row r="700" ht="15.75" customHeight="1">
      <c r="B700" s="2"/>
      <c r="C700" s="2"/>
      <c r="D700" s="3"/>
      <c r="E700" s="3"/>
      <c r="F700" s="4"/>
      <c r="G700" s="4"/>
      <c r="H700" s="4"/>
      <c r="I700" s="4"/>
      <c r="J700" s="4"/>
    </row>
    <row r="701" ht="15.75" customHeight="1">
      <c r="B701" s="2"/>
      <c r="C701" s="2"/>
      <c r="D701" s="3"/>
      <c r="E701" s="3"/>
      <c r="F701" s="4"/>
      <c r="G701" s="4"/>
      <c r="H701" s="4"/>
      <c r="I701" s="4"/>
      <c r="J701" s="4"/>
    </row>
    <row r="702" ht="15.75" customHeight="1">
      <c r="B702" s="2"/>
      <c r="C702" s="2"/>
      <c r="D702" s="3"/>
      <c r="E702" s="3"/>
      <c r="F702" s="4"/>
      <c r="G702" s="4"/>
      <c r="H702" s="4"/>
      <c r="I702" s="4"/>
      <c r="J702" s="4"/>
    </row>
    <row r="703" ht="15.75" customHeight="1">
      <c r="B703" s="2"/>
      <c r="C703" s="2"/>
      <c r="D703" s="3"/>
      <c r="E703" s="3"/>
      <c r="F703" s="4"/>
      <c r="G703" s="4"/>
      <c r="H703" s="4"/>
      <c r="I703" s="4"/>
      <c r="J703" s="4"/>
    </row>
    <row r="704" ht="15.75" customHeight="1">
      <c r="B704" s="2"/>
      <c r="C704" s="2"/>
      <c r="D704" s="3"/>
      <c r="E704" s="3"/>
      <c r="F704" s="4"/>
      <c r="G704" s="4"/>
      <c r="H704" s="4"/>
      <c r="I704" s="4"/>
      <c r="J704" s="4"/>
    </row>
    <row r="705" ht="15.75" customHeight="1">
      <c r="B705" s="2"/>
      <c r="C705" s="2"/>
      <c r="D705" s="3"/>
      <c r="E705" s="3"/>
      <c r="F705" s="4"/>
      <c r="G705" s="4"/>
      <c r="H705" s="4"/>
      <c r="I705" s="4"/>
      <c r="J705" s="4"/>
    </row>
    <row r="706" ht="15.75" customHeight="1">
      <c r="B706" s="2"/>
      <c r="C706" s="2"/>
      <c r="D706" s="3"/>
      <c r="E706" s="3"/>
      <c r="F706" s="4"/>
      <c r="G706" s="4"/>
      <c r="H706" s="4"/>
      <c r="I706" s="4"/>
      <c r="J706" s="4"/>
    </row>
    <row r="707" ht="15.75" customHeight="1">
      <c r="B707" s="2"/>
      <c r="C707" s="2"/>
      <c r="D707" s="3"/>
      <c r="E707" s="3"/>
      <c r="F707" s="4"/>
      <c r="G707" s="4"/>
      <c r="H707" s="4"/>
      <c r="I707" s="4"/>
      <c r="J707" s="4"/>
    </row>
    <row r="708" ht="15.75" customHeight="1">
      <c r="B708" s="2"/>
      <c r="C708" s="2"/>
      <c r="D708" s="3"/>
      <c r="E708" s="3"/>
      <c r="F708" s="4"/>
      <c r="G708" s="4"/>
      <c r="H708" s="4"/>
      <c r="I708" s="4"/>
      <c r="J708" s="4"/>
    </row>
    <row r="709" ht="15.75" customHeight="1">
      <c r="B709" s="2"/>
      <c r="C709" s="2"/>
      <c r="D709" s="3"/>
      <c r="E709" s="3"/>
      <c r="F709" s="4"/>
      <c r="G709" s="4"/>
      <c r="H709" s="4"/>
      <c r="I709" s="4"/>
      <c r="J709" s="4"/>
    </row>
    <row r="710" ht="15.75" customHeight="1">
      <c r="B710" s="2"/>
      <c r="C710" s="2"/>
      <c r="D710" s="3"/>
      <c r="E710" s="3"/>
      <c r="F710" s="4"/>
      <c r="G710" s="4"/>
      <c r="H710" s="4"/>
      <c r="I710" s="4"/>
      <c r="J710" s="4"/>
    </row>
    <row r="711" ht="15.75" customHeight="1">
      <c r="B711" s="2"/>
      <c r="C711" s="2"/>
      <c r="D711" s="3"/>
      <c r="E711" s="3"/>
      <c r="F711" s="4"/>
      <c r="G711" s="4"/>
      <c r="H711" s="4"/>
      <c r="I711" s="4"/>
      <c r="J711" s="4"/>
    </row>
    <row r="712" ht="15.75" customHeight="1">
      <c r="B712" s="2"/>
      <c r="C712" s="2"/>
      <c r="D712" s="3"/>
      <c r="E712" s="3"/>
      <c r="F712" s="4"/>
      <c r="G712" s="4"/>
      <c r="H712" s="4"/>
      <c r="I712" s="4"/>
      <c r="J712" s="4"/>
    </row>
    <row r="713" ht="15.75" customHeight="1">
      <c r="B713" s="2"/>
      <c r="C713" s="2"/>
      <c r="D713" s="3"/>
      <c r="E713" s="3"/>
      <c r="F713" s="4"/>
      <c r="G713" s="4"/>
      <c r="H713" s="4"/>
      <c r="I713" s="4"/>
      <c r="J713" s="4"/>
    </row>
    <row r="714" ht="15.75" customHeight="1">
      <c r="B714" s="2"/>
      <c r="C714" s="2"/>
      <c r="D714" s="3"/>
      <c r="E714" s="3"/>
      <c r="F714" s="4"/>
      <c r="G714" s="4"/>
      <c r="H714" s="4"/>
      <c r="I714" s="4"/>
      <c r="J714" s="4"/>
    </row>
    <row r="715" ht="15.75" customHeight="1">
      <c r="B715" s="2"/>
      <c r="C715" s="2"/>
      <c r="D715" s="3"/>
      <c r="E715" s="3"/>
      <c r="F715" s="4"/>
      <c r="G715" s="4"/>
      <c r="H715" s="4"/>
      <c r="I715" s="4"/>
      <c r="J715" s="4"/>
    </row>
    <row r="716" ht="15.75" customHeight="1">
      <c r="B716" s="2"/>
      <c r="C716" s="2"/>
      <c r="D716" s="3"/>
      <c r="E716" s="3"/>
      <c r="F716" s="4"/>
      <c r="G716" s="4"/>
      <c r="H716" s="4"/>
      <c r="I716" s="4"/>
      <c r="J716" s="4"/>
    </row>
    <row r="717" ht="15.75" customHeight="1">
      <c r="B717" s="2"/>
      <c r="C717" s="2"/>
      <c r="D717" s="3"/>
      <c r="E717" s="3"/>
      <c r="F717" s="4"/>
      <c r="G717" s="4"/>
      <c r="H717" s="4"/>
      <c r="I717" s="4"/>
      <c r="J717" s="4"/>
    </row>
    <row r="718" ht="15.75" customHeight="1">
      <c r="B718" s="2"/>
      <c r="C718" s="2"/>
      <c r="D718" s="3"/>
      <c r="E718" s="3"/>
      <c r="F718" s="4"/>
      <c r="G718" s="4"/>
      <c r="H718" s="4"/>
      <c r="I718" s="4"/>
      <c r="J718" s="4"/>
    </row>
    <row r="719" ht="15.75" customHeight="1">
      <c r="B719" s="2"/>
      <c r="C719" s="2"/>
      <c r="D719" s="3"/>
      <c r="E719" s="3"/>
      <c r="F719" s="4"/>
      <c r="G719" s="4"/>
      <c r="H719" s="4"/>
      <c r="I719" s="4"/>
      <c r="J719" s="4"/>
    </row>
    <row r="720" ht="15.75" customHeight="1">
      <c r="B720" s="2"/>
      <c r="C720" s="2"/>
      <c r="D720" s="3"/>
      <c r="E720" s="3"/>
      <c r="F720" s="4"/>
      <c r="G720" s="4"/>
      <c r="H720" s="4"/>
      <c r="I720" s="4"/>
      <c r="J720" s="4"/>
    </row>
    <row r="721" ht="15.75" customHeight="1">
      <c r="B721" s="2"/>
      <c r="C721" s="2"/>
      <c r="D721" s="3"/>
      <c r="E721" s="3"/>
      <c r="F721" s="4"/>
      <c r="G721" s="4"/>
      <c r="H721" s="4"/>
      <c r="I721" s="4"/>
      <c r="J721" s="4"/>
    </row>
    <row r="722" ht="15.75" customHeight="1">
      <c r="B722" s="2"/>
      <c r="C722" s="2"/>
      <c r="D722" s="3"/>
      <c r="E722" s="3"/>
      <c r="F722" s="4"/>
      <c r="G722" s="4"/>
      <c r="H722" s="4"/>
      <c r="I722" s="4"/>
      <c r="J722" s="4"/>
    </row>
    <row r="723" ht="15.75" customHeight="1">
      <c r="B723" s="2"/>
      <c r="C723" s="2"/>
      <c r="D723" s="3"/>
      <c r="E723" s="3"/>
      <c r="F723" s="4"/>
      <c r="G723" s="4"/>
      <c r="H723" s="4"/>
      <c r="I723" s="4"/>
      <c r="J723" s="4"/>
    </row>
    <row r="724" ht="15.75" customHeight="1">
      <c r="B724" s="2"/>
      <c r="C724" s="2"/>
      <c r="D724" s="3"/>
      <c r="E724" s="3"/>
      <c r="F724" s="4"/>
      <c r="G724" s="4"/>
      <c r="H724" s="4"/>
      <c r="I724" s="4"/>
      <c r="J724" s="4"/>
    </row>
    <row r="725" ht="15.75" customHeight="1">
      <c r="B725" s="2"/>
      <c r="C725" s="2"/>
      <c r="D725" s="3"/>
      <c r="E725" s="3"/>
      <c r="F725" s="4"/>
      <c r="G725" s="4"/>
      <c r="H725" s="4"/>
      <c r="I725" s="4"/>
      <c r="J725" s="4"/>
    </row>
    <row r="726" ht="15.75" customHeight="1">
      <c r="B726" s="2"/>
      <c r="C726" s="2"/>
      <c r="D726" s="3"/>
      <c r="E726" s="3"/>
      <c r="F726" s="4"/>
      <c r="G726" s="4"/>
      <c r="H726" s="4"/>
      <c r="I726" s="4"/>
      <c r="J726" s="4"/>
    </row>
    <row r="727" ht="15.75" customHeight="1">
      <c r="B727" s="2"/>
      <c r="C727" s="2"/>
      <c r="D727" s="3"/>
      <c r="E727" s="3"/>
      <c r="F727" s="4"/>
      <c r="G727" s="4"/>
      <c r="H727" s="4"/>
      <c r="I727" s="4"/>
      <c r="J727" s="4"/>
    </row>
    <row r="728" ht="15.75" customHeight="1">
      <c r="B728" s="2"/>
      <c r="C728" s="2"/>
      <c r="D728" s="3"/>
      <c r="E728" s="3"/>
      <c r="F728" s="4"/>
      <c r="G728" s="4"/>
      <c r="H728" s="4"/>
      <c r="I728" s="4"/>
      <c r="J728" s="4"/>
    </row>
    <row r="729" ht="15.75" customHeight="1">
      <c r="B729" s="2"/>
      <c r="C729" s="2"/>
      <c r="D729" s="3"/>
      <c r="E729" s="3"/>
      <c r="F729" s="4"/>
      <c r="G729" s="4"/>
      <c r="H729" s="4"/>
      <c r="I729" s="4"/>
      <c r="J729" s="4"/>
    </row>
    <row r="730" ht="15.75" customHeight="1">
      <c r="B730" s="2"/>
      <c r="C730" s="2"/>
      <c r="D730" s="3"/>
      <c r="E730" s="3"/>
      <c r="F730" s="4"/>
      <c r="G730" s="4"/>
      <c r="H730" s="4"/>
      <c r="I730" s="4"/>
      <c r="J730" s="4"/>
    </row>
    <row r="731" ht="15.75" customHeight="1">
      <c r="B731" s="2"/>
      <c r="C731" s="2"/>
      <c r="D731" s="3"/>
      <c r="E731" s="3"/>
      <c r="F731" s="4"/>
      <c r="G731" s="4"/>
      <c r="H731" s="4"/>
      <c r="I731" s="4"/>
      <c r="J731" s="4"/>
    </row>
    <row r="732" ht="15.75" customHeight="1">
      <c r="B732" s="2"/>
      <c r="C732" s="2"/>
      <c r="D732" s="3"/>
      <c r="E732" s="3"/>
      <c r="F732" s="4"/>
      <c r="G732" s="4"/>
      <c r="H732" s="4"/>
      <c r="I732" s="4"/>
      <c r="J732" s="4"/>
    </row>
    <row r="733" ht="15.75" customHeight="1">
      <c r="B733" s="2"/>
      <c r="C733" s="2"/>
      <c r="D733" s="3"/>
      <c r="E733" s="3"/>
      <c r="F733" s="4"/>
      <c r="G733" s="4"/>
      <c r="H733" s="4"/>
      <c r="I733" s="4"/>
      <c r="J733" s="4"/>
    </row>
    <row r="734" ht="15.75" customHeight="1">
      <c r="B734" s="2"/>
      <c r="C734" s="2"/>
      <c r="D734" s="3"/>
      <c r="E734" s="3"/>
      <c r="F734" s="4"/>
      <c r="G734" s="4"/>
      <c r="H734" s="4"/>
      <c r="I734" s="4"/>
      <c r="J734" s="4"/>
    </row>
    <row r="735" ht="15.75" customHeight="1">
      <c r="B735" s="2"/>
      <c r="C735" s="2"/>
      <c r="D735" s="3"/>
      <c r="E735" s="3"/>
      <c r="F735" s="4"/>
      <c r="G735" s="4"/>
      <c r="H735" s="4"/>
      <c r="I735" s="4"/>
      <c r="J735" s="4"/>
    </row>
    <row r="736" ht="15.75" customHeight="1">
      <c r="B736" s="2"/>
      <c r="C736" s="2"/>
      <c r="D736" s="3"/>
      <c r="E736" s="3"/>
      <c r="F736" s="4"/>
      <c r="G736" s="4"/>
      <c r="H736" s="4"/>
      <c r="I736" s="4"/>
      <c r="J736" s="4"/>
    </row>
    <row r="737" ht="15.75" customHeight="1">
      <c r="B737" s="2"/>
      <c r="C737" s="2"/>
      <c r="D737" s="3"/>
      <c r="E737" s="3"/>
      <c r="F737" s="4"/>
      <c r="G737" s="4"/>
      <c r="H737" s="4"/>
      <c r="I737" s="4"/>
      <c r="J737" s="4"/>
    </row>
    <row r="738" ht="15.75" customHeight="1">
      <c r="B738" s="2"/>
      <c r="C738" s="2"/>
      <c r="D738" s="3"/>
      <c r="E738" s="3"/>
      <c r="F738" s="4"/>
      <c r="G738" s="4"/>
      <c r="H738" s="4"/>
      <c r="I738" s="4"/>
      <c r="J738" s="4"/>
    </row>
    <row r="739" ht="15.75" customHeight="1">
      <c r="B739" s="2"/>
      <c r="C739" s="2"/>
      <c r="D739" s="3"/>
      <c r="E739" s="3"/>
      <c r="F739" s="4"/>
      <c r="G739" s="4"/>
      <c r="H739" s="4"/>
      <c r="I739" s="4"/>
      <c r="J739" s="4"/>
    </row>
    <row r="740" ht="15.75" customHeight="1">
      <c r="B740" s="2"/>
      <c r="C740" s="2"/>
      <c r="D740" s="3"/>
      <c r="E740" s="3"/>
      <c r="F740" s="4"/>
      <c r="G740" s="4"/>
      <c r="H740" s="4"/>
      <c r="I740" s="4"/>
      <c r="J740" s="4"/>
    </row>
    <row r="741" ht="15.75" customHeight="1">
      <c r="B741" s="2"/>
      <c r="C741" s="2"/>
      <c r="D741" s="3"/>
      <c r="E741" s="3"/>
      <c r="F741" s="4"/>
      <c r="G741" s="4"/>
      <c r="H741" s="4"/>
      <c r="I741" s="4"/>
      <c r="J741" s="4"/>
    </row>
    <row r="742" ht="15.75" customHeight="1">
      <c r="B742" s="2"/>
      <c r="C742" s="2"/>
      <c r="D742" s="3"/>
      <c r="E742" s="3"/>
      <c r="F742" s="4"/>
      <c r="G742" s="4"/>
      <c r="H742" s="4"/>
      <c r="I742" s="4"/>
      <c r="J742" s="4"/>
    </row>
    <row r="743" ht="15.75" customHeight="1">
      <c r="B743" s="2"/>
      <c r="C743" s="2"/>
      <c r="D743" s="3"/>
      <c r="E743" s="3"/>
      <c r="F743" s="4"/>
      <c r="G743" s="4"/>
      <c r="H743" s="4"/>
      <c r="I743" s="4"/>
      <c r="J743" s="4"/>
    </row>
    <row r="744" ht="15.75" customHeight="1">
      <c r="B744" s="2"/>
      <c r="C744" s="2"/>
      <c r="D744" s="3"/>
      <c r="E744" s="3"/>
      <c r="F744" s="4"/>
      <c r="G744" s="4"/>
      <c r="H744" s="4"/>
      <c r="I744" s="4"/>
      <c r="J744" s="4"/>
    </row>
    <row r="745" ht="15.75" customHeight="1">
      <c r="B745" s="2"/>
      <c r="C745" s="2"/>
      <c r="D745" s="3"/>
      <c r="E745" s="3"/>
      <c r="F745" s="4"/>
      <c r="G745" s="4"/>
      <c r="H745" s="4"/>
      <c r="I745" s="4"/>
      <c r="J745" s="4"/>
    </row>
    <row r="746" ht="15.75" customHeight="1">
      <c r="B746" s="2"/>
      <c r="C746" s="2"/>
      <c r="D746" s="3"/>
      <c r="E746" s="3"/>
      <c r="F746" s="4"/>
      <c r="G746" s="4"/>
      <c r="H746" s="4"/>
      <c r="I746" s="4"/>
      <c r="J746" s="4"/>
    </row>
    <row r="747" ht="15.75" customHeight="1">
      <c r="B747" s="2"/>
      <c r="C747" s="2"/>
      <c r="D747" s="3"/>
      <c r="E747" s="3"/>
      <c r="F747" s="4"/>
      <c r="G747" s="4"/>
      <c r="H747" s="4"/>
      <c r="I747" s="4"/>
      <c r="J747" s="4"/>
    </row>
    <row r="748" ht="15.75" customHeight="1">
      <c r="B748" s="2"/>
      <c r="C748" s="2"/>
      <c r="D748" s="3"/>
      <c r="E748" s="3"/>
      <c r="F748" s="4"/>
      <c r="G748" s="4"/>
      <c r="H748" s="4"/>
      <c r="I748" s="4"/>
      <c r="J748" s="4"/>
    </row>
    <row r="749" ht="15.75" customHeight="1">
      <c r="B749" s="2"/>
      <c r="C749" s="2"/>
      <c r="D749" s="3"/>
      <c r="E749" s="3"/>
      <c r="F749" s="4"/>
      <c r="G749" s="4"/>
      <c r="H749" s="4"/>
      <c r="I749" s="4"/>
      <c r="J749" s="4"/>
    </row>
    <row r="750" ht="15.75" customHeight="1">
      <c r="B750" s="2"/>
      <c r="C750" s="2"/>
      <c r="D750" s="3"/>
      <c r="E750" s="3"/>
      <c r="F750" s="4"/>
      <c r="G750" s="4"/>
      <c r="H750" s="4"/>
      <c r="I750" s="4"/>
      <c r="J750" s="4"/>
    </row>
    <row r="751" ht="15.75" customHeight="1">
      <c r="B751" s="2"/>
      <c r="C751" s="2"/>
      <c r="D751" s="3"/>
      <c r="E751" s="3"/>
      <c r="F751" s="4"/>
      <c r="G751" s="4"/>
      <c r="H751" s="4"/>
      <c r="I751" s="4"/>
      <c r="J751" s="4"/>
    </row>
    <row r="752" ht="15.75" customHeight="1">
      <c r="B752" s="2"/>
      <c r="C752" s="2"/>
      <c r="D752" s="3"/>
      <c r="E752" s="3"/>
      <c r="F752" s="4"/>
      <c r="G752" s="4"/>
      <c r="H752" s="4"/>
      <c r="I752" s="4"/>
      <c r="J752" s="4"/>
    </row>
    <row r="753" ht="15.75" customHeight="1">
      <c r="B753" s="2"/>
      <c r="C753" s="2"/>
      <c r="D753" s="3"/>
      <c r="E753" s="3"/>
      <c r="F753" s="4"/>
      <c r="G753" s="4"/>
      <c r="H753" s="4"/>
      <c r="I753" s="4"/>
      <c r="J753" s="4"/>
    </row>
    <row r="754" ht="15.75" customHeight="1">
      <c r="B754" s="2"/>
      <c r="C754" s="2"/>
      <c r="D754" s="3"/>
      <c r="E754" s="3"/>
      <c r="F754" s="4"/>
      <c r="G754" s="4"/>
      <c r="H754" s="4"/>
      <c r="I754" s="4"/>
      <c r="J754" s="4"/>
    </row>
    <row r="755" ht="15.75" customHeight="1">
      <c r="B755" s="2"/>
      <c r="C755" s="2"/>
      <c r="D755" s="3"/>
      <c r="E755" s="3"/>
      <c r="F755" s="4"/>
      <c r="G755" s="4"/>
      <c r="H755" s="4"/>
      <c r="I755" s="4"/>
      <c r="J755" s="4"/>
    </row>
    <row r="756" ht="15.75" customHeight="1">
      <c r="B756" s="2"/>
      <c r="C756" s="2"/>
      <c r="D756" s="3"/>
      <c r="E756" s="3"/>
      <c r="F756" s="4"/>
      <c r="G756" s="4"/>
      <c r="H756" s="4"/>
      <c r="I756" s="4"/>
      <c r="J756" s="4"/>
    </row>
    <row r="757" ht="15.75" customHeight="1">
      <c r="B757" s="2"/>
      <c r="C757" s="2"/>
      <c r="D757" s="3"/>
      <c r="E757" s="3"/>
      <c r="F757" s="4"/>
      <c r="G757" s="4"/>
      <c r="H757" s="4"/>
      <c r="I757" s="4"/>
      <c r="J757" s="4"/>
    </row>
    <row r="758" ht="15.75" customHeight="1">
      <c r="B758" s="2"/>
      <c r="C758" s="2"/>
      <c r="D758" s="3"/>
      <c r="E758" s="3"/>
      <c r="F758" s="4"/>
      <c r="G758" s="4"/>
      <c r="H758" s="4"/>
      <c r="I758" s="4"/>
      <c r="J758" s="4"/>
    </row>
    <row r="759" ht="15.75" customHeight="1">
      <c r="B759" s="2"/>
      <c r="C759" s="2"/>
      <c r="D759" s="3"/>
      <c r="E759" s="3"/>
      <c r="F759" s="4"/>
      <c r="G759" s="4"/>
      <c r="H759" s="4"/>
      <c r="I759" s="4"/>
      <c r="J759" s="4"/>
    </row>
    <row r="760" ht="15.75" customHeight="1">
      <c r="B760" s="2"/>
      <c r="C760" s="2"/>
      <c r="D760" s="3"/>
      <c r="E760" s="3"/>
      <c r="F760" s="4"/>
      <c r="G760" s="4"/>
      <c r="H760" s="4"/>
      <c r="I760" s="4"/>
      <c r="J760" s="4"/>
    </row>
    <row r="761" ht="15.75" customHeight="1">
      <c r="B761" s="2"/>
      <c r="C761" s="2"/>
      <c r="D761" s="3"/>
      <c r="E761" s="3"/>
      <c r="F761" s="4"/>
      <c r="G761" s="4"/>
      <c r="H761" s="4"/>
      <c r="I761" s="4"/>
      <c r="J761" s="4"/>
    </row>
    <row r="762" ht="15.75" customHeight="1">
      <c r="B762" s="2"/>
      <c r="C762" s="2"/>
      <c r="D762" s="3"/>
      <c r="E762" s="3"/>
      <c r="F762" s="4"/>
      <c r="G762" s="4"/>
      <c r="H762" s="4"/>
      <c r="I762" s="4"/>
      <c r="J762" s="4"/>
    </row>
    <row r="763" ht="15.75" customHeight="1">
      <c r="B763" s="2"/>
      <c r="C763" s="2"/>
      <c r="D763" s="3"/>
      <c r="E763" s="3"/>
      <c r="F763" s="4"/>
      <c r="G763" s="4"/>
      <c r="H763" s="4"/>
      <c r="I763" s="4"/>
      <c r="J763" s="4"/>
    </row>
    <row r="764" ht="15.75" customHeight="1">
      <c r="B764" s="2"/>
      <c r="C764" s="2"/>
      <c r="D764" s="3"/>
      <c r="E764" s="3"/>
      <c r="F764" s="4"/>
      <c r="G764" s="4"/>
      <c r="H764" s="4"/>
      <c r="I764" s="4"/>
      <c r="J764" s="4"/>
    </row>
    <row r="765" ht="15.75" customHeight="1">
      <c r="B765" s="2"/>
      <c r="C765" s="2"/>
      <c r="D765" s="3"/>
      <c r="E765" s="3"/>
      <c r="F765" s="4"/>
      <c r="G765" s="4"/>
      <c r="H765" s="4"/>
      <c r="I765" s="4"/>
      <c r="J765" s="4"/>
    </row>
    <row r="766" ht="15.75" customHeight="1">
      <c r="B766" s="2"/>
      <c r="C766" s="2"/>
      <c r="D766" s="3"/>
      <c r="E766" s="3"/>
      <c r="F766" s="4"/>
      <c r="G766" s="4"/>
      <c r="H766" s="4"/>
      <c r="I766" s="4"/>
      <c r="J766" s="4"/>
    </row>
    <row r="767" ht="15.75" customHeight="1">
      <c r="B767" s="2"/>
      <c r="C767" s="2"/>
      <c r="D767" s="3"/>
      <c r="E767" s="3"/>
      <c r="F767" s="4"/>
      <c r="G767" s="4"/>
      <c r="H767" s="4"/>
      <c r="I767" s="4"/>
      <c r="J767" s="4"/>
    </row>
    <row r="768" ht="15.75" customHeight="1">
      <c r="B768" s="2"/>
      <c r="C768" s="2"/>
      <c r="D768" s="3"/>
      <c r="E768" s="3"/>
      <c r="F768" s="4"/>
      <c r="G768" s="4"/>
      <c r="H768" s="4"/>
      <c r="I768" s="4"/>
      <c r="J768" s="4"/>
    </row>
    <row r="769" ht="15.75" customHeight="1">
      <c r="B769" s="2"/>
      <c r="C769" s="2"/>
      <c r="D769" s="3"/>
      <c r="E769" s="3"/>
      <c r="F769" s="4"/>
      <c r="G769" s="4"/>
      <c r="H769" s="4"/>
      <c r="I769" s="4"/>
      <c r="J769" s="4"/>
    </row>
    <row r="770" ht="15.75" customHeight="1">
      <c r="B770" s="2"/>
      <c r="C770" s="2"/>
      <c r="D770" s="3"/>
      <c r="E770" s="3"/>
      <c r="F770" s="4"/>
      <c r="G770" s="4"/>
      <c r="H770" s="4"/>
      <c r="I770" s="4"/>
      <c r="J770" s="4"/>
    </row>
    <row r="771" ht="15.75" customHeight="1">
      <c r="B771" s="2"/>
      <c r="C771" s="2"/>
      <c r="D771" s="3"/>
      <c r="E771" s="3"/>
      <c r="F771" s="4"/>
      <c r="G771" s="4"/>
      <c r="H771" s="4"/>
      <c r="I771" s="4"/>
      <c r="J771" s="4"/>
    </row>
    <row r="772" ht="15.75" customHeight="1">
      <c r="B772" s="2"/>
      <c r="C772" s="2"/>
      <c r="D772" s="3"/>
      <c r="E772" s="3"/>
      <c r="F772" s="4"/>
      <c r="G772" s="4"/>
      <c r="H772" s="4"/>
      <c r="I772" s="4"/>
      <c r="J772" s="4"/>
    </row>
    <row r="773" ht="15.75" customHeight="1">
      <c r="B773" s="2"/>
      <c r="C773" s="2"/>
      <c r="D773" s="3"/>
      <c r="E773" s="3"/>
      <c r="F773" s="4"/>
      <c r="G773" s="4"/>
      <c r="H773" s="4"/>
      <c r="I773" s="4"/>
      <c r="J773" s="4"/>
    </row>
    <row r="774" ht="15.75" customHeight="1">
      <c r="B774" s="2"/>
      <c r="C774" s="2"/>
      <c r="D774" s="3"/>
      <c r="E774" s="3"/>
      <c r="F774" s="4"/>
      <c r="G774" s="4"/>
      <c r="H774" s="4"/>
      <c r="I774" s="4"/>
      <c r="J774" s="4"/>
    </row>
    <row r="775" ht="15.75" customHeight="1">
      <c r="B775" s="2"/>
      <c r="C775" s="2"/>
      <c r="D775" s="3"/>
      <c r="E775" s="3"/>
      <c r="F775" s="4"/>
      <c r="G775" s="4"/>
      <c r="H775" s="4"/>
      <c r="I775" s="4"/>
      <c r="J775" s="4"/>
    </row>
    <row r="776" ht="15.75" customHeight="1">
      <c r="B776" s="2"/>
      <c r="C776" s="2"/>
      <c r="D776" s="3"/>
      <c r="E776" s="3"/>
      <c r="F776" s="4"/>
      <c r="G776" s="4"/>
      <c r="H776" s="4"/>
      <c r="I776" s="4"/>
      <c r="J776" s="4"/>
    </row>
    <row r="777" ht="15.75" customHeight="1">
      <c r="B777" s="2"/>
      <c r="C777" s="2"/>
      <c r="D777" s="3"/>
      <c r="E777" s="3"/>
      <c r="F777" s="4"/>
      <c r="G777" s="4"/>
      <c r="H777" s="4"/>
      <c r="I777" s="4"/>
      <c r="J777" s="4"/>
    </row>
    <row r="778" ht="15.75" customHeight="1">
      <c r="B778" s="2"/>
      <c r="C778" s="2"/>
      <c r="D778" s="3"/>
      <c r="E778" s="3"/>
      <c r="F778" s="4"/>
      <c r="G778" s="4"/>
      <c r="H778" s="4"/>
      <c r="I778" s="4"/>
      <c r="J778" s="4"/>
    </row>
    <row r="779" ht="15.75" customHeight="1">
      <c r="B779" s="2"/>
      <c r="C779" s="2"/>
      <c r="D779" s="3"/>
      <c r="E779" s="3"/>
      <c r="F779" s="4"/>
      <c r="G779" s="4"/>
      <c r="H779" s="4"/>
      <c r="I779" s="4"/>
      <c r="J779" s="4"/>
    </row>
    <row r="780" ht="15.75" customHeight="1">
      <c r="B780" s="2"/>
      <c r="C780" s="2"/>
      <c r="D780" s="3"/>
      <c r="E780" s="3"/>
      <c r="F780" s="4"/>
      <c r="G780" s="4"/>
      <c r="H780" s="4"/>
      <c r="I780" s="4"/>
      <c r="J780" s="4"/>
    </row>
    <row r="781" ht="15.75" customHeight="1">
      <c r="B781" s="2"/>
      <c r="C781" s="2"/>
      <c r="D781" s="3"/>
      <c r="E781" s="3"/>
      <c r="F781" s="4"/>
      <c r="G781" s="4"/>
      <c r="H781" s="4"/>
      <c r="I781" s="4"/>
      <c r="J781" s="4"/>
    </row>
    <row r="782" ht="15.75" customHeight="1">
      <c r="B782" s="2"/>
      <c r="C782" s="2"/>
      <c r="D782" s="3"/>
      <c r="E782" s="3"/>
      <c r="F782" s="4"/>
      <c r="G782" s="4"/>
      <c r="H782" s="4"/>
      <c r="I782" s="4"/>
      <c r="J782" s="4"/>
    </row>
    <row r="783" ht="15.75" customHeight="1">
      <c r="B783" s="2"/>
      <c r="C783" s="2"/>
      <c r="D783" s="3"/>
      <c r="E783" s="3"/>
      <c r="F783" s="4"/>
      <c r="G783" s="4"/>
      <c r="H783" s="4"/>
      <c r="I783" s="4"/>
      <c r="J783" s="4"/>
    </row>
    <row r="784" ht="15.75" customHeight="1">
      <c r="B784" s="2"/>
      <c r="C784" s="2"/>
      <c r="D784" s="3"/>
      <c r="E784" s="3"/>
      <c r="F784" s="4"/>
      <c r="G784" s="4"/>
      <c r="H784" s="4"/>
      <c r="I784" s="4"/>
      <c r="J784" s="4"/>
    </row>
    <row r="785" ht="15.75" customHeight="1">
      <c r="B785" s="2"/>
      <c r="C785" s="2"/>
      <c r="D785" s="3"/>
      <c r="E785" s="3"/>
      <c r="F785" s="4"/>
      <c r="G785" s="4"/>
      <c r="H785" s="4"/>
      <c r="I785" s="4"/>
      <c r="J785" s="4"/>
    </row>
    <row r="786" ht="15.75" customHeight="1">
      <c r="B786" s="2"/>
      <c r="C786" s="2"/>
      <c r="D786" s="3"/>
      <c r="E786" s="3"/>
      <c r="F786" s="4"/>
      <c r="G786" s="4"/>
      <c r="H786" s="4"/>
      <c r="I786" s="4"/>
      <c r="J786" s="4"/>
    </row>
    <row r="787" ht="15.75" customHeight="1">
      <c r="B787" s="2"/>
      <c r="C787" s="2"/>
      <c r="D787" s="3"/>
      <c r="E787" s="3"/>
      <c r="F787" s="4"/>
      <c r="G787" s="4"/>
      <c r="H787" s="4"/>
      <c r="I787" s="4"/>
      <c r="J787" s="4"/>
    </row>
    <row r="788" ht="15.75" customHeight="1">
      <c r="B788" s="2"/>
      <c r="C788" s="2"/>
      <c r="D788" s="3"/>
      <c r="E788" s="3"/>
      <c r="F788" s="4"/>
      <c r="G788" s="4"/>
      <c r="H788" s="4"/>
      <c r="I788" s="4"/>
      <c r="J788" s="4"/>
    </row>
    <row r="789" ht="15.75" customHeight="1">
      <c r="B789" s="2"/>
      <c r="C789" s="2"/>
      <c r="D789" s="3"/>
      <c r="E789" s="3"/>
      <c r="F789" s="4"/>
      <c r="G789" s="4"/>
      <c r="H789" s="4"/>
      <c r="I789" s="4"/>
      <c r="J789" s="4"/>
    </row>
    <row r="790" ht="15.75" customHeight="1">
      <c r="B790" s="2"/>
      <c r="C790" s="2"/>
      <c r="D790" s="3"/>
      <c r="E790" s="3"/>
      <c r="F790" s="4"/>
      <c r="G790" s="4"/>
      <c r="H790" s="4"/>
      <c r="I790" s="4"/>
      <c r="J790" s="4"/>
    </row>
    <row r="791" ht="15.75" customHeight="1">
      <c r="B791" s="2"/>
      <c r="C791" s="2"/>
      <c r="D791" s="3"/>
      <c r="E791" s="3"/>
      <c r="F791" s="4"/>
      <c r="G791" s="4"/>
      <c r="H791" s="4"/>
      <c r="I791" s="4"/>
      <c r="J791" s="4"/>
    </row>
    <row r="792" ht="15.75" customHeight="1">
      <c r="B792" s="2"/>
      <c r="C792" s="2"/>
      <c r="D792" s="3"/>
      <c r="E792" s="3"/>
      <c r="F792" s="4"/>
      <c r="G792" s="4"/>
      <c r="H792" s="4"/>
      <c r="I792" s="4"/>
      <c r="J792" s="4"/>
    </row>
    <row r="793" ht="15.75" customHeight="1">
      <c r="B793" s="2"/>
      <c r="C793" s="2"/>
      <c r="D793" s="3"/>
      <c r="E793" s="3"/>
      <c r="F793" s="4"/>
      <c r="G793" s="4"/>
      <c r="H793" s="4"/>
      <c r="I793" s="4"/>
      <c r="J793" s="4"/>
    </row>
    <row r="794" ht="15.75" customHeight="1">
      <c r="B794" s="2"/>
      <c r="C794" s="2"/>
      <c r="D794" s="3"/>
      <c r="E794" s="3"/>
      <c r="F794" s="4"/>
      <c r="G794" s="4"/>
      <c r="H794" s="4"/>
      <c r="I794" s="4"/>
      <c r="J794" s="4"/>
    </row>
    <row r="795" ht="15.75" customHeight="1">
      <c r="B795" s="2"/>
      <c r="C795" s="2"/>
      <c r="D795" s="3"/>
      <c r="E795" s="3"/>
      <c r="F795" s="4"/>
      <c r="G795" s="4"/>
      <c r="H795" s="4"/>
      <c r="I795" s="4"/>
      <c r="J795" s="4"/>
    </row>
    <row r="796" ht="15.75" customHeight="1">
      <c r="B796" s="2"/>
      <c r="C796" s="2"/>
      <c r="D796" s="3"/>
      <c r="E796" s="3"/>
      <c r="F796" s="4"/>
      <c r="G796" s="4"/>
      <c r="H796" s="4"/>
      <c r="I796" s="4"/>
      <c r="J796" s="4"/>
    </row>
    <row r="797" ht="15.75" customHeight="1">
      <c r="B797" s="2"/>
      <c r="C797" s="2"/>
      <c r="D797" s="3"/>
      <c r="E797" s="3"/>
      <c r="F797" s="4"/>
      <c r="G797" s="4"/>
      <c r="H797" s="4"/>
      <c r="I797" s="4"/>
      <c r="J797" s="4"/>
    </row>
    <row r="798" ht="15.75" customHeight="1">
      <c r="B798" s="2"/>
      <c r="C798" s="2"/>
      <c r="D798" s="3"/>
      <c r="E798" s="3"/>
      <c r="F798" s="4"/>
      <c r="G798" s="4"/>
      <c r="H798" s="4"/>
      <c r="I798" s="4"/>
      <c r="J798" s="4"/>
    </row>
    <row r="799" ht="15.75" customHeight="1">
      <c r="B799" s="2"/>
      <c r="C799" s="2"/>
      <c r="D799" s="3"/>
      <c r="E799" s="3"/>
      <c r="F799" s="4"/>
      <c r="G799" s="4"/>
      <c r="H799" s="4"/>
      <c r="I799" s="4"/>
      <c r="J799" s="4"/>
    </row>
    <row r="800" ht="15.75" customHeight="1">
      <c r="B800" s="2"/>
      <c r="C800" s="2"/>
      <c r="D800" s="3"/>
      <c r="E800" s="3"/>
      <c r="F800" s="4"/>
      <c r="G800" s="4"/>
      <c r="H800" s="4"/>
      <c r="I800" s="4"/>
      <c r="J800" s="4"/>
    </row>
    <row r="801" ht="15.75" customHeight="1">
      <c r="B801" s="2"/>
      <c r="C801" s="2"/>
      <c r="D801" s="3"/>
      <c r="E801" s="3"/>
      <c r="F801" s="4"/>
      <c r="G801" s="4"/>
      <c r="H801" s="4"/>
      <c r="I801" s="4"/>
      <c r="J801" s="4"/>
    </row>
    <row r="802" ht="15.75" customHeight="1">
      <c r="B802" s="2"/>
      <c r="C802" s="2"/>
      <c r="D802" s="3"/>
      <c r="E802" s="3"/>
      <c r="F802" s="4"/>
      <c r="G802" s="4"/>
      <c r="H802" s="4"/>
      <c r="I802" s="4"/>
      <c r="J802" s="4"/>
    </row>
    <row r="803" ht="15.75" customHeight="1">
      <c r="B803" s="2"/>
      <c r="C803" s="2"/>
      <c r="D803" s="3"/>
      <c r="E803" s="3"/>
      <c r="F803" s="4"/>
      <c r="G803" s="4"/>
      <c r="H803" s="4"/>
      <c r="I803" s="4"/>
      <c r="J803" s="4"/>
    </row>
    <row r="804" ht="15.75" customHeight="1">
      <c r="B804" s="2"/>
      <c r="C804" s="2"/>
      <c r="D804" s="3"/>
      <c r="E804" s="3"/>
      <c r="F804" s="4"/>
      <c r="G804" s="4"/>
      <c r="H804" s="4"/>
      <c r="I804" s="4"/>
      <c r="J804" s="4"/>
    </row>
    <row r="805" ht="15.75" customHeight="1">
      <c r="B805" s="2"/>
      <c r="C805" s="2"/>
      <c r="D805" s="3"/>
      <c r="E805" s="3"/>
      <c r="F805" s="4"/>
      <c r="G805" s="4"/>
      <c r="H805" s="4"/>
      <c r="I805" s="4"/>
      <c r="J805" s="4"/>
    </row>
    <row r="806" ht="15.75" customHeight="1">
      <c r="B806" s="2"/>
      <c r="C806" s="2"/>
      <c r="D806" s="3"/>
      <c r="E806" s="3"/>
      <c r="F806" s="4"/>
      <c r="G806" s="4"/>
      <c r="H806" s="4"/>
      <c r="I806" s="4"/>
      <c r="J806" s="4"/>
    </row>
    <row r="807" ht="15.75" customHeight="1">
      <c r="B807" s="2"/>
      <c r="C807" s="2"/>
      <c r="D807" s="3"/>
      <c r="E807" s="3"/>
      <c r="F807" s="4"/>
      <c r="G807" s="4"/>
      <c r="H807" s="4"/>
      <c r="I807" s="4"/>
      <c r="J807" s="4"/>
    </row>
    <row r="808" ht="15.75" customHeight="1">
      <c r="B808" s="2"/>
      <c r="C808" s="2"/>
      <c r="D808" s="3"/>
      <c r="E808" s="3"/>
      <c r="F808" s="4"/>
      <c r="G808" s="4"/>
      <c r="H808" s="4"/>
      <c r="I808" s="4"/>
      <c r="J808" s="4"/>
    </row>
    <row r="809" ht="15.75" customHeight="1">
      <c r="B809" s="2"/>
      <c r="C809" s="2"/>
      <c r="D809" s="3"/>
      <c r="E809" s="3"/>
      <c r="F809" s="4"/>
      <c r="G809" s="4"/>
      <c r="H809" s="4"/>
      <c r="I809" s="4"/>
      <c r="J809" s="4"/>
    </row>
    <row r="810" ht="15.75" customHeight="1">
      <c r="B810" s="2"/>
      <c r="C810" s="2"/>
      <c r="D810" s="3"/>
      <c r="E810" s="3"/>
      <c r="F810" s="4"/>
      <c r="G810" s="4"/>
      <c r="H810" s="4"/>
      <c r="I810" s="4"/>
      <c r="J810" s="4"/>
    </row>
    <row r="811" ht="15.75" customHeight="1">
      <c r="B811" s="2"/>
      <c r="C811" s="2"/>
      <c r="D811" s="3"/>
      <c r="E811" s="3"/>
      <c r="F811" s="4"/>
      <c r="G811" s="4"/>
      <c r="H811" s="4"/>
      <c r="I811" s="4"/>
      <c r="J811" s="4"/>
    </row>
    <row r="812" ht="15.75" customHeight="1">
      <c r="B812" s="2"/>
      <c r="C812" s="2"/>
      <c r="D812" s="3"/>
      <c r="E812" s="3"/>
      <c r="F812" s="4"/>
      <c r="G812" s="4"/>
      <c r="H812" s="4"/>
      <c r="I812" s="4"/>
      <c r="J812" s="4"/>
    </row>
    <row r="813" ht="15.75" customHeight="1">
      <c r="B813" s="2"/>
      <c r="C813" s="2"/>
      <c r="D813" s="3"/>
      <c r="E813" s="3"/>
      <c r="F813" s="4"/>
      <c r="G813" s="4"/>
      <c r="H813" s="4"/>
      <c r="I813" s="4"/>
      <c r="J813" s="4"/>
    </row>
    <row r="814" ht="15.75" customHeight="1">
      <c r="B814" s="2"/>
      <c r="C814" s="2"/>
      <c r="D814" s="3"/>
      <c r="E814" s="3"/>
      <c r="F814" s="4"/>
      <c r="G814" s="4"/>
      <c r="H814" s="4"/>
      <c r="I814" s="4"/>
      <c r="J814" s="4"/>
    </row>
    <row r="815" ht="15.75" customHeight="1">
      <c r="B815" s="2"/>
      <c r="C815" s="2"/>
      <c r="D815" s="3"/>
      <c r="E815" s="3"/>
      <c r="F815" s="4"/>
      <c r="G815" s="4"/>
      <c r="H815" s="4"/>
      <c r="I815" s="4"/>
      <c r="J815" s="4"/>
    </row>
    <row r="816" ht="15.75" customHeight="1">
      <c r="B816" s="2"/>
      <c r="C816" s="2"/>
      <c r="D816" s="3"/>
      <c r="E816" s="3"/>
      <c r="F816" s="4"/>
      <c r="G816" s="4"/>
      <c r="H816" s="4"/>
      <c r="I816" s="4"/>
      <c r="J816" s="4"/>
    </row>
    <row r="817" ht="15.75" customHeight="1">
      <c r="B817" s="2"/>
      <c r="C817" s="2"/>
      <c r="D817" s="3"/>
      <c r="E817" s="3"/>
      <c r="F817" s="4"/>
      <c r="G817" s="4"/>
      <c r="H817" s="4"/>
      <c r="I817" s="4"/>
      <c r="J817" s="4"/>
    </row>
    <row r="818" ht="15.75" customHeight="1">
      <c r="B818" s="2"/>
      <c r="C818" s="2"/>
      <c r="D818" s="3"/>
      <c r="E818" s="3"/>
      <c r="F818" s="4"/>
      <c r="G818" s="4"/>
      <c r="H818" s="4"/>
      <c r="I818" s="4"/>
      <c r="J818" s="4"/>
    </row>
    <row r="819" ht="15.75" customHeight="1">
      <c r="B819" s="2"/>
      <c r="C819" s="2"/>
      <c r="D819" s="3"/>
      <c r="E819" s="3"/>
      <c r="F819" s="4"/>
      <c r="G819" s="4"/>
      <c r="H819" s="4"/>
      <c r="I819" s="4"/>
      <c r="J819" s="4"/>
    </row>
    <row r="820" ht="15.75" customHeight="1">
      <c r="B820" s="2"/>
      <c r="C820" s="2"/>
      <c r="D820" s="3"/>
      <c r="E820" s="3"/>
      <c r="F820" s="4"/>
      <c r="G820" s="4"/>
      <c r="H820" s="4"/>
      <c r="I820" s="4"/>
      <c r="J820" s="4"/>
    </row>
    <row r="821" ht="15.75" customHeight="1">
      <c r="B821" s="2"/>
      <c r="C821" s="2"/>
      <c r="D821" s="3"/>
      <c r="E821" s="3"/>
      <c r="F821" s="4"/>
      <c r="G821" s="4"/>
      <c r="H821" s="4"/>
      <c r="I821" s="4"/>
      <c r="J821" s="4"/>
    </row>
    <row r="822" ht="15.75" customHeight="1">
      <c r="B822" s="2"/>
      <c r="C822" s="2"/>
      <c r="D822" s="3"/>
      <c r="E822" s="3"/>
      <c r="F822" s="4"/>
      <c r="G822" s="4"/>
      <c r="H822" s="4"/>
      <c r="I822" s="4"/>
      <c r="J822" s="4"/>
    </row>
    <row r="823" ht="15.75" customHeight="1">
      <c r="B823" s="2"/>
      <c r="C823" s="2"/>
      <c r="D823" s="3"/>
      <c r="E823" s="3"/>
      <c r="F823" s="4"/>
      <c r="G823" s="4"/>
      <c r="H823" s="4"/>
      <c r="I823" s="4"/>
      <c r="J823" s="4"/>
    </row>
    <row r="824" ht="15.75" customHeight="1">
      <c r="B824" s="2"/>
      <c r="C824" s="2"/>
      <c r="D824" s="3"/>
      <c r="E824" s="3"/>
      <c r="F824" s="4"/>
      <c r="G824" s="4"/>
      <c r="H824" s="4"/>
      <c r="I824" s="4"/>
      <c r="J824" s="4"/>
    </row>
    <row r="825" ht="15.75" customHeight="1">
      <c r="B825" s="2"/>
      <c r="C825" s="2"/>
      <c r="D825" s="3"/>
      <c r="E825" s="3"/>
      <c r="F825" s="4"/>
      <c r="G825" s="4"/>
      <c r="H825" s="4"/>
      <c r="I825" s="4"/>
      <c r="J825" s="4"/>
    </row>
    <row r="826" ht="15.75" customHeight="1">
      <c r="B826" s="2"/>
      <c r="C826" s="2"/>
      <c r="D826" s="3"/>
      <c r="E826" s="3"/>
      <c r="F826" s="4"/>
      <c r="G826" s="4"/>
      <c r="H826" s="4"/>
      <c r="I826" s="4"/>
      <c r="J826" s="4"/>
    </row>
    <row r="827" ht="15.75" customHeight="1">
      <c r="B827" s="2"/>
      <c r="C827" s="2"/>
      <c r="D827" s="3"/>
      <c r="E827" s="3"/>
      <c r="F827" s="4"/>
      <c r="G827" s="4"/>
      <c r="H827" s="4"/>
      <c r="I827" s="4"/>
      <c r="J827" s="4"/>
    </row>
    <row r="828" ht="15.75" customHeight="1">
      <c r="B828" s="2"/>
      <c r="C828" s="2"/>
      <c r="D828" s="3"/>
      <c r="E828" s="3"/>
      <c r="F828" s="4"/>
      <c r="G828" s="4"/>
      <c r="H828" s="4"/>
      <c r="I828" s="4"/>
      <c r="J828" s="4"/>
    </row>
    <row r="829" ht="15.75" customHeight="1">
      <c r="B829" s="2"/>
      <c r="C829" s="2"/>
      <c r="D829" s="3"/>
      <c r="E829" s="3"/>
      <c r="F829" s="4"/>
      <c r="G829" s="4"/>
      <c r="H829" s="4"/>
      <c r="I829" s="4"/>
      <c r="J829" s="4"/>
    </row>
    <row r="830" ht="15.75" customHeight="1">
      <c r="B830" s="2"/>
      <c r="C830" s="2"/>
      <c r="D830" s="3"/>
      <c r="E830" s="3"/>
      <c r="F830" s="4"/>
      <c r="G830" s="4"/>
      <c r="H830" s="4"/>
      <c r="I830" s="4"/>
      <c r="J830" s="4"/>
    </row>
    <row r="831" ht="15.75" customHeight="1">
      <c r="B831" s="2"/>
      <c r="C831" s="2"/>
      <c r="D831" s="3"/>
      <c r="E831" s="3"/>
      <c r="F831" s="4"/>
      <c r="G831" s="4"/>
      <c r="H831" s="4"/>
      <c r="I831" s="4"/>
      <c r="J831" s="4"/>
    </row>
    <row r="832" ht="15.75" customHeight="1">
      <c r="B832" s="2"/>
      <c r="C832" s="2"/>
      <c r="D832" s="3"/>
      <c r="E832" s="3"/>
      <c r="F832" s="4"/>
      <c r="G832" s="4"/>
      <c r="H832" s="4"/>
      <c r="I832" s="4"/>
      <c r="J832" s="4"/>
    </row>
    <row r="833" ht="15.75" customHeight="1">
      <c r="B833" s="2"/>
      <c r="C833" s="2"/>
      <c r="D833" s="3"/>
      <c r="E833" s="3"/>
      <c r="F833" s="4"/>
      <c r="G833" s="4"/>
      <c r="H833" s="4"/>
      <c r="I833" s="4"/>
      <c r="J833" s="4"/>
    </row>
    <row r="834" ht="15.75" customHeight="1">
      <c r="B834" s="2"/>
      <c r="C834" s="2"/>
      <c r="D834" s="3"/>
      <c r="E834" s="3"/>
      <c r="F834" s="4"/>
      <c r="G834" s="4"/>
      <c r="H834" s="4"/>
      <c r="I834" s="4"/>
      <c r="J834" s="4"/>
    </row>
    <row r="835" ht="15.75" customHeight="1">
      <c r="B835" s="2"/>
      <c r="C835" s="2"/>
      <c r="D835" s="3"/>
      <c r="E835" s="3"/>
      <c r="F835" s="4"/>
      <c r="G835" s="4"/>
      <c r="H835" s="4"/>
      <c r="I835" s="4"/>
      <c r="J835" s="4"/>
    </row>
    <row r="836" ht="15.75" customHeight="1">
      <c r="B836" s="2"/>
      <c r="C836" s="2"/>
      <c r="D836" s="3"/>
      <c r="E836" s="3"/>
      <c r="F836" s="4"/>
      <c r="G836" s="4"/>
      <c r="H836" s="4"/>
      <c r="I836" s="4"/>
      <c r="J836" s="4"/>
    </row>
    <row r="837" ht="15.75" customHeight="1">
      <c r="B837" s="2"/>
      <c r="C837" s="2"/>
      <c r="D837" s="3"/>
      <c r="E837" s="3"/>
      <c r="F837" s="4"/>
      <c r="G837" s="4"/>
      <c r="H837" s="4"/>
      <c r="I837" s="4"/>
      <c r="J837" s="4"/>
    </row>
    <row r="838" ht="15.75" customHeight="1">
      <c r="B838" s="2"/>
      <c r="C838" s="2"/>
      <c r="D838" s="3"/>
      <c r="E838" s="3"/>
      <c r="F838" s="4"/>
      <c r="G838" s="4"/>
      <c r="H838" s="4"/>
      <c r="I838" s="4"/>
      <c r="J838" s="4"/>
    </row>
    <row r="839" ht="15.75" customHeight="1">
      <c r="B839" s="2"/>
      <c r="C839" s="2"/>
      <c r="D839" s="3"/>
      <c r="E839" s="3"/>
      <c r="F839" s="4"/>
      <c r="G839" s="4"/>
      <c r="H839" s="4"/>
      <c r="I839" s="4"/>
      <c r="J839" s="4"/>
    </row>
    <row r="840" ht="15.75" customHeight="1">
      <c r="B840" s="2"/>
      <c r="C840" s="2"/>
      <c r="D840" s="3"/>
      <c r="E840" s="3"/>
      <c r="F840" s="4"/>
      <c r="G840" s="4"/>
      <c r="H840" s="4"/>
      <c r="I840" s="4"/>
      <c r="J840" s="4"/>
    </row>
    <row r="841" ht="15.75" customHeight="1">
      <c r="B841" s="2"/>
      <c r="C841" s="2"/>
      <c r="D841" s="3"/>
      <c r="E841" s="3"/>
      <c r="F841" s="4"/>
      <c r="G841" s="4"/>
      <c r="H841" s="4"/>
      <c r="I841" s="4"/>
      <c r="J841" s="4"/>
    </row>
    <row r="842" ht="15.75" customHeight="1">
      <c r="B842" s="2"/>
      <c r="C842" s="2"/>
      <c r="D842" s="3"/>
      <c r="E842" s="3"/>
      <c r="F842" s="4"/>
      <c r="G842" s="4"/>
      <c r="H842" s="4"/>
      <c r="I842" s="4"/>
      <c r="J842" s="4"/>
    </row>
    <row r="843" ht="15.75" customHeight="1">
      <c r="B843" s="2"/>
      <c r="C843" s="2"/>
      <c r="D843" s="3"/>
      <c r="E843" s="3"/>
      <c r="F843" s="4"/>
      <c r="G843" s="4"/>
      <c r="H843" s="4"/>
      <c r="I843" s="4"/>
      <c r="J843" s="4"/>
    </row>
    <row r="844" ht="15.75" customHeight="1">
      <c r="B844" s="2"/>
      <c r="C844" s="2"/>
      <c r="D844" s="3"/>
      <c r="E844" s="3"/>
      <c r="F844" s="4"/>
      <c r="G844" s="4"/>
      <c r="H844" s="4"/>
      <c r="I844" s="4"/>
      <c r="J844" s="4"/>
    </row>
    <row r="845" ht="15.75" customHeight="1">
      <c r="B845" s="2"/>
      <c r="C845" s="2"/>
      <c r="D845" s="3"/>
      <c r="E845" s="3"/>
      <c r="F845" s="4"/>
      <c r="G845" s="4"/>
      <c r="H845" s="4"/>
      <c r="I845" s="4"/>
      <c r="J845" s="4"/>
    </row>
    <row r="846" ht="15.75" customHeight="1">
      <c r="B846" s="2"/>
      <c r="C846" s="2"/>
      <c r="D846" s="3"/>
      <c r="E846" s="3"/>
      <c r="F846" s="4"/>
      <c r="G846" s="4"/>
      <c r="H846" s="4"/>
      <c r="I846" s="4"/>
      <c r="J846" s="4"/>
    </row>
    <row r="847" ht="15.75" customHeight="1">
      <c r="B847" s="2"/>
      <c r="C847" s="2"/>
      <c r="D847" s="3"/>
      <c r="E847" s="3"/>
      <c r="F847" s="4"/>
      <c r="G847" s="4"/>
      <c r="H847" s="4"/>
      <c r="I847" s="4"/>
      <c r="J847" s="4"/>
    </row>
    <row r="848" ht="15.75" customHeight="1">
      <c r="B848" s="2"/>
      <c r="C848" s="2"/>
      <c r="D848" s="3"/>
      <c r="E848" s="3"/>
      <c r="F848" s="4"/>
      <c r="G848" s="4"/>
      <c r="H848" s="4"/>
      <c r="I848" s="4"/>
      <c r="J848" s="4"/>
    </row>
    <row r="849" ht="15.75" customHeight="1">
      <c r="B849" s="2"/>
      <c r="C849" s="2"/>
      <c r="D849" s="3"/>
      <c r="E849" s="3"/>
      <c r="F849" s="4"/>
      <c r="G849" s="4"/>
      <c r="H849" s="4"/>
      <c r="I849" s="4"/>
      <c r="J849" s="4"/>
    </row>
    <row r="850" ht="15.75" customHeight="1">
      <c r="B850" s="2"/>
      <c r="C850" s="2"/>
      <c r="D850" s="3"/>
      <c r="E850" s="3"/>
      <c r="F850" s="4"/>
      <c r="G850" s="4"/>
      <c r="H850" s="4"/>
      <c r="I850" s="4"/>
      <c r="J850" s="4"/>
    </row>
    <row r="851" ht="15.75" customHeight="1">
      <c r="B851" s="2"/>
      <c r="C851" s="2"/>
      <c r="D851" s="3"/>
      <c r="E851" s="3"/>
      <c r="F851" s="4"/>
      <c r="G851" s="4"/>
      <c r="H851" s="4"/>
      <c r="I851" s="4"/>
      <c r="J851" s="4"/>
    </row>
    <row r="852" ht="15.75" customHeight="1">
      <c r="B852" s="2"/>
      <c r="C852" s="2"/>
      <c r="D852" s="3"/>
      <c r="E852" s="3"/>
      <c r="F852" s="4"/>
      <c r="G852" s="4"/>
      <c r="H852" s="4"/>
      <c r="I852" s="4"/>
      <c r="J852" s="4"/>
    </row>
    <row r="853" ht="15.75" customHeight="1">
      <c r="B853" s="2"/>
      <c r="C853" s="2"/>
      <c r="D853" s="3"/>
      <c r="E853" s="3"/>
      <c r="F853" s="4"/>
      <c r="G853" s="4"/>
      <c r="H853" s="4"/>
      <c r="I853" s="4"/>
      <c r="J853" s="4"/>
    </row>
    <row r="854" ht="15.75" customHeight="1">
      <c r="B854" s="2"/>
      <c r="C854" s="2"/>
      <c r="D854" s="3"/>
      <c r="E854" s="3"/>
      <c r="F854" s="4"/>
      <c r="G854" s="4"/>
      <c r="H854" s="4"/>
      <c r="I854" s="4"/>
      <c r="J854" s="4"/>
    </row>
    <row r="855" ht="15.75" customHeight="1">
      <c r="B855" s="2"/>
      <c r="C855" s="2"/>
      <c r="D855" s="3"/>
      <c r="E855" s="3"/>
      <c r="F855" s="4"/>
      <c r="G855" s="4"/>
      <c r="H855" s="4"/>
      <c r="I855" s="4"/>
      <c r="J855" s="4"/>
    </row>
    <row r="856" ht="15.75" customHeight="1">
      <c r="B856" s="2"/>
      <c r="C856" s="2"/>
      <c r="D856" s="3"/>
      <c r="E856" s="3"/>
      <c r="F856" s="4"/>
      <c r="G856" s="4"/>
      <c r="H856" s="4"/>
      <c r="I856" s="4"/>
      <c r="J856" s="4"/>
    </row>
    <row r="857" ht="15.75" customHeight="1">
      <c r="B857" s="2"/>
      <c r="C857" s="2"/>
      <c r="D857" s="3"/>
      <c r="E857" s="3"/>
      <c r="F857" s="4"/>
      <c r="G857" s="4"/>
      <c r="H857" s="4"/>
      <c r="I857" s="4"/>
      <c r="J857" s="4"/>
    </row>
    <row r="858" ht="15.75" customHeight="1">
      <c r="B858" s="2"/>
      <c r="C858" s="2"/>
      <c r="D858" s="3"/>
      <c r="E858" s="3"/>
      <c r="F858" s="4"/>
      <c r="G858" s="4"/>
      <c r="H858" s="4"/>
      <c r="I858" s="4"/>
      <c r="J858" s="4"/>
    </row>
    <row r="859" ht="15.75" customHeight="1">
      <c r="B859" s="2"/>
      <c r="C859" s="2"/>
      <c r="D859" s="3"/>
      <c r="E859" s="3"/>
      <c r="F859" s="4"/>
      <c r="G859" s="4"/>
      <c r="H859" s="4"/>
      <c r="I859" s="4"/>
      <c r="J859" s="4"/>
    </row>
    <row r="860" ht="15.75" customHeight="1">
      <c r="B860" s="2"/>
      <c r="C860" s="2"/>
      <c r="D860" s="3"/>
      <c r="E860" s="3"/>
      <c r="F860" s="4"/>
      <c r="G860" s="4"/>
      <c r="H860" s="4"/>
      <c r="I860" s="4"/>
      <c r="J860" s="4"/>
    </row>
    <row r="861" ht="15.75" customHeight="1">
      <c r="B861" s="2"/>
      <c r="C861" s="2"/>
      <c r="D861" s="3"/>
      <c r="E861" s="3"/>
      <c r="F861" s="4"/>
      <c r="G861" s="4"/>
      <c r="H861" s="4"/>
      <c r="I861" s="4"/>
      <c r="J861" s="4"/>
    </row>
    <row r="862" ht="15.75" customHeight="1">
      <c r="B862" s="2"/>
      <c r="C862" s="2"/>
      <c r="D862" s="3"/>
      <c r="E862" s="3"/>
      <c r="F862" s="4"/>
      <c r="G862" s="4"/>
      <c r="H862" s="4"/>
      <c r="I862" s="4"/>
      <c r="J862" s="4"/>
    </row>
    <row r="863" ht="15.75" customHeight="1">
      <c r="B863" s="2"/>
      <c r="C863" s="2"/>
      <c r="D863" s="3"/>
      <c r="E863" s="3"/>
      <c r="F863" s="4"/>
      <c r="G863" s="4"/>
      <c r="H863" s="4"/>
      <c r="I863" s="4"/>
      <c r="J863" s="4"/>
    </row>
    <row r="864" ht="15.75" customHeight="1">
      <c r="B864" s="2"/>
      <c r="C864" s="2"/>
      <c r="D864" s="3"/>
      <c r="E864" s="3"/>
      <c r="F864" s="4"/>
      <c r="G864" s="4"/>
      <c r="H864" s="4"/>
      <c r="I864" s="4"/>
      <c r="J864" s="4"/>
    </row>
    <row r="865" ht="15.75" customHeight="1">
      <c r="B865" s="2"/>
      <c r="C865" s="2"/>
      <c r="D865" s="3"/>
      <c r="E865" s="3"/>
      <c r="F865" s="4"/>
      <c r="G865" s="4"/>
      <c r="H865" s="4"/>
      <c r="I865" s="4"/>
      <c r="J865" s="4"/>
    </row>
    <row r="866" ht="15.75" customHeight="1">
      <c r="B866" s="2"/>
      <c r="C866" s="2"/>
      <c r="D866" s="3"/>
      <c r="E866" s="3"/>
      <c r="F866" s="4"/>
      <c r="G866" s="4"/>
      <c r="H866" s="4"/>
      <c r="I866" s="4"/>
      <c r="J866" s="4"/>
    </row>
    <row r="867" ht="15.75" customHeight="1">
      <c r="B867" s="2"/>
      <c r="C867" s="2"/>
      <c r="D867" s="3"/>
      <c r="E867" s="3"/>
      <c r="F867" s="4"/>
      <c r="G867" s="4"/>
      <c r="H867" s="4"/>
      <c r="I867" s="4"/>
      <c r="J867" s="4"/>
    </row>
    <row r="868" ht="15.75" customHeight="1">
      <c r="B868" s="2"/>
      <c r="C868" s="2"/>
      <c r="D868" s="3"/>
      <c r="E868" s="3"/>
      <c r="F868" s="4"/>
      <c r="G868" s="4"/>
      <c r="H868" s="4"/>
      <c r="I868" s="4"/>
      <c r="J868" s="4"/>
    </row>
    <row r="869" ht="15.75" customHeight="1">
      <c r="B869" s="2"/>
      <c r="C869" s="2"/>
      <c r="D869" s="3"/>
      <c r="E869" s="3"/>
      <c r="F869" s="4"/>
      <c r="G869" s="4"/>
      <c r="H869" s="4"/>
      <c r="I869" s="4"/>
      <c r="J869" s="4"/>
    </row>
    <row r="870" ht="15.75" customHeight="1">
      <c r="B870" s="2"/>
      <c r="C870" s="2"/>
      <c r="D870" s="3"/>
      <c r="E870" s="3"/>
      <c r="F870" s="4"/>
      <c r="G870" s="4"/>
      <c r="H870" s="4"/>
      <c r="I870" s="4"/>
      <c r="J870" s="4"/>
    </row>
    <row r="871" ht="15.75" customHeight="1">
      <c r="B871" s="2"/>
      <c r="C871" s="2"/>
      <c r="D871" s="3"/>
      <c r="E871" s="3"/>
      <c r="F871" s="4"/>
      <c r="G871" s="4"/>
      <c r="H871" s="4"/>
      <c r="I871" s="4"/>
      <c r="J871" s="4"/>
    </row>
    <row r="872" ht="15.75" customHeight="1">
      <c r="B872" s="2"/>
      <c r="C872" s="2"/>
      <c r="D872" s="3"/>
      <c r="E872" s="3"/>
      <c r="F872" s="4"/>
      <c r="G872" s="4"/>
      <c r="H872" s="4"/>
      <c r="I872" s="4"/>
      <c r="J872" s="4"/>
    </row>
    <row r="873" ht="15.75" customHeight="1">
      <c r="B873" s="2"/>
      <c r="C873" s="2"/>
      <c r="D873" s="3"/>
      <c r="E873" s="3"/>
      <c r="F873" s="4"/>
      <c r="G873" s="4"/>
      <c r="H873" s="4"/>
      <c r="I873" s="4"/>
      <c r="J873" s="4"/>
    </row>
    <row r="874" ht="15.75" customHeight="1">
      <c r="B874" s="2"/>
      <c r="C874" s="2"/>
      <c r="D874" s="3"/>
      <c r="E874" s="3"/>
      <c r="F874" s="4"/>
      <c r="G874" s="4"/>
      <c r="H874" s="4"/>
      <c r="I874" s="4"/>
      <c r="J874" s="4"/>
    </row>
    <row r="875" ht="15.75" customHeight="1">
      <c r="B875" s="2"/>
      <c r="C875" s="2"/>
      <c r="D875" s="3"/>
      <c r="E875" s="3"/>
      <c r="F875" s="4"/>
      <c r="G875" s="4"/>
      <c r="H875" s="4"/>
      <c r="I875" s="4"/>
      <c r="J875" s="4"/>
    </row>
    <row r="876" ht="15.75" customHeight="1">
      <c r="B876" s="2"/>
      <c r="C876" s="2"/>
      <c r="D876" s="3"/>
      <c r="E876" s="3"/>
      <c r="F876" s="4"/>
      <c r="G876" s="4"/>
      <c r="H876" s="4"/>
      <c r="I876" s="4"/>
      <c r="J876" s="4"/>
    </row>
    <row r="877" ht="15.75" customHeight="1">
      <c r="B877" s="2"/>
      <c r="C877" s="2"/>
      <c r="D877" s="3"/>
      <c r="E877" s="3"/>
      <c r="F877" s="4"/>
      <c r="G877" s="4"/>
      <c r="H877" s="4"/>
      <c r="I877" s="4"/>
      <c r="J877" s="4"/>
    </row>
    <row r="878" ht="15.75" customHeight="1">
      <c r="B878" s="2"/>
      <c r="C878" s="2"/>
      <c r="D878" s="3"/>
      <c r="E878" s="3"/>
      <c r="F878" s="4"/>
      <c r="G878" s="4"/>
      <c r="H878" s="4"/>
      <c r="I878" s="4"/>
      <c r="J878" s="4"/>
    </row>
    <row r="879" ht="15.75" customHeight="1">
      <c r="B879" s="2"/>
      <c r="C879" s="2"/>
      <c r="D879" s="3"/>
      <c r="E879" s="3"/>
      <c r="F879" s="4"/>
      <c r="G879" s="4"/>
      <c r="H879" s="4"/>
      <c r="I879" s="4"/>
      <c r="J879" s="4"/>
    </row>
    <row r="880" ht="15.75" customHeight="1">
      <c r="B880" s="2"/>
      <c r="C880" s="2"/>
      <c r="D880" s="3"/>
      <c r="E880" s="3"/>
      <c r="F880" s="4"/>
      <c r="G880" s="4"/>
      <c r="H880" s="4"/>
      <c r="I880" s="4"/>
      <c r="J880" s="4"/>
    </row>
    <row r="881" ht="15.75" customHeight="1">
      <c r="B881" s="2"/>
      <c r="C881" s="2"/>
      <c r="D881" s="3"/>
      <c r="E881" s="3"/>
      <c r="F881" s="4"/>
      <c r="G881" s="4"/>
      <c r="H881" s="4"/>
      <c r="I881" s="4"/>
      <c r="J881" s="4"/>
    </row>
    <row r="882" ht="15.75" customHeight="1">
      <c r="B882" s="2"/>
      <c r="C882" s="2"/>
      <c r="D882" s="3"/>
      <c r="E882" s="3"/>
      <c r="F882" s="4"/>
      <c r="G882" s="4"/>
      <c r="H882" s="4"/>
      <c r="I882" s="4"/>
      <c r="J882" s="4"/>
    </row>
    <row r="883" ht="15.75" customHeight="1">
      <c r="B883" s="2"/>
      <c r="C883" s="2"/>
      <c r="D883" s="3"/>
      <c r="E883" s="3"/>
      <c r="F883" s="4"/>
      <c r="G883" s="4"/>
      <c r="H883" s="4"/>
      <c r="I883" s="4"/>
      <c r="J883" s="4"/>
    </row>
    <row r="884" ht="15.75" customHeight="1">
      <c r="B884" s="2"/>
      <c r="C884" s="2"/>
      <c r="D884" s="3"/>
      <c r="E884" s="3"/>
      <c r="F884" s="4"/>
      <c r="G884" s="4"/>
      <c r="H884" s="4"/>
      <c r="I884" s="4"/>
      <c r="J884" s="4"/>
    </row>
    <row r="885" ht="15.75" customHeight="1">
      <c r="B885" s="2"/>
      <c r="C885" s="2"/>
      <c r="D885" s="3"/>
      <c r="E885" s="3"/>
      <c r="F885" s="4"/>
      <c r="G885" s="4"/>
      <c r="H885" s="4"/>
      <c r="I885" s="4"/>
      <c r="J885" s="4"/>
    </row>
    <row r="886" ht="15.75" customHeight="1">
      <c r="B886" s="2"/>
      <c r="C886" s="2"/>
      <c r="D886" s="3"/>
      <c r="E886" s="3"/>
      <c r="F886" s="4"/>
      <c r="G886" s="4"/>
      <c r="H886" s="4"/>
      <c r="I886" s="4"/>
      <c r="J886" s="4"/>
    </row>
    <row r="887" ht="15.75" customHeight="1">
      <c r="B887" s="2"/>
      <c r="C887" s="2"/>
      <c r="D887" s="3"/>
      <c r="E887" s="3"/>
      <c r="F887" s="4"/>
      <c r="G887" s="4"/>
      <c r="H887" s="4"/>
      <c r="I887" s="4"/>
      <c r="J887" s="4"/>
    </row>
    <row r="888" ht="15.75" customHeight="1">
      <c r="B888" s="2"/>
      <c r="C888" s="2"/>
      <c r="D888" s="3"/>
      <c r="E888" s="3"/>
      <c r="F888" s="4"/>
      <c r="G888" s="4"/>
      <c r="H888" s="4"/>
      <c r="I888" s="4"/>
      <c r="J888" s="4"/>
    </row>
    <row r="889" ht="15.75" customHeight="1">
      <c r="B889" s="2"/>
      <c r="C889" s="2"/>
      <c r="D889" s="3"/>
      <c r="E889" s="3"/>
      <c r="F889" s="4"/>
      <c r="G889" s="4"/>
      <c r="H889" s="4"/>
      <c r="I889" s="4"/>
      <c r="J889" s="4"/>
    </row>
    <row r="890" ht="15.75" customHeight="1">
      <c r="B890" s="2"/>
      <c r="C890" s="2"/>
      <c r="D890" s="3"/>
      <c r="E890" s="3"/>
      <c r="F890" s="4"/>
      <c r="G890" s="4"/>
      <c r="H890" s="4"/>
      <c r="I890" s="4"/>
      <c r="J890" s="4"/>
    </row>
    <row r="891" ht="15.75" customHeight="1">
      <c r="B891" s="2"/>
      <c r="C891" s="2"/>
      <c r="D891" s="3"/>
      <c r="E891" s="3"/>
      <c r="F891" s="4"/>
      <c r="G891" s="4"/>
      <c r="H891" s="4"/>
      <c r="I891" s="4"/>
      <c r="J891" s="4"/>
    </row>
    <row r="892" ht="15.75" customHeight="1">
      <c r="B892" s="2"/>
      <c r="C892" s="2"/>
      <c r="D892" s="3"/>
      <c r="E892" s="3"/>
      <c r="F892" s="4"/>
      <c r="G892" s="4"/>
      <c r="H892" s="4"/>
      <c r="I892" s="4"/>
      <c r="J892" s="4"/>
    </row>
    <row r="893" ht="15.75" customHeight="1">
      <c r="B893" s="2"/>
      <c r="C893" s="2"/>
      <c r="D893" s="3"/>
      <c r="E893" s="3"/>
      <c r="F893" s="4"/>
      <c r="G893" s="4"/>
      <c r="H893" s="4"/>
      <c r="I893" s="4"/>
      <c r="J893" s="4"/>
    </row>
    <row r="894" ht="15.75" customHeight="1">
      <c r="B894" s="2"/>
      <c r="C894" s="2"/>
      <c r="D894" s="3"/>
      <c r="E894" s="3"/>
      <c r="F894" s="4"/>
      <c r="G894" s="4"/>
      <c r="H894" s="4"/>
      <c r="I894" s="4"/>
      <c r="J894" s="4"/>
    </row>
    <row r="895" ht="15.75" customHeight="1">
      <c r="B895" s="2"/>
      <c r="C895" s="2"/>
      <c r="D895" s="3"/>
      <c r="E895" s="3"/>
      <c r="F895" s="4"/>
      <c r="G895" s="4"/>
      <c r="H895" s="4"/>
      <c r="I895" s="4"/>
      <c r="J895" s="4"/>
    </row>
    <row r="896" ht="15.75" customHeight="1">
      <c r="B896" s="2"/>
      <c r="C896" s="2"/>
      <c r="D896" s="3"/>
      <c r="E896" s="3"/>
      <c r="F896" s="4"/>
      <c r="G896" s="4"/>
      <c r="H896" s="4"/>
      <c r="I896" s="4"/>
      <c r="J896" s="4"/>
    </row>
    <row r="897" ht="15.75" customHeight="1">
      <c r="B897" s="2"/>
      <c r="C897" s="2"/>
      <c r="D897" s="3"/>
      <c r="E897" s="3"/>
      <c r="F897" s="4"/>
      <c r="G897" s="4"/>
      <c r="H897" s="4"/>
      <c r="I897" s="4"/>
      <c r="J897" s="4"/>
    </row>
    <row r="898" ht="15.75" customHeight="1">
      <c r="B898" s="2"/>
      <c r="C898" s="2"/>
      <c r="D898" s="3"/>
      <c r="E898" s="3"/>
      <c r="F898" s="4"/>
      <c r="G898" s="4"/>
      <c r="H898" s="4"/>
      <c r="I898" s="4"/>
      <c r="J898" s="4"/>
    </row>
    <row r="899" ht="15.75" customHeight="1">
      <c r="B899" s="2"/>
      <c r="C899" s="2"/>
      <c r="D899" s="3"/>
      <c r="E899" s="3"/>
      <c r="F899" s="4"/>
      <c r="G899" s="4"/>
      <c r="H899" s="4"/>
      <c r="I899" s="4"/>
      <c r="J899" s="4"/>
    </row>
    <row r="900" ht="15.75" customHeight="1">
      <c r="B900" s="2"/>
      <c r="C900" s="2"/>
      <c r="D900" s="3"/>
      <c r="E900" s="3"/>
      <c r="F900" s="4"/>
      <c r="G900" s="4"/>
      <c r="H900" s="4"/>
      <c r="I900" s="4"/>
      <c r="J900" s="4"/>
    </row>
    <row r="901" ht="15.75" customHeight="1">
      <c r="B901" s="2"/>
      <c r="C901" s="2"/>
      <c r="D901" s="3"/>
      <c r="E901" s="3"/>
      <c r="F901" s="4"/>
      <c r="G901" s="4"/>
      <c r="H901" s="4"/>
      <c r="I901" s="4"/>
      <c r="J901" s="4"/>
    </row>
    <row r="902" ht="15.75" customHeight="1">
      <c r="B902" s="2"/>
      <c r="C902" s="2"/>
      <c r="D902" s="3"/>
      <c r="E902" s="3"/>
      <c r="F902" s="4"/>
      <c r="G902" s="4"/>
      <c r="H902" s="4"/>
      <c r="I902" s="4"/>
      <c r="J902" s="4"/>
    </row>
    <row r="903" ht="15.75" customHeight="1">
      <c r="B903" s="2"/>
      <c r="C903" s="2"/>
      <c r="D903" s="3"/>
      <c r="E903" s="3"/>
      <c r="F903" s="4"/>
      <c r="G903" s="4"/>
      <c r="H903" s="4"/>
      <c r="I903" s="4"/>
      <c r="J903" s="4"/>
    </row>
    <row r="904" ht="15.75" customHeight="1">
      <c r="B904" s="2"/>
      <c r="C904" s="2"/>
      <c r="D904" s="3"/>
      <c r="E904" s="3"/>
      <c r="F904" s="4"/>
      <c r="G904" s="4"/>
      <c r="H904" s="4"/>
      <c r="I904" s="4"/>
      <c r="J904" s="4"/>
    </row>
    <row r="905" ht="15.75" customHeight="1">
      <c r="B905" s="2"/>
      <c r="C905" s="2"/>
      <c r="D905" s="3"/>
      <c r="E905" s="3"/>
      <c r="F905" s="4"/>
      <c r="G905" s="4"/>
      <c r="H905" s="4"/>
      <c r="I905" s="4"/>
      <c r="J905" s="4"/>
    </row>
    <row r="906" ht="15.75" customHeight="1">
      <c r="B906" s="2"/>
      <c r="C906" s="2"/>
      <c r="D906" s="3"/>
      <c r="E906" s="3"/>
      <c r="F906" s="4"/>
      <c r="G906" s="4"/>
      <c r="H906" s="4"/>
      <c r="I906" s="4"/>
      <c r="J906" s="4"/>
    </row>
    <row r="907" ht="15.75" customHeight="1">
      <c r="B907" s="2"/>
      <c r="C907" s="2"/>
      <c r="D907" s="3"/>
      <c r="E907" s="3"/>
      <c r="F907" s="4"/>
      <c r="G907" s="4"/>
      <c r="H907" s="4"/>
      <c r="I907" s="4"/>
      <c r="J907" s="4"/>
    </row>
    <row r="908" ht="15.75" customHeight="1">
      <c r="B908" s="2"/>
      <c r="C908" s="2"/>
      <c r="D908" s="3"/>
      <c r="E908" s="3"/>
      <c r="F908" s="4"/>
      <c r="G908" s="4"/>
      <c r="H908" s="4"/>
      <c r="I908" s="4"/>
      <c r="J908" s="4"/>
    </row>
    <row r="909" ht="15.75" customHeight="1">
      <c r="B909" s="2"/>
      <c r="C909" s="2"/>
      <c r="D909" s="3"/>
      <c r="E909" s="3"/>
      <c r="F909" s="4"/>
      <c r="G909" s="4"/>
      <c r="H909" s="4"/>
      <c r="I909" s="4"/>
      <c r="J909" s="4"/>
    </row>
    <row r="910" ht="15.75" customHeight="1">
      <c r="B910" s="2"/>
      <c r="C910" s="2"/>
      <c r="D910" s="3"/>
      <c r="E910" s="3"/>
      <c r="F910" s="4"/>
      <c r="G910" s="4"/>
      <c r="H910" s="4"/>
      <c r="I910" s="4"/>
      <c r="J910" s="4"/>
    </row>
    <row r="911" ht="15.75" customHeight="1">
      <c r="B911" s="2"/>
      <c r="C911" s="2"/>
      <c r="D911" s="3"/>
      <c r="E911" s="3"/>
      <c r="F911" s="4"/>
      <c r="G911" s="4"/>
      <c r="H911" s="4"/>
      <c r="I911" s="4"/>
      <c r="J911" s="4"/>
    </row>
    <row r="912" ht="15.75" customHeight="1">
      <c r="B912" s="2"/>
      <c r="C912" s="2"/>
      <c r="D912" s="3"/>
      <c r="E912" s="3"/>
      <c r="F912" s="4"/>
      <c r="G912" s="4"/>
      <c r="H912" s="4"/>
      <c r="I912" s="4"/>
      <c r="J912" s="4"/>
    </row>
    <row r="913" ht="15.75" customHeight="1">
      <c r="B913" s="2"/>
      <c r="C913" s="2"/>
      <c r="D913" s="3"/>
      <c r="E913" s="3"/>
      <c r="F913" s="4"/>
      <c r="G913" s="4"/>
      <c r="H913" s="4"/>
      <c r="I913" s="4"/>
      <c r="J913" s="4"/>
    </row>
    <row r="914" ht="15.75" customHeight="1">
      <c r="B914" s="2"/>
      <c r="C914" s="2"/>
      <c r="D914" s="3"/>
      <c r="E914" s="3"/>
      <c r="F914" s="4"/>
      <c r="G914" s="4"/>
      <c r="H914" s="4"/>
      <c r="I914" s="4"/>
      <c r="J914" s="4"/>
    </row>
    <row r="915" ht="15.75" customHeight="1">
      <c r="B915" s="2"/>
      <c r="C915" s="2"/>
      <c r="D915" s="3"/>
      <c r="E915" s="3"/>
      <c r="F915" s="4"/>
      <c r="G915" s="4"/>
      <c r="H915" s="4"/>
      <c r="I915" s="4"/>
      <c r="J915" s="4"/>
    </row>
    <row r="916" ht="15.75" customHeight="1">
      <c r="B916" s="2"/>
      <c r="C916" s="2"/>
      <c r="D916" s="3"/>
      <c r="E916" s="3"/>
      <c r="F916" s="4"/>
      <c r="G916" s="4"/>
      <c r="H916" s="4"/>
      <c r="I916" s="4"/>
      <c r="J916" s="4"/>
    </row>
    <row r="917" ht="15.75" customHeight="1">
      <c r="B917" s="2"/>
      <c r="C917" s="2"/>
      <c r="D917" s="3"/>
      <c r="E917" s="3"/>
      <c r="F917" s="4"/>
      <c r="G917" s="4"/>
      <c r="H917" s="4"/>
      <c r="I917" s="4"/>
      <c r="J917" s="4"/>
    </row>
    <row r="918" ht="15.75" customHeight="1">
      <c r="B918" s="2"/>
      <c r="C918" s="2"/>
      <c r="D918" s="3"/>
      <c r="E918" s="3"/>
      <c r="F918" s="4"/>
      <c r="G918" s="4"/>
      <c r="H918" s="4"/>
      <c r="I918" s="4"/>
      <c r="J918" s="4"/>
    </row>
    <row r="919" ht="15.75" customHeight="1">
      <c r="B919" s="2"/>
      <c r="C919" s="2"/>
      <c r="D919" s="3"/>
      <c r="E919" s="3"/>
      <c r="F919" s="4"/>
      <c r="G919" s="4"/>
      <c r="H919" s="4"/>
      <c r="I919" s="4"/>
      <c r="J919" s="4"/>
    </row>
    <row r="920" ht="15.75" customHeight="1">
      <c r="B920" s="2"/>
      <c r="C920" s="2"/>
      <c r="D920" s="3"/>
      <c r="E920" s="3"/>
      <c r="F920" s="4"/>
      <c r="G920" s="4"/>
      <c r="H920" s="4"/>
      <c r="I920" s="4"/>
      <c r="J920" s="4"/>
    </row>
    <row r="921" ht="15.75" customHeight="1">
      <c r="B921" s="2"/>
      <c r="C921" s="2"/>
      <c r="D921" s="3"/>
      <c r="E921" s="3"/>
      <c r="F921" s="4"/>
      <c r="G921" s="4"/>
      <c r="H921" s="4"/>
      <c r="I921" s="4"/>
      <c r="J921" s="4"/>
    </row>
    <row r="922" ht="15.75" customHeight="1">
      <c r="B922" s="2"/>
      <c r="C922" s="2"/>
      <c r="D922" s="3"/>
      <c r="E922" s="3"/>
      <c r="F922" s="4"/>
      <c r="G922" s="4"/>
      <c r="H922" s="4"/>
      <c r="I922" s="4"/>
      <c r="J922" s="4"/>
    </row>
    <row r="923" ht="15.75" customHeight="1">
      <c r="B923" s="2"/>
      <c r="C923" s="2"/>
      <c r="D923" s="3"/>
      <c r="E923" s="3"/>
      <c r="F923" s="4"/>
      <c r="G923" s="4"/>
      <c r="H923" s="4"/>
      <c r="I923" s="4"/>
      <c r="J923" s="4"/>
    </row>
    <row r="924" ht="15.75" customHeight="1">
      <c r="B924" s="2"/>
      <c r="C924" s="2"/>
      <c r="D924" s="3"/>
      <c r="E924" s="3"/>
      <c r="F924" s="4"/>
      <c r="G924" s="4"/>
      <c r="H924" s="4"/>
      <c r="I924" s="4"/>
      <c r="J924" s="4"/>
    </row>
    <row r="925" ht="15.75" customHeight="1">
      <c r="B925" s="2"/>
      <c r="C925" s="2"/>
      <c r="D925" s="3"/>
      <c r="E925" s="3"/>
      <c r="F925" s="4"/>
      <c r="G925" s="4"/>
      <c r="H925" s="4"/>
      <c r="I925" s="4"/>
      <c r="J925" s="4"/>
    </row>
    <row r="926" ht="15.75" customHeight="1">
      <c r="B926" s="2"/>
      <c r="C926" s="2"/>
      <c r="D926" s="3"/>
      <c r="E926" s="3"/>
      <c r="F926" s="4"/>
      <c r="G926" s="4"/>
      <c r="H926" s="4"/>
      <c r="I926" s="4"/>
      <c r="J926" s="4"/>
    </row>
    <row r="927" ht="15.75" customHeight="1">
      <c r="B927" s="2"/>
      <c r="C927" s="2"/>
      <c r="D927" s="3"/>
      <c r="E927" s="3"/>
      <c r="F927" s="4"/>
      <c r="G927" s="4"/>
      <c r="H927" s="4"/>
      <c r="I927" s="4"/>
      <c r="J927" s="4"/>
    </row>
    <row r="928" ht="15.75" customHeight="1">
      <c r="B928" s="2"/>
      <c r="C928" s="2"/>
      <c r="D928" s="3"/>
      <c r="E928" s="3"/>
      <c r="F928" s="4"/>
      <c r="G928" s="4"/>
      <c r="H928" s="4"/>
      <c r="I928" s="4"/>
      <c r="J928" s="4"/>
    </row>
    <row r="929" ht="15.75" customHeight="1">
      <c r="B929" s="2"/>
      <c r="C929" s="2"/>
      <c r="D929" s="3"/>
      <c r="E929" s="3"/>
      <c r="F929" s="4"/>
      <c r="G929" s="4"/>
      <c r="H929" s="4"/>
      <c r="I929" s="4"/>
      <c r="J929" s="4"/>
    </row>
    <row r="930" ht="15.75" customHeight="1">
      <c r="B930" s="2"/>
      <c r="C930" s="2"/>
      <c r="D930" s="3"/>
      <c r="E930" s="3"/>
      <c r="F930" s="4"/>
      <c r="G930" s="4"/>
      <c r="H930" s="4"/>
      <c r="I930" s="4"/>
      <c r="J930" s="4"/>
    </row>
    <row r="931" ht="15.75" customHeight="1">
      <c r="B931" s="2"/>
      <c r="C931" s="2"/>
      <c r="D931" s="3"/>
      <c r="E931" s="3"/>
      <c r="F931" s="4"/>
      <c r="G931" s="4"/>
      <c r="H931" s="4"/>
      <c r="I931" s="4"/>
      <c r="J931" s="4"/>
    </row>
    <row r="932" ht="15.75" customHeight="1">
      <c r="B932" s="2"/>
      <c r="C932" s="2"/>
      <c r="D932" s="3"/>
      <c r="E932" s="3"/>
      <c r="F932" s="4"/>
      <c r="G932" s="4"/>
      <c r="H932" s="4"/>
      <c r="I932" s="4"/>
      <c r="J932" s="4"/>
    </row>
    <row r="933" ht="15.75" customHeight="1">
      <c r="B933" s="2"/>
      <c r="C933" s="2"/>
      <c r="D933" s="3"/>
      <c r="E933" s="3"/>
      <c r="F933" s="4"/>
      <c r="G933" s="4"/>
      <c r="H933" s="4"/>
      <c r="I933" s="4"/>
      <c r="J933" s="4"/>
    </row>
    <row r="934" ht="15.75" customHeight="1">
      <c r="B934" s="2"/>
      <c r="C934" s="2"/>
      <c r="D934" s="3"/>
      <c r="E934" s="3"/>
      <c r="F934" s="4"/>
      <c r="G934" s="4"/>
      <c r="H934" s="4"/>
      <c r="I934" s="4"/>
      <c r="J934" s="4"/>
    </row>
    <row r="935" ht="15.75" customHeight="1">
      <c r="B935" s="2"/>
      <c r="C935" s="2"/>
      <c r="D935" s="3"/>
      <c r="E935" s="3"/>
      <c r="F935" s="4"/>
      <c r="G935" s="4"/>
      <c r="H935" s="4"/>
      <c r="I935" s="4"/>
      <c r="J935" s="4"/>
    </row>
    <row r="936" ht="15.75" customHeight="1">
      <c r="B936" s="2"/>
      <c r="C936" s="2"/>
      <c r="D936" s="3"/>
      <c r="E936" s="3"/>
      <c r="F936" s="4"/>
      <c r="G936" s="4"/>
      <c r="H936" s="4"/>
      <c r="I936" s="4"/>
      <c r="J936" s="4"/>
    </row>
    <row r="937" ht="15.75" customHeight="1">
      <c r="B937" s="2"/>
      <c r="C937" s="2"/>
      <c r="D937" s="3"/>
      <c r="E937" s="3"/>
      <c r="F937" s="4"/>
      <c r="G937" s="4"/>
      <c r="H937" s="4"/>
      <c r="I937" s="4"/>
      <c r="J937" s="4"/>
    </row>
    <row r="938" ht="15.75" customHeight="1">
      <c r="B938" s="2"/>
      <c r="C938" s="2"/>
      <c r="D938" s="3"/>
      <c r="E938" s="3"/>
      <c r="F938" s="4"/>
      <c r="G938" s="4"/>
      <c r="H938" s="4"/>
      <c r="I938" s="4"/>
      <c r="J938" s="4"/>
    </row>
    <row r="939" ht="15.75" customHeight="1">
      <c r="B939" s="2"/>
      <c r="C939" s="2"/>
      <c r="D939" s="3"/>
      <c r="E939" s="3"/>
      <c r="F939" s="4"/>
      <c r="G939" s="4"/>
      <c r="H939" s="4"/>
      <c r="I939" s="4"/>
      <c r="J939" s="4"/>
    </row>
    <row r="940" ht="15.75" customHeight="1">
      <c r="B940" s="2"/>
      <c r="C940" s="2"/>
      <c r="D940" s="3"/>
      <c r="E940" s="3"/>
      <c r="F940" s="4"/>
      <c r="G940" s="4"/>
      <c r="H940" s="4"/>
      <c r="I940" s="4"/>
      <c r="J940" s="4"/>
    </row>
    <row r="941" ht="15.75" customHeight="1">
      <c r="B941" s="2"/>
      <c r="C941" s="2"/>
      <c r="D941" s="3"/>
      <c r="E941" s="3"/>
      <c r="F941" s="4"/>
      <c r="G941" s="4"/>
      <c r="H941" s="4"/>
      <c r="I941" s="4"/>
      <c r="J941" s="4"/>
    </row>
    <row r="942" ht="15.75" customHeight="1">
      <c r="B942" s="2"/>
      <c r="C942" s="2"/>
      <c r="D942" s="3"/>
      <c r="E942" s="3"/>
      <c r="F942" s="4"/>
      <c r="G942" s="4"/>
      <c r="H942" s="4"/>
      <c r="I942" s="4"/>
      <c r="J942" s="4"/>
    </row>
    <row r="943" ht="15.75" customHeight="1">
      <c r="B943" s="2"/>
      <c r="C943" s="2"/>
      <c r="D943" s="3"/>
      <c r="E943" s="3"/>
      <c r="F943" s="4"/>
      <c r="G943" s="4"/>
      <c r="H943" s="4"/>
      <c r="I943" s="4"/>
      <c r="J943" s="4"/>
    </row>
    <row r="944" ht="15.75" customHeight="1">
      <c r="B944" s="2"/>
      <c r="C944" s="2"/>
      <c r="D944" s="3"/>
      <c r="E944" s="3"/>
      <c r="F944" s="4"/>
      <c r="G944" s="4"/>
      <c r="H944" s="4"/>
      <c r="I944" s="4"/>
      <c r="J944" s="4"/>
    </row>
    <row r="945" ht="15.75" customHeight="1">
      <c r="B945" s="2"/>
      <c r="C945" s="2"/>
      <c r="D945" s="3"/>
      <c r="E945" s="3"/>
      <c r="F945" s="4"/>
      <c r="G945" s="4"/>
      <c r="H945" s="4"/>
      <c r="I945" s="4"/>
      <c r="J945" s="4"/>
    </row>
    <row r="946" ht="15.75" customHeight="1">
      <c r="B946" s="2"/>
      <c r="C946" s="2"/>
      <c r="D946" s="3"/>
      <c r="E946" s="3"/>
      <c r="F946" s="4"/>
      <c r="G946" s="4"/>
      <c r="H946" s="4"/>
      <c r="I946" s="4"/>
      <c r="J946" s="4"/>
    </row>
    <row r="947" ht="15.75" customHeight="1">
      <c r="B947" s="2"/>
      <c r="C947" s="2"/>
      <c r="D947" s="3"/>
      <c r="E947" s="3"/>
      <c r="F947" s="4"/>
      <c r="G947" s="4"/>
      <c r="H947" s="4"/>
      <c r="I947" s="4"/>
      <c r="J947" s="4"/>
    </row>
    <row r="948" ht="15.75" customHeight="1">
      <c r="B948" s="2"/>
      <c r="C948" s="2"/>
      <c r="D948" s="3"/>
      <c r="E948" s="3"/>
      <c r="F948" s="4"/>
      <c r="G948" s="4"/>
      <c r="H948" s="4"/>
      <c r="I948" s="4"/>
      <c r="J948" s="4"/>
    </row>
    <row r="949" ht="15.75" customHeight="1">
      <c r="B949" s="2"/>
      <c r="C949" s="2"/>
      <c r="D949" s="3"/>
      <c r="E949" s="3"/>
      <c r="F949" s="4"/>
      <c r="G949" s="4"/>
      <c r="H949" s="4"/>
      <c r="I949" s="4"/>
      <c r="J949" s="4"/>
    </row>
    <row r="950" ht="15.75" customHeight="1">
      <c r="B950" s="2"/>
      <c r="C950" s="2"/>
      <c r="D950" s="3"/>
      <c r="E950" s="3"/>
      <c r="F950" s="4"/>
      <c r="G950" s="4"/>
      <c r="H950" s="4"/>
      <c r="I950" s="4"/>
      <c r="J950" s="4"/>
    </row>
  </sheetData>
  <autoFilter ref="$A$3:$P$13">
    <sortState ref="A3:P13">
      <sortCondition descending="1" ref="B3:B13"/>
      <sortCondition descending="1" ref="C3:C13"/>
      <sortCondition descending="1" ref="D3:D1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8.43"/>
    <col customWidth="1" min="2" max="10" width="18.71"/>
    <col customWidth="1" min="11" max="16" width="8.86"/>
  </cols>
  <sheetData>
    <row r="1">
      <c r="A1" s="1" t="s">
        <v>21</v>
      </c>
      <c r="B1" s="2"/>
      <c r="C1" s="2"/>
      <c r="D1" s="3"/>
      <c r="E1" s="3"/>
      <c r="F1" s="4"/>
      <c r="G1" s="4"/>
      <c r="H1" s="4"/>
      <c r="I1" s="4"/>
      <c r="J1" s="4"/>
    </row>
    <row r="2">
      <c r="A2" s="6" t="s">
        <v>22</v>
      </c>
      <c r="B2" s="6" t="s">
        <v>2</v>
      </c>
      <c r="C2" s="6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</row>
    <row r="3">
      <c r="A3" s="17" t="s">
        <v>23</v>
      </c>
      <c r="B3" s="10">
        <f t="shared" ref="B3:B82" si="1">if(F3=0,0, D3/F3)</f>
        <v>1</v>
      </c>
      <c r="C3" s="10">
        <f t="shared" ref="C3:C82" si="2">if(I3=0,0,G3/I3)</f>
        <v>0.7391304348</v>
      </c>
      <c r="D3" s="11">
        <f>vlookup(A3,'Data Pairs'!$C$18:$H$630,3,false)</f>
        <v>8.5</v>
      </c>
      <c r="E3" s="11">
        <f>vlookup(A3,'Data Pairs'!$C$18:$H$630,4,false)</f>
        <v>0</v>
      </c>
      <c r="F3" s="11">
        <f t="shared" ref="F3:F82" si="3">E3--D3</f>
        <v>8.5</v>
      </c>
      <c r="G3" s="12">
        <f>vlookup(A3,'Data Pairs'!$C$18:$H$630,5,false)</f>
        <v>68</v>
      </c>
      <c r="H3" s="12">
        <f>vlookup(A3,'Data Pairs'!$C$18:$H$630,6,false)</f>
        <v>24</v>
      </c>
      <c r="I3" s="12">
        <f t="shared" ref="I3:I82" si="4">H3+G3</f>
        <v>92</v>
      </c>
      <c r="J3" s="12">
        <f t="shared" ref="J3:J82" si="5">G3-H3</f>
        <v>44</v>
      </c>
    </row>
    <row r="4" hidden="1">
      <c r="A4" s="17" t="s">
        <v>24</v>
      </c>
      <c r="B4" s="10">
        <f t="shared" si="1"/>
        <v>1</v>
      </c>
      <c r="C4" s="10">
        <f t="shared" si="2"/>
        <v>0.7307692308</v>
      </c>
      <c r="D4" s="11">
        <f>vlookup(A4,'Data Pairs'!$C$18:$H$630,3,false)</f>
        <v>3</v>
      </c>
      <c r="E4" s="11">
        <f>vlookup(A4,'Data Pairs'!$C$18:$H$630,4,false)</f>
        <v>0</v>
      </c>
      <c r="F4" s="11">
        <f t="shared" si="3"/>
        <v>3</v>
      </c>
      <c r="G4" s="12">
        <f>vlookup(A4,'Data Pairs'!$C$18:$H$630,5,false)</f>
        <v>19</v>
      </c>
      <c r="H4" s="12">
        <f>vlookup(A4,'Data Pairs'!$C$18:$H$630,6,false)</f>
        <v>7</v>
      </c>
      <c r="I4" s="12">
        <f t="shared" si="4"/>
        <v>26</v>
      </c>
      <c r="J4" s="12">
        <f t="shared" si="5"/>
        <v>12</v>
      </c>
    </row>
    <row r="5">
      <c r="A5" s="17" t="s">
        <v>25</v>
      </c>
      <c r="B5" s="10">
        <f t="shared" si="1"/>
        <v>1</v>
      </c>
      <c r="C5" s="10">
        <f t="shared" si="2"/>
        <v>0.71875</v>
      </c>
      <c r="D5" s="11">
        <f>vlookup(A5,'Data Pairs'!$C$18:$H$630,3,false)</f>
        <v>2</v>
      </c>
      <c r="E5" s="11">
        <f>vlookup(A5,'Data Pairs'!$C$18:$H$630,4,false)</f>
        <v>0</v>
      </c>
      <c r="F5" s="11">
        <f t="shared" si="3"/>
        <v>2</v>
      </c>
      <c r="G5" s="12">
        <f>vlookup(A5,'Data Pairs'!$C$18:$H$630,5,false)</f>
        <v>23</v>
      </c>
      <c r="H5" s="12">
        <f>vlookup(A5,'Data Pairs'!$C$18:$H$630,6,false)</f>
        <v>9</v>
      </c>
      <c r="I5" s="12">
        <f t="shared" si="4"/>
        <v>32</v>
      </c>
      <c r="J5" s="12">
        <f t="shared" si="5"/>
        <v>14</v>
      </c>
    </row>
    <row r="6" hidden="1">
      <c r="A6" s="17" t="s">
        <v>26</v>
      </c>
      <c r="B6" s="10">
        <f t="shared" si="1"/>
        <v>1</v>
      </c>
      <c r="C6" s="10">
        <f t="shared" si="2"/>
        <v>0.6</v>
      </c>
      <c r="D6" s="11">
        <f>vlookup(A6,'Data Pairs'!$C$18:$H$630,3,false)</f>
        <v>2</v>
      </c>
      <c r="E6" s="11">
        <f>vlookup(A6,'Data Pairs'!$C$18:$H$630,4,false)</f>
        <v>0</v>
      </c>
      <c r="F6" s="11">
        <f t="shared" si="3"/>
        <v>2</v>
      </c>
      <c r="G6" s="12">
        <f>vlookup(A6,'Data Pairs'!$C$18:$H$630,5,false)</f>
        <v>12</v>
      </c>
      <c r="H6" s="12">
        <f>vlookup(A6,'Data Pairs'!$C$18:$H$630,6,false)</f>
        <v>8</v>
      </c>
      <c r="I6" s="12">
        <f t="shared" si="4"/>
        <v>20</v>
      </c>
      <c r="J6" s="12">
        <f t="shared" si="5"/>
        <v>4</v>
      </c>
    </row>
    <row r="7" hidden="1">
      <c r="A7" s="17" t="s">
        <v>27</v>
      </c>
      <c r="B7" s="10">
        <f t="shared" si="1"/>
        <v>1</v>
      </c>
      <c r="C7" s="10">
        <f t="shared" si="2"/>
        <v>0.6315789474</v>
      </c>
      <c r="D7" s="11">
        <f>vlookup(A7,'Data Pairs'!$C$18:$H$630,3,false)</f>
        <v>2</v>
      </c>
      <c r="E7" s="11">
        <f>vlookup(A7,'Data Pairs'!$C$18:$H$630,4,false)</f>
        <v>0</v>
      </c>
      <c r="F7" s="11">
        <f t="shared" si="3"/>
        <v>2</v>
      </c>
      <c r="G7" s="12">
        <f>vlookup(A7,'Data Pairs'!$C$18:$H$630,5,false)</f>
        <v>12</v>
      </c>
      <c r="H7" s="12">
        <f>vlookup(A7,'Data Pairs'!$C$18:$H$630,6,false)</f>
        <v>7</v>
      </c>
      <c r="I7" s="12">
        <f t="shared" si="4"/>
        <v>19</v>
      </c>
      <c r="J7" s="12">
        <f t="shared" si="5"/>
        <v>5</v>
      </c>
    </row>
    <row r="8" hidden="1">
      <c r="A8" s="17" t="s">
        <v>28</v>
      </c>
      <c r="B8" s="10">
        <f t="shared" si="1"/>
        <v>1</v>
      </c>
      <c r="C8" s="10">
        <f t="shared" si="2"/>
        <v>0.6470588235</v>
      </c>
      <c r="D8" s="11">
        <f>vlookup(A8,'Data Pairs'!$C$18:$H$630,3,false)</f>
        <v>1.5</v>
      </c>
      <c r="E8" s="11">
        <f>vlookup(A8,'Data Pairs'!$C$18:$H$630,4,false)</f>
        <v>0</v>
      </c>
      <c r="F8" s="11">
        <f t="shared" si="3"/>
        <v>1.5</v>
      </c>
      <c r="G8" s="12">
        <f>vlookup(A8,'Data Pairs'!$C$18:$H$630,5,false)</f>
        <v>11</v>
      </c>
      <c r="H8" s="12">
        <f>vlookup(A8,'Data Pairs'!$C$18:$H$630,6,false)</f>
        <v>6</v>
      </c>
      <c r="I8" s="12">
        <f t="shared" si="4"/>
        <v>17</v>
      </c>
      <c r="J8" s="12">
        <f t="shared" si="5"/>
        <v>5</v>
      </c>
    </row>
    <row r="9" hidden="1">
      <c r="A9" s="17" t="s">
        <v>29</v>
      </c>
      <c r="B9" s="10">
        <f t="shared" si="1"/>
        <v>1</v>
      </c>
      <c r="C9" s="10">
        <f t="shared" si="2"/>
        <v>0.6666666667</v>
      </c>
      <c r="D9" s="11">
        <f>vlookup(A9,'Data Pairs'!$C$18:$H$630,3,false)</f>
        <v>1.5</v>
      </c>
      <c r="E9" s="11">
        <f>vlookup(A9,'Data Pairs'!$C$18:$H$630,4,false)</f>
        <v>0</v>
      </c>
      <c r="F9" s="11">
        <f t="shared" si="3"/>
        <v>1.5</v>
      </c>
      <c r="G9" s="12">
        <f>vlookup(A9,'Data Pairs'!$C$18:$H$630,5,false)</f>
        <v>8</v>
      </c>
      <c r="H9" s="12">
        <f>vlookup(A9,'Data Pairs'!$C$18:$H$630,6,false)</f>
        <v>4</v>
      </c>
      <c r="I9" s="12">
        <f t="shared" si="4"/>
        <v>12</v>
      </c>
      <c r="J9" s="12">
        <f t="shared" si="5"/>
        <v>4</v>
      </c>
    </row>
    <row r="10" hidden="1">
      <c r="A10" s="17" t="s">
        <v>30</v>
      </c>
      <c r="B10" s="10">
        <f t="shared" si="1"/>
        <v>1</v>
      </c>
      <c r="C10" s="10">
        <f t="shared" si="2"/>
        <v>0.6</v>
      </c>
      <c r="D10" s="11">
        <f>vlookup(A10,'Data Pairs'!$C$18:$H$630,3,false)</f>
        <v>1</v>
      </c>
      <c r="E10" s="11">
        <f>vlookup(A10,'Data Pairs'!$C$18:$H$630,4,false)</f>
        <v>0</v>
      </c>
      <c r="F10" s="11">
        <f t="shared" si="3"/>
        <v>1</v>
      </c>
      <c r="G10" s="12">
        <f>vlookup(A10,'Data Pairs'!$C$18:$H$630,5,false)</f>
        <v>6</v>
      </c>
      <c r="H10" s="12">
        <f>vlookup(A10,'Data Pairs'!$C$18:$H$630,6,false)</f>
        <v>4</v>
      </c>
      <c r="I10" s="12">
        <f t="shared" si="4"/>
        <v>10</v>
      </c>
      <c r="J10" s="12">
        <f t="shared" si="5"/>
        <v>2</v>
      </c>
    </row>
    <row r="11" hidden="1">
      <c r="A11" s="17" t="s">
        <v>31</v>
      </c>
      <c r="B11" s="10">
        <f t="shared" si="1"/>
        <v>1</v>
      </c>
      <c r="C11" s="10">
        <f t="shared" si="2"/>
        <v>0.6</v>
      </c>
      <c r="D11" s="11">
        <f>vlookup(A11,'Data Pairs'!$C$18:$H$630,3,false)</f>
        <v>1</v>
      </c>
      <c r="E11" s="11">
        <f>vlookup(A11,'Data Pairs'!$C$18:$H$630,4,false)</f>
        <v>0</v>
      </c>
      <c r="F11" s="11">
        <f t="shared" si="3"/>
        <v>1</v>
      </c>
      <c r="G11" s="12">
        <f>vlookup(A11,'Data Pairs'!$C$18:$H$630,5,false)</f>
        <v>6</v>
      </c>
      <c r="H11" s="12">
        <f>vlookup(A11,'Data Pairs'!$C$18:$H$630,6,false)</f>
        <v>4</v>
      </c>
      <c r="I11" s="12">
        <f t="shared" si="4"/>
        <v>10</v>
      </c>
      <c r="J11" s="12">
        <f t="shared" si="5"/>
        <v>2</v>
      </c>
    </row>
    <row r="12" hidden="1">
      <c r="A12" s="17" t="s">
        <v>32</v>
      </c>
      <c r="B12" s="10">
        <f t="shared" si="1"/>
        <v>1</v>
      </c>
      <c r="C12" s="10">
        <f t="shared" si="2"/>
        <v>0.5555555556</v>
      </c>
      <c r="D12" s="11">
        <f>vlookup(A12,'Data Pairs'!$C$18:$H$630,3,false)</f>
        <v>0.5</v>
      </c>
      <c r="E12" s="11">
        <f>vlookup(A12,'Data Pairs'!$C$18:$H$630,4,false)</f>
        <v>0</v>
      </c>
      <c r="F12" s="11">
        <f t="shared" si="3"/>
        <v>0.5</v>
      </c>
      <c r="G12" s="12">
        <f>vlookup(A12,'Data Pairs'!$C$18:$H$630,5,false)</f>
        <v>5</v>
      </c>
      <c r="H12" s="12">
        <f>vlookup(A12,'Data Pairs'!$C$18:$H$630,6,false)</f>
        <v>4</v>
      </c>
      <c r="I12" s="12">
        <f t="shared" si="4"/>
        <v>9</v>
      </c>
      <c r="J12" s="12">
        <f t="shared" si="5"/>
        <v>1</v>
      </c>
    </row>
    <row r="13" hidden="1">
      <c r="A13" s="17" t="s">
        <v>33</v>
      </c>
      <c r="B13" s="10">
        <f t="shared" si="1"/>
        <v>1</v>
      </c>
      <c r="C13" s="10">
        <f t="shared" si="2"/>
        <v>0.75</v>
      </c>
      <c r="D13" s="11">
        <f>vlookup(A13,'Data Pairs'!$C$18:$H$630,3,false)</f>
        <v>1</v>
      </c>
      <c r="E13" s="11">
        <f>vlookup(A13,'Data Pairs'!$C$18:$H$630,4,false)</f>
        <v>0</v>
      </c>
      <c r="F13" s="11">
        <f t="shared" si="3"/>
        <v>1</v>
      </c>
      <c r="G13" s="12">
        <f>vlookup(A13,'Data Pairs'!$C$18:$H$630,5,false)</f>
        <v>6</v>
      </c>
      <c r="H13" s="12">
        <f>vlookup(A13,'Data Pairs'!$C$18:$H$630,6,false)</f>
        <v>2</v>
      </c>
      <c r="I13" s="12">
        <f t="shared" si="4"/>
        <v>8</v>
      </c>
      <c r="J13" s="12">
        <f t="shared" si="5"/>
        <v>4</v>
      </c>
    </row>
    <row r="14" hidden="1">
      <c r="A14" s="17" t="s">
        <v>34</v>
      </c>
      <c r="B14" s="10">
        <f t="shared" si="1"/>
        <v>1</v>
      </c>
      <c r="C14" s="10">
        <f t="shared" si="2"/>
        <v>0.8571428571</v>
      </c>
      <c r="D14" s="11">
        <f>vlookup(A14,'Data Pairs'!$C$18:$H$630,3,false)</f>
        <v>1</v>
      </c>
      <c r="E14" s="11">
        <f>vlookup(A14,'Data Pairs'!$C$18:$H$630,4,false)</f>
        <v>0</v>
      </c>
      <c r="F14" s="11">
        <f t="shared" si="3"/>
        <v>1</v>
      </c>
      <c r="G14" s="12">
        <f>vlookup(A14,'Data Pairs'!$C$18:$H$630,5,false)</f>
        <v>6</v>
      </c>
      <c r="H14" s="12">
        <f>vlookup(A14,'Data Pairs'!$C$18:$H$630,6,false)</f>
        <v>1</v>
      </c>
      <c r="I14" s="12">
        <f t="shared" si="4"/>
        <v>7</v>
      </c>
      <c r="J14" s="12">
        <f t="shared" si="5"/>
        <v>5</v>
      </c>
    </row>
    <row r="15" hidden="1">
      <c r="A15" s="17" t="s">
        <v>35</v>
      </c>
      <c r="B15" s="10">
        <f t="shared" si="1"/>
        <v>1</v>
      </c>
      <c r="C15" s="10">
        <f t="shared" si="2"/>
        <v>0.8571428571</v>
      </c>
      <c r="D15" s="11">
        <f>vlookup(A15,'Data Pairs'!$C$18:$H$630,3,false)</f>
        <v>1</v>
      </c>
      <c r="E15" s="11">
        <f>vlookup(A15,'Data Pairs'!$C$18:$H$630,4,false)</f>
        <v>0</v>
      </c>
      <c r="F15" s="11">
        <f t="shared" si="3"/>
        <v>1</v>
      </c>
      <c r="G15" s="12">
        <f>vlookup(A15,'Data Pairs'!$C$18:$H$630,5,false)</f>
        <v>6</v>
      </c>
      <c r="H15" s="12">
        <f>vlookup(A15,'Data Pairs'!$C$18:$H$630,6,false)</f>
        <v>1</v>
      </c>
      <c r="I15" s="12">
        <f t="shared" si="4"/>
        <v>7</v>
      </c>
      <c r="J15" s="12">
        <f t="shared" si="5"/>
        <v>5</v>
      </c>
    </row>
    <row r="16" hidden="1">
      <c r="A16" s="17" t="s">
        <v>36</v>
      </c>
      <c r="B16" s="10">
        <f t="shared" si="1"/>
        <v>1</v>
      </c>
      <c r="C16" s="10">
        <f t="shared" si="2"/>
        <v>0.8571428571</v>
      </c>
      <c r="D16" s="11">
        <f>vlookup(A16,'Data Pairs'!$C$18:$H$630,3,false)</f>
        <v>1</v>
      </c>
      <c r="E16" s="11">
        <f>vlookup(A16,'Data Pairs'!$C$18:$H$630,4,false)</f>
        <v>0</v>
      </c>
      <c r="F16" s="11">
        <f t="shared" si="3"/>
        <v>1</v>
      </c>
      <c r="G16" s="12">
        <f>vlookup(A16,'Data Pairs'!$C$18:$H$630,5,false)</f>
        <v>6</v>
      </c>
      <c r="H16" s="12">
        <f>vlookup(A16,'Data Pairs'!$C$18:$H$630,6,false)</f>
        <v>1</v>
      </c>
      <c r="I16" s="12">
        <f t="shared" si="4"/>
        <v>7</v>
      </c>
      <c r="J16" s="12">
        <f t="shared" si="5"/>
        <v>5</v>
      </c>
    </row>
    <row r="17">
      <c r="A17" s="17" t="s">
        <v>37</v>
      </c>
      <c r="B17" s="10">
        <f t="shared" si="1"/>
        <v>1</v>
      </c>
      <c r="C17" s="10">
        <f t="shared" si="2"/>
        <v>0.4642857143</v>
      </c>
      <c r="D17" s="11">
        <f>vlookup(A17,'Data Pairs'!$C$18:$H$630,3,false)</f>
        <v>1</v>
      </c>
      <c r="E17" s="11">
        <f>vlookup(A17,'Data Pairs'!$C$18:$H$630,4,false)</f>
        <v>0</v>
      </c>
      <c r="F17" s="11">
        <f t="shared" si="3"/>
        <v>1</v>
      </c>
      <c r="G17" s="12">
        <f>vlookup(A17,'Data Pairs'!$C$18:$H$630,5,false)</f>
        <v>13</v>
      </c>
      <c r="H17" s="12">
        <f>vlookup(A17,'Data Pairs'!$C$18:$H$630,6,false)</f>
        <v>15</v>
      </c>
      <c r="I17" s="12">
        <f t="shared" si="4"/>
        <v>28</v>
      </c>
      <c r="J17" s="12">
        <f t="shared" si="5"/>
        <v>-2</v>
      </c>
    </row>
    <row r="18">
      <c r="A18" s="17" t="s">
        <v>38</v>
      </c>
      <c r="B18" s="10">
        <f t="shared" si="1"/>
        <v>0.9583333333</v>
      </c>
      <c r="C18" s="10">
        <f t="shared" si="2"/>
        <v>0.7512437811</v>
      </c>
      <c r="D18" s="11">
        <f>vlookup(A18,'Data Pairs'!$C$18:$H$630,3,false)</f>
        <v>23</v>
      </c>
      <c r="E18" s="11">
        <f>vlookup(A18,'Data Pairs'!$C$18:$H$630,4,false)</f>
        <v>1</v>
      </c>
      <c r="F18" s="11">
        <f t="shared" si="3"/>
        <v>24</v>
      </c>
      <c r="G18" s="12">
        <f>vlookup(A18,'Data Pairs'!$C$18:$H$630,5,false)</f>
        <v>151</v>
      </c>
      <c r="H18" s="12">
        <f>vlookup(A18,'Data Pairs'!$C$18:$H$630,6,false)</f>
        <v>50</v>
      </c>
      <c r="I18" s="12">
        <f t="shared" si="4"/>
        <v>201</v>
      </c>
      <c r="J18" s="12">
        <f t="shared" si="5"/>
        <v>101</v>
      </c>
    </row>
    <row r="19">
      <c r="A19" s="17" t="s">
        <v>39</v>
      </c>
      <c r="B19" s="10">
        <f t="shared" si="1"/>
        <v>0.8709677419</v>
      </c>
      <c r="C19" s="10">
        <f t="shared" si="2"/>
        <v>0.6644736842</v>
      </c>
      <c r="D19" s="11">
        <f>vlookup(A19,'Data Pairs'!$C$18:$H$630,3,false)</f>
        <v>27</v>
      </c>
      <c r="E19" s="11">
        <f>vlookup(A19,'Data Pairs'!$C$18:$H$630,4,false)</f>
        <v>4</v>
      </c>
      <c r="F19" s="11">
        <f t="shared" si="3"/>
        <v>31</v>
      </c>
      <c r="G19" s="12">
        <f>vlookup(A19,'Data Pairs'!$C$18:$H$630,5,false)</f>
        <v>202</v>
      </c>
      <c r="H19" s="12">
        <f>vlookup(A19,'Data Pairs'!$C$18:$H$630,6,false)</f>
        <v>102</v>
      </c>
      <c r="I19" s="12">
        <f t="shared" si="4"/>
        <v>304</v>
      </c>
      <c r="J19" s="12">
        <f t="shared" si="5"/>
        <v>100</v>
      </c>
    </row>
    <row r="20" hidden="1">
      <c r="A20" s="17" t="s">
        <v>40</v>
      </c>
      <c r="B20" s="10">
        <f t="shared" si="1"/>
        <v>0.8</v>
      </c>
      <c r="C20" s="10">
        <f t="shared" si="2"/>
        <v>0.7073170732</v>
      </c>
      <c r="D20" s="11">
        <f>vlookup(A20,'Data Pairs'!$C$18:$H$630,3,false)</f>
        <v>4</v>
      </c>
      <c r="E20" s="11">
        <f>vlookup(A20,'Data Pairs'!$C$18:$H$630,4,false)</f>
        <v>1</v>
      </c>
      <c r="F20" s="11">
        <f t="shared" si="3"/>
        <v>5</v>
      </c>
      <c r="G20" s="12">
        <f>vlookup(A20,'Data Pairs'!$C$18:$H$630,5,false)</f>
        <v>29</v>
      </c>
      <c r="H20" s="12">
        <f>vlookup(A20,'Data Pairs'!$C$18:$H$630,6,false)</f>
        <v>12</v>
      </c>
      <c r="I20" s="12">
        <f t="shared" si="4"/>
        <v>41</v>
      </c>
      <c r="J20" s="12">
        <f t="shared" si="5"/>
        <v>17</v>
      </c>
    </row>
    <row r="21">
      <c r="A21" s="17" t="s">
        <v>41</v>
      </c>
      <c r="B21" s="10">
        <f t="shared" si="1"/>
        <v>0.8152173913</v>
      </c>
      <c r="C21" s="10">
        <f t="shared" si="2"/>
        <v>0.6712643678</v>
      </c>
      <c r="D21" s="11">
        <f>vlookup(A21,'Data Pairs'!$C$18:$H$630,3,false)</f>
        <v>37.5</v>
      </c>
      <c r="E21" s="11">
        <f>vlookup(A21,'Data Pairs'!$C$18:$H$630,4,false)</f>
        <v>8.5</v>
      </c>
      <c r="F21" s="11">
        <f t="shared" si="3"/>
        <v>46</v>
      </c>
      <c r="G21" s="12">
        <f>vlookup(A21,'Data Pairs'!$C$18:$H$630,5,false)</f>
        <v>292</v>
      </c>
      <c r="H21" s="12">
        <f>vlookup(A21,'Data Pairs'!$C$18:$H$630,6,false)</f>
        <v>143</v>
      </c>
      <c r="I21" s="12">
        <f t="shared" si="4"/>
        <v>435</v>
      </c>
      <c r="J21" s="12">
        <f t="shared" si="5"/>
        <v>149</v>
      </c>
    </row>
    <row r="22">
      <c r="A22" s="17" t="s">
        <v>42</v>
      </c>
      <c r="B22" s="10">
        <f t="shared" si="1"/>
        <v>0.8048780488</v>
      </c>
      <c r="C22" s="10">
        <f t="shared" si="2"/>
        <v>0.6312849162</v>
      </c>
      <c r="D22" s="11">
        <f>vlookup(A22,'Data Pairs'!$C$18:$H$630,3,false)</f>
        <v>16.5</v>
      </c>
      <c r="E22" s="11">
        <f>vlookup(A22,'Data Pairs'!$C$18:$H$630,4,false)</f>
        <v>4</v>
      </c>
      <c r="F22" s="11">
        <f t="shared" si="3"/>
        <v>20.5</v>
      </c>
      <c r="G22" s="12">
        <f>vlookup(A22,'Data Pairs'!$C$18:$H$630,5,false)</f>
        <v>113</v>
      </c>
      <c r="H22" s="12">
        <f>vlookup(A22,'Data Pairs'!$C$18:$H$630,6,false)</f>
        <v>66</v>
      </c>
      <c r="I22" s="12">
        <f t="shared" si="4"/>
        <v>179</v>
      </c>
      <c r="J22" s="12">
        <f t="shared" si="5"/>
        <v>47</v>
      </c>
    </row>
    <row r="23">
      <c r="A23" s="17" t="s">
        <v>43</v>
      </c>
      <c r="B23" s="10">
        <f t="shared" si="1"/>
        <v>0.75</v>
      </c>
      <c r="C23" s="10">
        <f t="shared" si="2"/>
        <v>0.6296296296</v>
      </c>
      <c r="D23" s="11">
        <f>vlookup(A23,'Data Pairs'!$C$18:$H$630,3,false)</f>
        <v>9</v>
      </c>
      <c r="E23" s="11">
        <f>vlookup(A23,'Data Pairs'!$C$18:$H$630,4,false)</f>
        <v>3</v>
      </c>
      <c r="F23" s="11">
        <f t="shared" si="3"/>
        <v>12</v>
      </c>
      <c r="G23" s="12">
        <f>vlookup(A23,'Data Pairs'!$C$18:$H$630,5,false)</f>
        <v>68</v>
      </c>
      <c r="H23" s="12">
        <f>vlookup(A23,'Data Pairs'!$C$18:$H$630,6,false)</f>
        <v>40</v>
      </c>
      <c r="I23" s="12">
        <f t="shared" si="4"/>
        <v>108</v>
      </c>
      <c r="J23" s="12">
        <f t="shared" si="5"/>
        <v>28</v>
      </c>
    </row>
    <row r="24">
      <c r="A24" s="17" t="s">
        <v>44</v>
      </c>
      <c r="B24" s="10">
        <f t="shared" si="1"/>
        <v>0.75</v>
      </c>
      <c r="C24" s="10">
        <f t="shared" si="2"/>
        <v>0.582278481</v>
      </c>
      <c r="D24" s="11">
        <f>vlookup(A24,'Data Pairs'!$C$18:$H$630,3,false)</f>
        <v>3</v>
      </c>
      <c r="E24" s="11">
        <f>vlookup(A24,'Data Pairs'!$C$18:$H$630,4,false)</f>
        <v>1</v>
      </c>
      <c r="F24" s="11">
        <f t="shared" si="3"/>
        <v>4</v>
      </c>
      <c r="G24" s="12">
        <f>vlookup(A24,'Data Pairs'!$C$18:$H$630,5,false)</f>
        <v>46</v>
      </c>
      <c r="H24" s="12">
        <f>vlookup(A24,'Data Pairs'!$C$18:$H$630,6,false)</f>
        <v>33</v>
      </c>
      <c r="I24" s="12">
        <f t="shared" si="4"/>
        <v>79</v>
      </c>
      <c r="J24" s="12">
        <f t="shared" si="5"/>
        <v>13</v>
      </c>
    </row>
    <row r="25" hidden="1">
      <c r="A25" s="17" t="s">
        <v>45</v>
      </c>
      <c r="B25" s="10">
        <f t="shared" si="1"/>
        <v>0.6666666667</v>
      </c>
      <c r="C25" s="10">
        <f t="shared" si="2"/>
        <v>0.5769230769</v>
      </c>
      <c r="D25" s="11">
        <f>vlookup(A25,'Data Pairs'!$C$18:$H$630,3,false)</f>
        <v>2</v>
      </c>
      <c r="E25" s="11">
        <f>vlookup(A25,'Data Pairs'!$C$18:$H$630,4,false)</f>
        <v>1</v>
      </c>
      <c r="F25" s="11">
        <f t="shared" si="3"/>
        <v>3</v>
      </c>
      <c r="G25" s="12">
        <f>vlookup(A25,'Data Pairs'!$C$18:$H$630,5,false)</f>
        <v>15</v>
      </c>
      <c r="H25" s="12">
        <f>vlookup(A25,'Data Pairs'!$C$18:$H$630,6,false)</f>
        <v>11</v>
      </c>
      <c r="I25" s="12">
        <f t="shared" si="4"/>
        <v>26</v>
      </c>
      <c r="J25" s="12">
        <f t="shared" si="5"/>
        <v>4</v>
      </c>
    </row>
    <row r="26" hidden="1">
      <c r="A26" s="17" t="s">
        <v>46</v>
      </c>
      <c r="B26" s="10">
        <f t="shared" si="1"/>
        <v>0.65</v>
      </c>
      <c r="C26" s="10">
        <f t="shared" si="2"/>
        <v>0.6111111111</v>
      </c>
      <c r="D26" s="11">
        <f>vlookup(A26,'Data Pairs'!$C$18:$H$630,3,false)</f>
        <v>6.5</v>
      </c>
      <c r="E26" s="11">
        <f>vlookup(A26,'Data Pairs'!$C$18:$H$630,4,false)</f>
        <v>3.5</v>
      </c>
      <c r="F26" s="11">
        <f t="shared" si="3"/>
        <v>10</v>
      </c>
      <c r="G26" s="12">
        <f>vlookup(A26,'Data Pairs'!$C$18:$H$630,5,false)</f>
        <v>55</v>
      </c>
      <c r="H26" s="12">
        <f>vlookup(A26,'Data Pairs'!$C$18:$H$630,6,false)</f>
        <v>35</v>
      </c>
      <c r="I26" s="12">
        <f t="shared" si="4"/>
        <v>90</v>
      </c>
      <c r="J26" s="12">
        <f t="shared" si="5"/>
        <v>20</v>
      </c>
    </row>
    <row r="27">
      <c r="A27" s="17" t="s">
        <v>47</v>
      </c>
      <c r="B27" s="10">
        <f t="shared" si="1"/>
        <v>0.6774193548</v>
      </c>
      <c r="C27" s="10">
        <f t="shared" si="2"/>
        <v>0.5620915033</v>
      </c>
      <c r="D27" s="11">
        <f>vlookup(A27,'Data Pairs'!$C$18:$H$630,3,false)</f>
        <v>10.5</v>
      </c>
      <c r="E27" s="11">
        <f>vlookup(A27,'Data Pairs'!$C$18:$H$630,4,false)</f>
        <v>5</v>
      </c>
      <c r="F27" s="11">
        <f t="shared" si="3"/>
        <v>15.5</v>
      </c>
      <c r="G27" s="12">
        <f>vlookup(A27,'Data Pairs'!$C$18:$H$630,5,false)</f>
        <v>86</v>
      </c>
      <c r="H27" s="12">
        <f>vlookup(A27,'Data Pairs'!$C$18:$H$630,6,false)</f>
        <v>67</v>
      </c>
      <c r="I27" s="12">
        <f t="shared" si="4"/>
        <v>153</v>
      </c>
      <c r="J27" s="12">
        <f t="shared" si="5"/>
        <v>19</v>
      </c>
    </row>
    <row r="28" hidden="1">
      <c r="A28" s="17" t="s">
        <v>48</v>
      </c>
      <c r="B28" s="10">
        <f t="shared" si="1"/>
        <v>0.5555555556</v>
      </c>
      <c r="C28" s="10">
        <f t="shared" si="2"/>
        <v>0.5</v>
      </c>
      <c r="D28" s="11">
        <f>vlookup(A28,'Data Pairs'!$C$18:$H$630,3,false)</f>
        <v>2.5</v>
      </c>
      <c r="E28" s="11">
        <f>vlookup(A28,'Data Pairs'!$C$18:$H$630,4,false)</f>
        <v>2</v>
      </c>
      <c r="F28" s="11">
        <f t="shared" si="3"/>
        <v>4.5</v>
      </c>
      <c r="G28" s="12">
        <f>vlookup(A28,'Data Pairs'!$C$18:$H$630,5,false)</f>
        <v>24</v>
      </c>
      <c r="H28" s="12">
        <f>vlookup(A28,'Data Pairs'!$C$18:$H$630,6,false)</f>
        <v>24</v>
      </c>
      <c r="I28" s="12">
        <f t="shared" si="4"/>
        <v>48</v>
      </c>
      <c r="J28" s="12">
        <f t="shared" si="5"/>
        <v>0</v>
      </c>
    </row>
    <row r="29">
      <c r="A29" s="17" t="s">
        <v>49</v>
      </c>
      <c r="B29" s="10">
        <f t="shared" si="1"/>
        <v>0.6744186047</v>
      </c>
      <c r="C29" s="10">
        <f t="shared" si="2"/>
        <v>0.5164319249</v>
      </c>
      <c r="D29" s="11">
        <f>vlookup(A29,'Data Pairs'!$C$18:$H$630,3,false)</f>
        <v>14.5</v>
      </c>
      <c r="E29" s="11">
        <f>vlookup(A29,'Data Pairs'!$C$18:$H$630,4,false)</f>
        <v>7</v>
      </c>
      <c r="F29" s="11">
        <f t="shared" si="3"/>
        <v>21.5</v>
      </c>
      <c r="G29" s="12">
        <f>vlookup(A29,'Data Pairs'!$C$18:$H$630,5,false)</f>
        <v>110</v>
      </c>
      <c r="H29" s="12">
        <f>vlookup(A29,'Data Pairs'!$C$18:$H$630,6,false)</f>
        <v>103</v>
      </c>
      <c r="I29" s="12">
        <f t="shared" si="4"/>
        <v>213</v>
      </c>
      <c r="J29" s="12">
        <f t="shared" si="5"/>
        <v>7</v>
      </c>
    </row>
    <row r="30" hidden="1">
      <c r="A30" s="17" t="s">
        <v>50</v>
      </c>
      <c r="B30" s="10">
        <f t="shared" si="1"/>
        <v>0.5</v>
      </c>
      <c r="C30" s="10">
        <f t="shared" si="2"/>
        <v>0.4473684211</v>
      </c>
      <c r="D30" s="11">
        <f>vlookup(A30,'Data Pairs'!$C$18:$H$630,3,false)</f>
        <v>2</v>
      </c>
      <c r="E30" s="11">
        <f>vlookup(A30,'Data Pairs'!$C$18:$H$630,4,false)</f>
        <v>2</v>
      </c>
      <c r="F30" s="11">
        <f t="shared" si="3"/>
        <v>4</v>
      </c>
      <c r="G30" s="12">
        <f>vlookup(A30,'Data Pairs'!$C$18:$H$630,5,false)</f>
        <v>17</v>
      </c>
      <c r="H30" s="12">
        <f>vlookup(A30,'Data Pairs'!$C$18:$H$630,6,false)</f>
        <v>21</v>
      </c>
      <c r="I30" s="12">
        <f t="shared" si="4"/>
        <v>38</v>
      </c>
      <c r="J30" s="12">
        <f t="shared" si="5"/>
        <v>-4</v>
      </c>
    </row>
    <row r="31">
      <c r="A31" s="17" t="s">
        <v>51</v>
      </c>
      <c r="B31" s="10">
        <f t="shared" si="1"/>
        <v>0.6666666667</v>
      </c>
      <c r="C31" s="10">
        <f t="shared" si="2"/>
        <v>0.5272727273</v>
      </c>
      <c r="D31" s="11">
        <f>vlookup(A31,'Data Pairs'!$C$18:$H$630,3,false)</f>
        <v>2</v>
      </c>
      <c r="E31" s="11">
        <f>vlookup(A31,'Data Pairs'!$C$18:$H$630,4,false)</f>
        <v>1</v>
      </c>
      <c r="F31" s="11">
        <f t="shared" si="3"/>
        <v>3</v>
      </c>
      <c r="G31" s="12">
        <f>vlookup(A31,'Data Pairs'!$C$18:$H$630,5,false)</f>
        <v>29</v>
      </c>
      <c r="H31" s="12">
        <f>vlookup(A31,'Data Pairs'!$C$18:$H$630,6,false)</f>
        <v>26</v>
      </c>
      <c r="I31" s="12">
        <f t="shared" si="4"/>
        <v>55</v>
      </c>
      <c r="J31" s="12">
        <f t="shared" si="5"/>
        <v>3</v>
      </c>
    </row>
    <row r="32">
      <c r="A32" s="17" t="s">
        <v>52</v>
      </c>
      <c r="B32" s="10">
        <f t="shared" si="1"/>
        <v>0.5454545455</v>
      </c>
      <c r="C32" s="10">
        <f t="shared" si="2"/>
        <v>0.5148514851</v>
      </c>
      <c r="D32" s="11">
        <f>vlookup(A32,'Data Pairs'!$C$18:$H$630,3,false)</f>
        <v>6</v>
      </c>
      <c r="E32" s="11">
        <f>vlookup(A32,'Data Pairs'!$C$18:$H$630,4,false)</f>
        <v>5</v>
      </c>
      <c r="F32" s="11">
        <f t="shared" si="3"/>
        <v>11</v>
      </c>
      <c r="G32" s="12">
        <f>vlookup(A32,'Data Pairs'!$C$18:$H$630,5,false)</f>
        <v>52</v>
      </c>
      <c r="H32" s="12">
        <f>vlookup(A32,'Data Pairs'!$C$18:$H$630,6,false)</f>
        <v>49</v>
      </c>
      <c r="I32" s="12">
        <f t="shared" si="4"/>
        <v>101</v>
      </c>
      <c r="J32" s="12">
        <f t="shared" si="5"/>
        <v>3</v>
      </c>
    </row>
    <row r="33">
      <c r="A33" s="17" t="s">
        <v>53</v>
      </c>
      <c r="B33" s="10">
        <f t="shared" si="1"/>
        <v>0.4736842105</v>
      </c>
      <c r="C33" s="10">
        <f t="shared" si="2"/>
        <v>0.497382199</v>
      </c>
      <c r="D33" s="11">
        <f>vlookup(A33,'Data Pairs'!$C$18:$H$630,3,false)</f>
        <v>9</v>
      </c>
      <c r="E33" s="11">
        <f>vlookup(A33,'Data Pairs'!$C$18:$H$630,4,false)</f>
        <v>10</v>
      </c>
      <c r="F33" s="11">
        <f t="shared" si="3"/>
        <v>19</v>
      </c>
      <c r="G33" s="12">
        <f>vlookup(A33,'Data Pairs'!$C$18:$H$630,5,false)</f>
        <v>95</v>
      </c>
      <c r="H33" s="12">
        <f>vlookup(A33,'Data Pairs'!$C$18:$H$630,6,false)</f>
        <v>96</v>
      </c>
      <c r="I33" s="12">
        <f t="shared" si="4"/>
        <v>191</v>
      </c>
      <c r="J33" s="12">
        <f t="shared" si="5"/>
        <v>-1</v>
      </c>
    </row>
    <row r="34" hidden="1">
      <c r="A34" s="17" t="s">
        <v>54</v>
      </c>
      <c r="B34" s="10">
        <f t="shared" si="1"/>
        <v>0.5</v>
      </c>
      <c r="C34" s="10">
        <f t="shared" si="2"/>
        <v>0.5</v>
      </c>
      <c r="D34" s="11">
        <f>vlookup(A34,'Data Pairs'!$C$18:$H$630,3,false)</f>
        <v>1</v>
      </c>
      <c r="E34" s="11">
        <f>vlookup(A34,'Data Pairs'!$C$18:$H$630,4,false)</f>
        <v>1</v>
      </c>
      <c r="F34" s="11">
        <f t="shared" si="3"/>
        <v>2</v>
      </c>
      <c r="G34" s="12">
        <f>vlookup(A34,'Data Pairs'!$C$18:$H$630,5,false)</f>
        <v>9</v>
      </c>
      <c r="H34" s="12">
        <f>vlookup(A34,'Data Pairs'!$C$18:$H$630,6,false)</f>
        <v>9</v>
      </c>
      <c r="I34" s="12">
        <f t="shared" si="4"/>
        <v>18</v>
      </c>
      <c r="J34" s="12">
        <f t="shared" si="5"/>
        <v>0</v>
      </c>
    </row>
    <row r="35">
      <c r="A35" s="17" t="s">
        <v>55</v>
      </c>
      <c r="B35" s="10">
        <f t="shared" si="1"/>
        <v>0.4634146341</v>
      </c>
      <c r="C35" s="10">
        <f t="shared" si="2"/>
        <v>0.4727272727</v>
      </c>
      <c r="D35" s="11">
        <f>vlookup(A35,'Data Pairs'!$C$18:$H$630,3,false)</f>
        <v>9.5</v>
      </c>
      <c r="E35" s="11">
        <f>vlookup(A35,'Data Pairs'!$C$18:$H$630,4,false)</f>
        <v>11</v>
      </c>
      <c r="F35" s="11">
        <f t="shared" si="3"/>
        <v>20.5</v>
      </c>
      <c r="G35" s="12">
        <f>vlookup(A35,'Data Pairs'!$C$18:$H$630,5,false)</f>
        <v>104</v>
      </c>
      <c r="H35" s="12">
        <f>vlookup(A35,'Data Pairs'!$C$18:$H$630,6,false)</f>
        <v>116</v>
      </c>
      <c r="I35" s="12">
        <f t="shared" si="4"/>
        <v>220</v>
      </c>
      <c r="J35" s="12">
        <f t="shared" si="5"/>
        <v>-12</v>
      </c>
    </row>
    <row r="36">
      <c r="A36" s="17" t="s">
        <v>56</v>
      </c>
      <c r="B36" s="10">
        <f t="shared" si="1"/>
        <v>0.4285714286</v>
      </c>
      <c r="C36" s="10">
        <f t="shared" si="2"/>
        <v>0.4677419355</v>
      </c>
      <c r="D36" s="11">
        <f>vlookup(A36,'Data Pairs'!$C$18:$H$630,3,false)</f>
        <v>3</v>
      </c>
      <c r="E36" s="11">
        <f>vlookup(A36,'Data Pairs'!$C$18:$H$630,4,false)</f>
        <v>4</v>
      </c>
      <c r="F36" s="11">
        <f t="shared" si="3"/>
        <v>7</v>
      </c>
      <c r="G36" s="12">
        <f>vlookup(A36,'Data Pairs'!$C$18:$H$630,5,false)</f>
        <v>29</v>
      </c>
      <c r="H36" s="12">
        <f>vlookup(A36,'Data Pairs'!$C$18:$H$630,6,false)</f>
        <v>33</v>
      </c>
      <c r="I36" s="12">
        <f t="shared" si="4"/>
        <v>62</v>
      </c>
      <c r="J36" s="12">
        <f t="shared" si="5"/>
        <v>-4</v>
      </c>
    </row>
    <row r="37">
      <c r="A37" s="17" t="s">
        <v>57</v>
      </c>
      <c r="B37" s="10">
        <f t="shared" si="1"/>
        <v>0.4</v>
      </c>
      <c r="C37" s="10">
        <f t="shared" si="2"/>
        <v>0.3783783784</v>
      </c>
      <c r="D37" s="11">
        <f>vlookup(A37,'Data Pairs'!$C$18:$H$630,3,false)</f>
        <v>2</v>
      </c>
      <c r="E37" s="11">
        <f>vlookup(A37,'Data Pairs'!$C$18:$H$630,4,false)</f>
        <v>3</v>
      </c>
      <c r="F37" s="11">
        <f t="shared" si="3"/>
        <v>5</v>
      </c>
      <c r="G37" s="12">
        <f>vlookup(A37,'Data Pairs'!$C$18:$H$630,5,false)</f>
        <v>14</v>
      </c>
      <c r="H37" s="12">
        <f>vlookup(A37,'Data Pairs'!$C$18:$H$630,6,false)</f>
        <v>23</v>
      </c>
      <c r="I37" s="12">
        <f t="shared" si="4"/>
        <v>37</v>
      </c>
      <c r="J37" s="12">
        <f t="shared" si="5"/>
        <v>-9</v>
      </c>
    </row>
    <row r="38">
      <c r="A38" s="17" t="s">
        <v>58</v>
      </c>
      <c r="B38" s="10">
        <f t="shared" si="1"/>
        <v>0.3846153846</v>
      </c>
      <c r="C38" s="10">
        <f t="shared" si="2"/>
        <v>0.4035087719</v>
      </c>
      <c r="D38" s="11">
        <f>vlookup(A38,'Data Pairs'!$C$18:$H$630,3,false)</f>
        <v>2.5</v>
      </c>
      <c r="E38" s="11">
        <f>vlookup(A38,'Data Pairs'!$C$18:$H$630,4,false)</f>
        <v>4</v>
      </c>
      <c r="F38" s="11">
        <f t="shared" si="3"/>
        <v>6.5</v>
      </c>
      <c r="G38" s="12">
        <f>vlookup(A38,'Data Pairs'!$C$18:$H$630,5,false)</f>
        <v>23</v>
      </c>
      <c r="H38" s="12">
        <f>vlookup(A38,'Data Pairs'!$C$18:$H$630,6,false)</f>
        <v>34</v>
      </c>
      <c r="I38" s="12">
        <f t="shared" si="4"/>
        <v>57</v>
      </c>
      <c r="J38" s="12">
        <f t="shared" si="5"/>
        <v>-11</v>
      </c>
    </row>
    <row r="39">
      <c r="A39" s="17" t="s">
        <v>59</v>
      </c>
      <c r="B39" s="10">
        <f t="shared" si="1"/>
        <v>0.3333333333</v>
      </c>
      <c r="C39" s="10">
        <f t="shared" si="2"/>
        <v>0.4519230769</v>
      </c>
      <c r="D39" s="11">
        <f>vlookup(A39,'Data Pairs'!$C$18:$H$630,3,false)</f>
        <v>4</v>
      </c>
      <c r="E39" s="11">
        <f>vlookup(A39,'Data Pairs'!$C$18:$H$630,4,false)</f>
        <v>8</v>
      </c>
      <c r="F39" s="11">
        <f t="shared" si="3"/>
        <v>12</v>
      </c>
      <c r="G39" s="12">
        <f>vlookup(A39,'Data Pairs'!$C$18:$H$630,5,false)</f>
        <v>47</v>
      </c>
      <c r="H39" s="12">
        <f>vlookup(A39,'Data Pairs'!$C$18:$H$630,6,false)</f>
        <v>57</v>
      </c>
      <c r="I39" s="12">
        <f t="shared" si="4"/>
        <v>104</v>
      </c>
      <c r="J39" s="12">
        <f t="shared" si="5"/>
        <v>-10</v>
      </c>
    </row>
    <row r="40">
      <c r="A40" s="17" t="s">
        <v>60</v>
      </c>
      <c r="B40" s="10">
        <f t="shared" si="1"/>
        <v>0.3333333333</v>
      </c>
      <c r="C40" s="10">
        <f t="shared" si="2"/>
        <v>0.4516129032</v>
      </c>
      <c r="D40" s="11">
        <f>vlookup(A40,'Data Pairs'!$C$18:$H$630,3,false)</f>
        <v>1</v>
      </c>
      <c r="E40" s="11">
        <f>vlookup(A40,'Data Pairs'!$C$18:$H$630,4,false)</f>
        <v>2</v>
      </c>
      <c r="F40" s="11">
        <f t="shared" si="3"/>
        <v>3</v>
      </c>
      <c r="G40" s="12">
        <f>vlookup(A40,'Data Pairs'!$C$18:$H$630,5,false)</f>
        <v>14</v>
      </c>
      <c r="H40" s="12">
        <f>vlookup(A40,'Data Pairs'!$C$18:$H$630,6,false)</f>
        <v>17</v>
      </c>
      <c r="I40" s="12">
        <f t="shared" si="4"/>
        <v>31</v>
      </c>
      <c r="J40" s="12">
        <f t="shared" si="5"/>
        <v>-3</v>
      </c>
    </row>
    <row r="41">
      <c r="A41" s="17" t="s">
        <v>61</v>
      </c>
      <c r="B41" s="10">
        <f t="shared" si="1"/>
        <v>0.3333333333</v>
      </c>
      <c r="C41" s="10">
        <f t="shared" si="2"/>
        <v>0.5</v>
      </c>
      <c r="D41" s="11">
        <f>vlookup(A41,'Data Pairs'!$C$18:$H$630,3,false)</f>
        <v>1</v>
      </c>
      <c r="E41" s="11">
        <f>vlookup(A41,'Data Pairs'!$C$18:$H$630,4,false)</f>
        <v>2</v>
      </c>
      <c r="F41" s="11">
        <f t="shared" si="3"/>
        <v>3</v>
      </c>
      <c r="G41" s="12">
        <f>vlookup(A41,'Data Pairs'!$C$18:$H$630,5,false)</f>
        <v>20</v>
      </c>
      <c r="H41" s="12">
        <f>vlookup(A41,'Data Pairs'!$C$18:$H$630,6,false)</f>
        <v>20</v>
      </c>
      <c r="I41" s="12">
        <f t="shared" si="4"/>
        <v>40</v>
      </c>
      <c r="J41" s="12">
        <f t="shared" si="5"/>
        <v>0</v>
      </c>
    </row>
    <row r="42">
      <c r="A42" s="17" t="s">
        <v>62</v>
      </c>
      <c r="B42" s="10">
        <f t="shared" si="1"/>
        <v>0.3333333333</v>
      </c>
      <c r="C42" s="10">
        <f t="shared" si="2"/>
        <v>0.4090909091</v>
      </c>
      <c r="D42" s="11">
        <f>vlookup(A42,'Data Pairs'!$C$18:$H$630,3,false)</f>
        <v>1</v>
      </c>
      <c r="E42" s="11">
        <f>vlookup(A42,'Data Pairs'!$C$18:$H$630,4,false)</f>
        <v>2</v>
      </c>
      <c r="F42" s="11">
        <f t="shared" si="3"/>
        <v>3</v>
      </c>
      <c r="G42" s="12">
        <f>vlookup(A42,'Data Pairs'!$C$18:$H$630,5,false)</f>
        <v>9</v>
      </c>
      <c r="H42" s="12">
        <f>vlookup(A42,'Data Pairs'!$C$18:$H$630,6,false)</f>
        <v>13</v>
      </c>
      <c r="I42" s="12">
        <f t="shared" si="4"/>
        <v>22</v>
      </c>
      <c r="J42" s="12">
        <f t="shared" si="5"/>
        <v>-4</v>
      </c>
    </row>
    <row r="43">
      <c r="A43" s="17" t="s">
        <v>63</v>
      </c>
      <c r="B43" s="10">
        <f t="shared" si="1"/>
        <v>0.3055555556</v>
      </c>
      <c r="C43" s="10">
        <f t="shared" si="2"/>
        <v>0.4117647059</v>
      </c>
      <c r="D43" s="11">
        <f>vlookup(A43,'Data Pairs'!$C$18:$H$630,3,false)</f>
        <v>5.5</v>
      </c>
      <c r="E43" s="11">
        <f>vlookup(A43,'Data Pairs'!$C$18:$H$630,4,false)</f>
        <v>12.5</v>
      </c>
      <c r="F43" s="11">
        <f t="shared" si="3"/>
        <v>18</v>
      </c>
      <c r="G43" s="12">
        <f>vlookup(A43,'Data Pairs'!$C$18:$H$630,5,false)</f>
        <v>77</v>
      </c>
      <c r="H43" s="12">
        <f>vlookup(A43,'Data Pairs'!$C$18:$H$630,6,false)</f>
        <v>110</v>
      </c>
      <c r="I43" s="12">
        <f t="shared" si="4"/>
        <v>187</v>
      </c>
      <c r="J43" s="12">
        <f t="shared" si="5"/>
        <v>-33</v>
      </c>
    </row>
    <row r="44">
      <c r="A44" s="17" t="s">
        <v>64</v>
      </c>
      <c r="B44" s="10">
        <f t="shared" si="1"/>
        <v>0.3</v>
      </c>
      <c r="C44" s="10">
        <f t="shared" si="2"/>
        <v>0.3617021277</v>
      </c>
      <c r="D44" s="11">
        <f>vlookup(A44,'Data Pairs'!$C$18:$H$630,3,false)</f>
        <v>1.5</v>
      </c>
      <c r="E44" s="11">
        <f>vlookup(A44,'Data Pairs'!$C$18:$H$630,4,false)</f>
        <v>3.5</v>
      </c>
      <c r="F44" s="11">
        <f t="shared" si="3"/>
        <v>5</v>
      </c>
      <c r="G44" s="12">
        <f>vlookup(A44,'Data Pairs'!$C$18:$H$630,5,false)</f>
        <v>17</v>
      </c>
      <c r="H44" s="12">
        <f>vlookup(A44,'Data Pairs'!$C$18:$H$630,6,false)</f>
        <v>30</v>
      </c>
      <c r="I44" s="12">
        <f t="shared" si="4"/>
        <v>47</v>
      </c>
      <c r="J44" s="12">
        <f t="shared" si="5"/>
        <v>-13</v>
      </c>
    </row>
    <row r="45">
      <c r="A45" s="17" t="s">
        <v>65</v>
      </c>
      <c r="B45" s="10">
        <f t="shared" si="1"/>
        <v>0.2857142857</v>
      </c>
      <c r="C45" s="10">
        <f t="shared" si="2"/>
        <v>0.2592592593</v>
      </c>
      <c r="D45" s="11">
        <f>vlookup(A45,'Data Pairs'!$C$18:$H$630,3,false)</f>
        <v>1</v>
      </c>
      <c r="E45" s="11">
        <f>vlookup(A45,'Data Pairs'!$C$18:$H$630,4,false)</f>
        <v>2.5</v>
      </c>
      <c r="F45" s="11">
        <f t="shared" si="3"/>
        <v>3.5</v>
      </c>
      <c r="G45" s="12">
        <f>vlookup(A45,'Data Pairs'!$C$18:$H$630,5,false)</f>
        <v>7</v>
      </c>
      <c r="H45" s="12">
        <f>vlookup(A45,'Data Pairs'!$C$18:$H$630,6,false)</f>
        <v>20</v>
      </c>
      <c r="I45" s="12">
        <f t="shared" si="4"/>
        <v>27</v>
      </c>
      <c r="J45" s="12">
        <f t="shared" si="5"/>
        <v>-13</v>
      </c>
    </row>
    <row r="46">
      <c r="A46" s="17" t="s">
        <v>66</v>
      </c>
      <c r="B46" s="10">
        <f t="shared" si="1"/>
        <v>0.2571428571</v>
      </c>
      <c r="C46" s="10">
        <f t="shared" si="2"/>
        <v>0.4013157895</v>
      </c>
      <c r="D46" s="11">
        <f>vlookup(A46,'Data Pairs'!$C$18:$H$630,3,false)</f>
        <v>4.5</v>
      </c>
      <c r="E46" s="11">
        <f>vlookup(A46,'Data Pairs'!$C$18:$H$630,4,false)</f>
        <v>13</v>
      </c>
      <c r="F46" s="11">
        <f t="shared" si="3"/>
        <v>17.5</v>
      </c>
      <c r="G46" s="12">
        <f>vlookup(A46,'Data Pairs'!$C$18:$H$630,5,false)</f>
        <v>61</v>
      </c>
      <c r="H46" s="12">
        <f>vlookup(A46,'Data Pairs'!$C$18:$H$630,6,false)</f>
        <v>91</v>
      </c>
      <c r="I46" s="12">
        <f t="shared" si="4"/>
        <v>152</v>
      </c>
      <c r="J46" s="12">
        <f t="shared" si="5"/>
        <v>-30</v>
      </c>
    </row>
    <row r="47">
      <c r="A47" s="17" t="s">
        <v>67</v>
      </c>
      <c r="B47" s="10">
        <f t="shared" si="1"/>
        <v>0.25</v>
      </c>
      <c r="C47" s="10">
        <f t="shared" si="2"/>
        <v>0.4417177914</v>
      </c>
      <c r="D47" s="11">
        <f>vlookup(A47,'Data Pairs'!$C$18:$H$630,3,false)</f>
        <v>3.5</v>
      </c>
      <c r="E47" s="11">
        <f>vlookup(A47,'Data Pairs'!$C$18:$H$630,4,false)</f>
        <v>10.5</v>
      </c>
      <c r="F47" s="11">
        <f t="shared" si="3"/>
        <v>14</v>
      </c>
      <c r="G47" s="12">
        <f>vlookup(A47,'Data Pairs'!$C$18:$H$630,5,false)</f>
        <v>72</v>
      </c>
      <c r="H47" s="12">
        <f>vlookup(A47,'Data Pairs'!$C$18:$H$630,6,false)</f>
        <v>91</v>
      </c>
      <c r="I47" s="12">
        <f t="shared" si="4"/>
        <v>163</v>
      </c>
      <c r="J47" s="12">
        <f t="shared" si="5"/>
        <v>-19</v>
      </c>
    </row>
    <row r="48">
      <c r="A48" s="17" t="s">
        <v>68</v>
      </c>
      <c r="B48" s="10">
        <f t="shared" si="1"/>
        <v>0.243902439</v>
      </c>
      <c r="C48" s="10">
        <f t="shared" si="2"/>
        <v>0.3894736842</v>
      </c>
      <c r="D48" s="11">
        <f>vlookup(A48,'Data Pairs'!$C$18:$H$630,3,false)</f>
        <v>5</v>
      </c>
      <c r="E48" s="11">
        <f>vlookup(A48,'Data Pairs'!$C$18:$H$630,4,false)</f>
        <v>15.5</v>
      </c>
      <c r="F48" s="11">
        <f t="shared" si="3"/>
        <v>20.5</v>
      </c>
      <c r="G48" s="12">
        <f>vlookup(A48,'Data Pairs'!$C$18:$H$630,5,false)</f>
        <v>74</v>
      </c>
      <c r="H48" s="12">
        <f>vlookup(A48,'Data Pairs'!$C$18:$H$630,6,false)</f>
        <v>116</v>
      </c>
      <c r="I48" s="12">
        <f t="shared" si="4"/>
        <v>190</v>
      </c>
      <c r="J48" s="12">
        <f t="shared" si="5"/>
        <v>-42</v>
      </c>
    </row>
    <row r="49">
      <c r="A49" s="17" t="s">
        <v>69</v>
      </c>
      <c r="B49" s="10">
        <f t="shared" si="1"/>
        <v>0.2105263158</v>
      </c>
      <c r="C49" s="10">
        <f t="shared" si="2"/>
        <v>0.2911392405</v>
      </c>
      <c r="D49" s="11">
        <f>vlookup(A49,'Data Pairs'!$C$18:$H$630,3,false)</f>
        <v>2</v>
      </c>
      <c r="E49" s="11">
        <f>vlookup(A49,'Data Pairs'!$C$18:$H$630,4,false)</f>
        <v>7.5</v>
      </c>
      <c r="F49" s="11">
        <f t="shared" si="3"/>
        <v>9.5</v>
      </c>
      <c r="G49" s="12">
        <f>vlookup(A49,'Data Pairs'!$C$18:$H$630,5,false)</f>
        <v>23</v>
      </c>
      <c r="H49" s="12">
        <f>vlookup(A49,'Data Pairs'!$C$18:$H$630,6,false)</f>
        <v>56</v>
      </c>
      <c r="I49" s="12">
        <f t="shared" si="4"/>
        <v>79</v>
      </c>
      <c r="J49" s="12">
        <f t="shared" si="5"/>
        <v>-33</v>
      </c>
    </row>
    <row r="50">
      <c r="A50" s="17" t="s">
        <v>70</v>
      </c>
      <c r="B50" s="10">
        <f t="shared" si="1"/>
        <v>0.1739130435</v>
      </c>
      <c r="C50" s="10">
        <f t="shared" si="2"/>
        <v>0.3157894737</v>
      </c>
      <c r="D50" s="11">
        <f>vlookup(A50,'Data Pairs'!$C$18:$H$630,3,false)</f>
        <v>2</v>
      </c>
      <c r="E50" s="11">
        <f>vlookup(A50,'Data Pairs'!$C$18:$H$630,4,false)</f>
        <v>9.5</v>
      </c>
      <c r="F50" s="11">
        <f t="shared" si="3"/>
        <v>11.5</v>
      </c>
      <c r="G50" s="12">
        <f>vlookup(A50,'Data Pairs'!$C$18:$H$630,5,false)</f>
        <v>30</v>
      </c>
      <c r="H50" s="12">
        <f>vlookup(A50,'Data Pairs'!$C$18:$H$630,6,false)</f>
        <v>65</v>
      </c>
      <c r="I50" s="12">
        <f t="shared" si="4"/>
        <v>95</v>
      </c>
      <c r="J50" s="12">
        <f t="shared" si="5"/>
        <v>-35</v>
      </c>
    </row>
    <row r="51">
      <c r="A51" s="17" t="s">
        <v>71</v>
      </c>
      <c r="B51" s="10">
        <f t="shared" si="1"/>
        <v>0.1666666667</v>
      </c>
      <c r="C51" s="10">
        <f t="shared" si="2"/>
        <v>0.3506493506</v>
      </c>
      <c r="D51" s="11">
        <f>vlookup(A51,'Data Pairs'!$C$18:$H$630,3,false)</f>
        <v>1.5</v>
      </c>
      <c r="E51" s="11">
        <f>vlookup(A51,'Data Pairs'!$C$18:$H$630,4,false)</f>
        <v>7.5</v>
      </c>
      <c r="F51" s="11">
        <f t="shared" si="3"/>
        <v>9</v>
      </c>
      <c r="G51" s="12">
        <f>vlookup(A51,'Data Pairs'!$C$18:$H$630,5,false)</f>
        <v>27</v>
      </c>
      <c r="H51" s="12">
        <f>vlookup(A51,'Data Pairs'!$C$18:$H$630,6,false)</f>
        <v>50</v>
      </c>
      <c r="I51" s="12">
        <f t="shared" si="4"/>
        <v>77</v>
      </c>
      <c r="J51" s="12">
        <f t="shared" si="5"/>
        <v>-23</v>
      </c>
    </row>
    <row r="52">
      <c r="A52" s="17" t="s">
        <v>72</v>
      </c>
      <c r="B52" s="10">
        <f t="shared" si="1"/>
        <v>0.1666666667</v>
      </c>
      <c r="C52" s="10">
        <f t="shared" si="2"/>
        <v>0.358974359</v>
      </c>
      <c r="D52" s="11">
        <f>vlookup(A52,'Data Pairs'!$C$18:$H$630,3,false)</f>
        <v>1</v>
      </c>
      <c r="E52" s="11">
        <f>vlookup(A52,'Data Pairs'!$C$18:$H$630,4,false)</f>
        <v>5</v>
      </c>
      <c r="F52" s="11">
        <f t="shared" si="3"/>
        <v>6</v>
      </c>
      <c r="G52" s="12">
        <f>vlookup(A52,'Data Pairs'!$C$18:$H$630,5,false)</f>
        <v>28</v>
      </c>
      <c r="H52" s="12">
        <f>vlookup(A52,'Data Pairs'!$C$18:$H$630,6,false)</f>
        <v>50</v>
      </c>
      <c r="I52" s="12">
        <f t="shared" si="4"/>
        <v>78</v>
      </c>
      <c r="J52" s="12">
        <f t="shared" si="5"/>
        <v>-22</v>
      </c>
    </row>
    <row r="53">
      <c r="A53" s="17" t="s">
        <v>73</v>
      </c>
      <c r="B53" s="10">
        <f t="shared" si="1"/>
        <v>0.1304347826</v>
      </c>
      <c r="C53" s="10">
        <f t="shared" si="2"/>
        <v>0.297029703</v>
      </c>
      <c r="D53" s="11">
        <f>vlookup(A53,'Data Pairs'!$C$18:$H$630,3,false)</f>
        <v>1.5</v>
      </c>
      <c r="E53" s="11">
        <f>vlookup(A53,'Data Pairs'!$C$18:$H$630,4,false)</f>
        <v>10</v>
      </c>
      <c r="F53" s="11">
        <f t="shared" si="3"/>
        <v>11.5</v>
      </c>
      <c r="G53" s="12">
        <f>vlookup(A53,'Data Pairs'!$C$18:$H$630,5,false)</f>
        <v>30</v>
      </c>
      <c r="H53" s="12">
        <f>vlookup(A53,'Data Pairs'!$C$18:$H$630,6,false)</f>
        <v>71</v>
      </c>
      <c r="I53" s="12">
        <f t="shared" si="4"/>
        <v>101</v>
      </c>
      <c r="J53" s="12">
        <f t="shared" si="5"/>
        <v>-41</v>
      </c>
    </row>
    <row r="54">
      <c r="A54" s="17" t="s">
        <v>74</v>
      </c>
      <c r="B54" s="10">
        <f t="shared" si="1"/>
        <v>0.04651162791</v>
      </c>
      <c r="C54" s="10">
        <f t="shared" si="2"/>
        <v>0.3093922652</v>
      </c>
      <c r="D54" s="11">
        <f>vlookup(A54,'Data Pairs'!$C$18:$H$630,3,false)</f>
        <v>1</v>
      </c>
      <c r="E54" s="11">
        <f>vlookup(A54,'Data Pairs'!$C$18:$H$630,4,false)</f>
        <v>20.5</v>
      </c>
      <c r="F54" s="11">
        <f t="shared" si="3"/>
        <v>21.5</v>
      </c>
      <c r="G54" s="12">
        <f>vlookup(A54,'Data Pairs'!$C$18:$H$630,5,false)</f>
        <v>56</v>
      </c>
      <c r="H54" s="12">
        <f>vlookup(A54,'Data Pairs'!$C$18:$H$630,6,false)</f>
        <v>125</v>
      </c>
      <c r="I54" s="12">
        <f t="shared" si="4"/>
        <v>181</v>
      </c>
      <c r="J54" s="12">
        <f t="shared" si="5"/>
        <v>-69</v>
      </c>
    </row>
    <row r="55" hidden="1">
      <c r="A55" s="17" t="s">
        <v>75</v>
      </c>
      <c r="B55" s="10">
        <f t="shared" si="1"/>
        <v>0</v>
      </c>
      <c r="C55" s="10">
        <f t="shared" si="2"/>
        <v>0.375</v>
      </c>
      <c r="D55" s="11">
        <f>vlookup(A55,'Data Pairs'!$C$18:$H$630,3,false)</f>
        <v>0</v>
      </c>
      <c r="E55" s="11">
        <f>vlookup(A55,'Data Pairs'!$C$18:$H$630,4,false)</f>
        <v>4</v>
      </c>
      <c r="F55" s="11">
        <f t="shared" si="3"/>
        <v>4</v>
      </c>
      <c r="G55" s="12">
        <f>vlookup(A55,'Data Pairs'!$C$18:$H$630,5,false)</f>
        <v>15</v>
      </c>
      <c r="H55" s="12">
        <f>vlookup(A55,'Data Pairs'!$C$18:$H$630,6,false)</f>
        <v>25</v>
      </c>
      <c r="I55" s="12">
        <f t="shared" si="4"/>
        <v>40</v>
      </c>
      <c r="J55" s="12">
        <f t="shared" si="5"/>
        <v>-10</v>
      </c>
    </row>
    <row r="56" hidden="1">
      <c r="A56" s="17" t="s">
        <v>76</v>
      </c>
      <c r="B56" s="10">
        <f t="shared" si="1"/>
        <v>0</v>
      </c>
      <c r="C56" s="10">
        <f t="shared" si="2"/>
        <v>0.3076923077</v>
      </c>
      <c r="D56" s="11">
        <f>vlookup(A56,'Data Pairs'!$C$18:$H$630,3,false)</f>
        <v>0</v>
      </c>
      <c r="E56" s="11">
        <f>vlookup(A56,'Data Pairs'!$C$18:$H$630,4,false)</f>
        <v>4.5</v>
      </c>
      <c r="F56" s="11">
        <f t="shared" si="3"/>
        <v>4.5</v>
      </c>
      <c r="G56" s="12">
        <f>vlookup(A56,'Data Pairs'!$C$18:$H$630,5,false)</f>
        <v>12</v>
      </c>
      <c r="H56" s="12">
        <f>vlookup(A56,'Data Pairs'!$C$18:$H$630,6,false)</f>
        <v>27</v>
      </c>
      <c r="I56" s="12">
        <f t="shared" si="4"/>
        <v>39</v>
      </c>
      <c r="J56" s="12">
        <f t="shared" si="5"/>
        <v>-15</v>
      </c>
    </row>
    <row r="57">
      <c r="A57" s="17" t="s">
        <v>77</v>
      </c>
      <c r="B57" s="10">
        <f t="shared" si="1"/>
        <v>0</v>
      </c>
      <c r="C57" s="10">
        <f t="shared" si="2"/>
        <v>0.3287671233</v>
      </c>
      <c r="D57" s="11">
        <f>vlookup(A57,'Data Pairs'!$C$18:$H$630,3,false)</f>
        <v>0</v>
      </c>
      <c r="E57" s="11">
        <f>vlookup(A57,'Data Pairs'!$C$18:$H$630,4,false)</f>
        <v>8</v>
      </c>
      <c r="F57" s="11">
        <f t="shared" si="3"/>
        <v>8</v>
      </c>
      <c r="G57" s="12">
        <f>vlookup(A57,'Data Pairs'!$C$18:$H$630,5,false)</f>
        <v>24</v>
      </c>
      <c r="H57" s="12">
        <f>vlookup(A57,'Data Pairs'!$C$18:$H$630,6,false)</f>
        <v>49</v>
      </c>
      <c r="I57" s="12">
        <f t="shared" si="4"/>
        <v>73</v>
      </c>
      <c r="J57" s="12">
        <f t="shared" si="5"/>
        <v>-25</v>
      </c>
    </row>
    <row r="58" hidden="1">
      <c r="A58" s="17" t="s">
        <v>78</v>
      </c>
      <c r="B58" s="10">
        <f t="shared" si="1"/>
        <v>0</v>
      </c>
      <c r="C58" s="10">
        <f t="shared" si="2"/>
        <v>0.2272727273</v>
      </c>
      <c r="D58" s="11">
        <f>vlookup(A58,'Data Pairs'!$C$18:$H$630,3,false)</f>
        <v>0</v>
      </c>
      <c r="E58" s="11">
        <f>vlookup(A58,'Data Pairs'!$C$18:$H$630,4,false)</f>
        <v>2.5</v>
      </c>
      <c r="F58" s="11">
        <f t="shared" si="3"/>
        <v>2.5</v>
      </c>
      <c r="G58" s="12">
        <f>vlookup(A58,'Data Pairs'!$C$18:$H$630,5,false)</f>
        <v>5</v>
      </c>
      <c r="H58" s="12">
        <f>vlookup(A58,'Data Pairs'!$C$18:$H$630,6,false)</f>
        <v>17</v>
      </c>
      <c r="I58" s="12">
        <f t="shared" si="4"/>
        <v>22</v>
      </c>
      <c r="J58" s="12">
        <f t="shared" si="5"/>
        <v>-12</v>
      </c>
    </row>
    <row r="59" hidden="1">
      <c r="A59" s="17" t="s">
        <v>79</v>
      </c>
      <c r="B59" s="10">
        <f t="shared" si="1"/>
        <v>0</v>
      </c>
      <c r="C59" s="10">
        <f t="shared" si="2"/>
        <v>0.4</v>
      </c>
      <c r="D59" s="11">
        <f>vlookup(A59,'Data Pairs'!$C$18:$H$630,3,false)</f>
        <v>0</v>
      </c>
      <c r="E59" s="11">
        <f>vlookup(A59,'Data Pairs'!$C$18:$H$630,4,false)</f>
        <v>2</v>
      </c>
      <c r="F59" s="11">
        <f t="shared" si="3"/>
        <v>2</v>
      </c>
      <c r="G59" s="12">
        <f>vlookup(A59,'Data Pairs'!$C$18:$H$630,5,false)</f>
        <v>8</v>
      </c>
      <c r="H59" s="12">
        <f>vlookup(A59,'Data Pairs'!$C$18:$H$630,6,false)</f>
        <v>12</v>
      </c>
      <c r="I59" s="12">
        <f t="shared" si="4"/>
        <v>20</v>
      </c>
      <c r="J59" s="12">
        <f t="shared" si="5"/>
        <v>-4</v>
      </c>
    </row>
    <row r="60" hidden="1">
      <c r="A60" s="17" t="s">
        <v>80</v>
      </c>
      <c r="B60" s="10">
        <f t="shared" si="1"/>
        <v>0</v>
      </c>
      <c r="C60" s="10">
        <f t="shared" si="2"/>
        <v>0.3333333333</v>
      </c>
      <c r="D60" s="11">
        <f>vlookup(A60,'Data Pairs'!$C$18:$H$630,3,false)</f>
        <v>0</v>
      </c>
      <c r="E60" s="11">
        <f>vlookup(A60,'Data Pairs'!$C$18:$H$630,4,false)</f>
        <v>1.5</v>
      </c>
      <c r="F60" s="11">
        <f t="shared" si="3"/>
        <v>1.5</v>
      </c>
      <c r="G60" s="12">
        <f>vlookup(A60,'Data Pairs'!$C$18:$H$630,5,false)</f>
        <v>6</v>
      </c>
      <c r="H60" s="12">
        <f>vlookup(A60,'Data Pairs'!$C$18:$H$630,6,false)</f>
        <v>12</v>
      </c>
      <c r="I60" s="12">
        <f t="shared" si="4"/>
        <v>18</v>
      </c>
      <c r="J60" s="12">
        <f t="shared" si="5"/>
        <v>-6</v>
      </c>
    </row>
    <row r="61">
      <c r="A61" s="17" t="s">
        <v>81</v>
      </c>
      <c r="B61" s="10">
        <f t="shared" si="1"/>
        <v>0</v>
      </c>
      <c r="C61" s="10">
        <f t="shared" si="2"/>
        <v>0.3409090909</v>
      </c>
      <c r="D61" s="11">
        <f>vlookup(A61,'Data Pairs'!$C$18:$H$630,3,false)</f>
        <v>0</v>
      </c>
      <c r="E61" s="11">
        <f>vlookup(A61,'Data Pairs'!$C$18:$H$630,4,false)</f>
        <v>4</v>
      </c>
      <c r="F61" s="11">
        <f t="shared" si="3"/>
        <v>4</v>
      </c>
      <c r="G61" s="12">
        <f>vlookup(A61,'Data Pairs'!$C$18:$H$630,5,false)</f>
        <v>15</v>
      </c>
      <c r="H61" s="12">
        <f>vlookup(A61,'Data Pairs'!$C$18:$H$630,6,false)</f>
        <v>29</v>
      </c>
      <c r="I61" s="12">
        <f t="shared" si="4"/>
        <v>44</v>
      </c>
      <c r="J61" s="12">
        <f t="shared" si="5"/>
        <v>-14</v>
      </c>
    </row>
    <row r="62">
      <c r="A62" s="17" t="s">
        <v>82</v>
      </c>
      <c r="B62" s="10">
        <f t="shared" si="1"/>
        <v>0</v>
      </c>
      <c r="C62" s="10">
        <f t="shared" si="2"/>
        <v>0.2857142857</v>
      </c>
      <c r="D62" s="11">
        <f>vlookup(A62,'Data Pairs'!$C$18:$H$630,3,false)</f>
        <v>0</v>
      </c>
      <c r="E62" s="11">
        <f>vlookup(A62,'Data Pairs'!$C$18:$H$630,4,false)</f>
        <v>1.5</v>
      </c>
      <c r="F62" s="11">
        <f t="shared" si="3"/>
        <v>1.5</v>
      </c>
      <c r="G62" s="12">
        <f>vlookup(A62,'Data Pairs'!$C$18:$H$630,5,false)</f>
        <v>4</v>
      </c>
      <c r="H62" s="12">
        <f>vlookup(A62,'Data Pairs'!$C$18:$H$630,6,false)</f>
        <v>10</v>
      </c>
      <c r="I62" s="12">
        <f t="shared" si="4"/>
        <v>14</v>
      </c>
      <c r="J62" s="12">
        <f t="shared" si="5"/>
        <v>-6</v>
      </c>
    </row>
    <row r="63" hidden="1">
      <c r="A63" s="17" t="s">
        <v>83</v>
      </c>
      <c r="B63" s="10">
        <f t="shared" si="1"/>
        <v>0</v>
      </c>
      <c r="C63" s="10">
        <f t="shared" si="2"/>
        <v>0.25</v>
      </c>
      <c r="D63" s="11">
        <f>vlookup(A63,'Data Pairs'!$C$18:$H$630,3,false)</f>
        <v>0</v>
      </c>
      <c r="E63" s="11">
        <f>vlookup(A63,'Data Pairs'!$C$18:$H$630,4,false)</f>
        <v>2</v>
      </c>
      <c r="F63" s="11">
        <f t="shared" si="3"/>
        <v>2</v>
      </c>
      <c r="G63" s="12">
        <f>vlookup(A63,'Data Pairs'!$C$18:$H$630,5,false)</f>
        <v>4</v>
      </c>
      <c r="H63" s="12">
        <f>vlookup(A63,'Data Pairs'!$C$18:$H$630,6,false)</f>
        <v>12</v>
      </c>
      <c r="I63" s="12">
        <f t="shared" si="4"/>
        <v>16</v>
      </c>
      <c r="J63" s="12">
        <f t="shared" si="5"/>
        <v>-8</v>
      </c>
    </row>
    <row r="64" hidden="1">
      <c r="A64" s="17" t="s">
        <v>84</v>
      </c>
      <c r="B64" s="10">
        <f t="shared" si="1"/>
        <v>0</v>
      </c>
      <c r="C64" s="10">
        <f t="shared" si="2"/>
        <v>0.2666666667</v>
      </c>
      <c r="D64" s="11">
        <f>vlookup(A64,'Data Pairs'!$C$18:$H$630,3,false)</f>
        <v>0</v>
      </c>
      <c r="E64" s="11">
        <f>vlookup(A64,'Data Pairs'!$C$18:$H$630,4,false)</f>
        <v>1.5</v>
      </c>
      <c r="F64" s="11">
        <f t="shared" si="3"/>
        <v>1.5</v>
      </c>
      <c r="G64" s="12">
        <f>vlookup(A64,'Data Pairs'!$C$18:$H$630,5,false)</f>
        <v>4</v>
      </c>
      <c r="H64" s="12">
        <f>vlookup(A64,'Data Pairs'!$C$18:$H$630,6,false)</f>
        <v>11</v>
      </c>
      <c r="I64" s="12">
        <f t="shared" si="4"/>
        <v>15</v>
      </c>
      <c r="J64" s="12">
        <f t="shared" si="5"/>
        <v>-7</v>
      </c>
    </row>
    <row r="65">
      <c r="A65" s="17" t="s">
        <v>85</v>
      </c>
      <c r="B65" s="10">
        <f t="shared" si="1"/>
        <v>0</v>
      </c>
      <c r="C65" s="10">
        <f t="shared" si="2"/>
        <v>0.25</v>
      </c>
      <c r="D65" s="11">
        <f>vlookup(A65,'Data Pairs'!$C$18:$H$630,3,false)</f>
        <v>0</v>
      </c>
      <c r="E65" s="11">
        <f>vlookup(A65,'Data Pairs'!$C$18:$H$630,4,false)</f>
        <v>2</v>
      </c>
      <c r="F65" s="11">
        <f t="shared" si="3"/>
        <v>2</v>
      </c>
      <c r="G65" s="12">
        <f>vlookup(A65,'Data Pairs'!$C$18:$H$630,5,false)</f>
        <v>4</v>
      </c>
      <c r="H65" s="12">
        <f>vlookup(A65,'Data Pairs'!$C$18:$H$630,6,false)</f>
        <v>12</v>
      </c>
      <c r="I65" s="12">
        <f t="shared" si="4"/>
        <v>16</v>
      </c>
      <c r="J65" s="12">
        <f t="shared" si="5"/>
        <v>-8</v>
      </c>
    </row>
    <row r="66" hidden="1">
      <c r="A66" s="17" t="s">
        <v>86</v>
      </c>
      <c r="B66" s="10">
        <f t="shared" si="1"/>
        <v>0</v>
      </c>
      <c r="C66" s="10">
        <f t="shared" si="2"/>
        <v>0.1428571429</v>
      </c>
      <c r="D66" s="11">
        <f>vlookup(A66,'Data Pairs'!$C$18:$H$630,3,false)</f>
        <v>0</v>
      </c>
      <c r="E66" s="11">
        <f>vlookup(A66,'Data Pairs'!$C$18:$H$630,4,false)</f>
        <v>2</v>
      </c>
      <c r="F66" s="11">
        <f t="shared" si="3"/>
        <v>2</v>
      </c>
      <c r="G66" s="12">
        <f>vlookup(A66,'Data Pairs'!$C$18:$H$630,5,false)</f>
        <v>2</v>
      </c>
      <c r="H66" s="12">
        <f>vlookup(A66,'Data Pairs'!$C$18:$H$630,6,false)</f>
        <v>12</v>
      </c>
      <c r="I66" s="12">
        <f t="shared" si="4"/>
        <v>14</v>
      </c>
      <c r="J66" s="12">
        <f t="shared" si="5"/>
        <v>-10</v>
      </c>
    </row>
    <row r="67">
      <c r="A67" s="17" t="s">
        <v>87</v>
      </c>
      <c r="B67" s="10">
        <f t="shared" si="1"/>
        <v>0</v>
      </c>
      <c r="C67" s="10">
        <f t="shared" si="2"/>
        <v>0.25</v>
      </c>
      <c r="D67" s="11">
        <f>vlookup(A67,'Data Pairs'!$C$18:$H$630,3,false)</f>
        <v>0</v>
      </c>
      <c r="E67" s="11">
        <f>vlookup(A67,'Data Pairs'!$C$18:$H$630,4,false)</f>
        <v>2</v>
      </c>
      <c r="F67" s="11">
        <f t="shared" si="3"/>
        <v>2</v>
      </c>
      <c r="G67" s="12">
        <f>vlookup(A67,'Data Pairs'!$C$18:$H$630,5,false)</f>
        <v>4</v>
      </c>
      <c r="H67" s="12">
        <f>vlookup(A67,'Data Pairs'!$C$18:$H$630,6,false)</f>
        <v>12</v>
      </c>
      <c r="I67" s="12">
        <f t="shared" si="4"/>
        <v>16</v>
      </c>
      <c r="J67" s="12">
        <f t="shared" si="5"/>
        <v>-8</v>
      </c>
    </row>
    <row r="68" hidden="1">
      <c r="A68" s="17" t="s">
        <v>88</v>
      </c>
      <c r="B68" s="10">
        <f t="shared" si="1"/>
        <v>0</v>
      </c>
      <c r="C68" s="10">
        <f t="shared" si="2"/>
        <v>0.3333333333</v>
      </c>
      <c r="D68" s="11">
        <f>vlookup(A68,'Data Pairs'!$C$18:$H$630,3,false)</f>
        <v>0</v>
      </c>
      <c r="E68" s="11">
        <f>vlookup(A68,'Data Pairs'!$C$18:$H$630,4,false)</f>
        <v>1</v>
      </c>
      <c r="F68" s="11">
        <f t="shared" si="3"/>
        <v>1</v>
      </c>
      <c r="G68" s="12">
        <f>vlookup(A68,'Data Pairs'!$C$18:$H$630,5,false)</f>
        <v>3</v>
      </c>
      <c r="H68" s="12">
        <f>vlookup(A68,'Data Pairs'!$C$18:$H$630,6,false)</f>
        <v>6</v>
      </c>
      <c r="I68" s="12">
        <f t="shared" si="4"/>
        <v>9</v>
      </c>
      <c r="J68" s="12">
        <f t="shared" si="5"/>
        <v>-3</v>
      </c>
    </row>
    <row r="69" hidden="1">
      <c r="A69" s="17" t="s">
        <v>89</v>
      </c>
      <c r="B69" s="10">
        <f t="shared" si="1"/>
        <v>0</v>
      </c>
      <c r="C69" s="10">
        <f t="shared" si="2"/>
        <v>0.3333333333</v>
      </c>
      <c r="D69" s="11">
        <f>vlookup(A69,'Data Pairs'!$C$18:$H$630,3,false)</f>
        <v>0</v>
      </c>
      <c r="E69" s="11">
        <f>vlookup(A69,'Data Pairs'!$C$18:$H$630,4,false)</f>
        <v>1</v>
      </c>
      <c r="F69" s="11">
        <f t="shared" si="3"/>
        <v>1</v>
      </c>
      <c r="G69" s="12">
        <f>vlookup(A69,'Data Pairs'!$C$18:$H$630,5,false)</f>
        <v>3</v>
      </c>
      <c r="H69" s="12">
        <f>vlookup(A69,'Data Pairs'!$C$18:$H$630,6,false)</f>
        <v>6</v>
      </c>
      <c r="I69" s="12">
        <f t="shared" si="4"/>
        <v>9</v>
      </c>
      <c r="J69" s="12">
        <f t="shared" si="5"/>
        <v>-3</v>
      </c>
    </row>
    <row r="70" hidden="1">
      <c r="A70" s="17" t="s">
        <v>90</v>
      </c>
      <c r="B70" s="10">
        <f t="shared" si="1"/>
        <v>0</v>
      </c>
      <c r="C70" s="10">
        <f t="shared" si="2"/>
        <v>0.375</v>
      </c>
      <c r="D70" s="11">
        <f>vlookup(A70,'Data Pairs'!$C$18:$H$630,3,false)</f>
        <v>0</v>
      </c>
      <c r="E70" s="11">
        <f>vlookup(A70,'Data Pairs'!$C$18:$H$630,4,false)</f>
        <v>0.5</v>
      </c>
      <c r="F70" s="11">
        <f t="shared" si="3"/>
        <v>0.5</v>
      </c>
      <c r="G70" s="12">
        <f>vlookup(A70,'Data Pairs'!$C$18:$H$630,5,false)</f>
        <v>3</v>
      </c>
      <c r="H70" s="12">
        <f>vlookup(A70,'Data Pairs'!$C$18:$H$630,6,false)</f>
        <v>5</v>
      </c>
      <c r="I70" s="12">
        <f t="shared" si="4"/>
        <v>8</v>
      </c>
      <c r="J70" s="12">
        <f t="shared" si="5"/>
        <v>-2</v>
      </c>
    </row>
    <row r="71">
      <c r="A71" s="17" t="s">
        <v>91</v>
      </c>
      <c r="B71" s="10">
        <f t="shared" si="1"/>
        <v>0</v>
      </c>
      <c r="C71" s="10">
        <f t="shared" si="2"/>
        <v>0.2</v>
      </c>
      <c r="D71" s="11">
        <f>vlookup(A71,'Data Pairs'!$C$18:$H$630,3,false)</f>
        <v>0</v>
      </c>
      <c r="E71" s="11">
        <f>vlookup(A71,'Data Pairs'!$C$18:$H$630,4,false)</f>
        <v>4</v>
      </c>
      <c r="F71" s="11">
        <f t="shared" si="3"/>
        <v>4</v>
      </c>
      <c r="G71" s="12">
        <f>vlookup(A71,'Data Pairs'!$C$18:$H$630,5,false)</f>
        <v>6</v>
      </c>
      <c r="H71" s="12">
        <f>vlookup(A71,'Data Pairs'!$C$18:$H$630,6,false)</f>
        <v>24</v>
      </c>
      <c r="I71" s="12">
        <f t="shared" si="4"/>
        <v>30</v>
      </c>
      <c r="J71" s="12">
        <f t="shared" si="5"/>
        <v>-18</v>
      </c>
    </row>
    <row r="72" hidden="1">
      <c r="A72" s="17" t="s">
        <v>92</v>
      </c>
      <c r="B72" s="10">
        <f t="shared" si="1"/>
        <v>0</v>
      </c>
      <c r="C72" s="10">
        <f t="shared" si="2"/>
        <v>0</v>
      </c>
      <c r="D72" s="11">
        <f>vlookup(A72,'Data Pairs'!$C$18:$H$630,3,false)</f>
        <v>0</v>
      </c>
      <c r="E72" s="11">
        <f>vlookup(A72,'Data Pairs'!$C$18:$H$630,4,false)</f>
        <v>1</v>
      </c>
      <c r="F72" s="11">
        <f t="shared" si="3"/>
        <v>1</v>
      </c>
      <c r="G72" s="12">
        <f>vlookup(A72,'Data Pairs'!$C$18:$H$630,5,false)</f>
        <v>0</v>
      </c>
      <c r="H72" s="12">
        <f>vlookup(A72,'Data Pairs'!$C$18:$H$630,6,false)</f>
        <v>6</v>
      </c>
      <c r="I72" s="12">
        <f t="shared" si="4"/>
        <v>6</v>
      </c>
      <c r="J72" s="12">
        <f t="shared" si="5"/>
        <v>-6</v>
      </c>
    </row>
    <row r="73" hidden="1">
      <c r="A73" s="17" t="s">
        <v>93</v>
      </c>
      <c r="B73" s="10">
        <f t="shared" si="1"/>
        <v>0</v>
      </c>
      <c r="C73" s="10">
        <f t="shared" si="2"/>
        <v>0</v>
      </c>
      <c r="D73" s="11">
        <f>vlookup(A73,'Data Pairs'!$C$18:$H$630,3,false)</f>
        <v>0</v>
      </c>
      <c r="E73" s="11">
        <f>vlookup(A73,'Data Pairs'!$C$18:$H$630,4,false)</f>
        <v>1</v>
      </c>
      <c r="F73" s="11">
        <f t="shared" si="3"/>
        <v>1</v>
      </c>
      <c r="G73" s="12">
        <f>vlookup(A73,'Data Pairs'!$C$18:$H$630,5,false)</f>
        <v>0</v>
      </c>
      <c r="H73" s="12">
        <f>vlookup(A73,'Data Pairs'!$C$18:$H$630,6,false)</f>
        <v>6</v>
      </c>
      <c r="I73" s="12">
        <f t="shared" si="4"/>
        <v>6</v>
      </c>
      <c r="J73" s="12">
        <f t="shared" si="5"/>
        <v>-6</v>
      </c>
    </row>
    <row r="74">
      <c r="A74" s="17" t="s">
        <v>94</v>
      </c>
      <c r="B74" s="10">
        <f t="shared" si="1"/>
        <v>0</v>
      </c>
      <c r="C74" s="10">
        <f t="shared" si="2"/>
        <v>0.07142857143</v>
      </c>
      <c r="D74" s="11">
        <f>vlookup(A74,'Data Pairs'!$C$18:$H$630,3,false)</f>
        <v>0</v>
      </c>
      <c r="E74" s="11">
        <f>vlookup(A74,'Data Pairs'!$C$18:$H$630,4,false)</f>
        <v>2.5</v>
      </c>
      <c r="F74" s="11">
        <f t="shared" si="3"/>
        <v>2.5</v>
      </c>
      <c r="G74" s="12">
        <f>vlookup(A74,'Data Pairs'!$C$18:$H$630,5,false)</f>
        <v>1</v>
      </c>
      <c r="H74" s="12">
        <f>vlookup(A74,'Data Pairs'!$C$18:$H$630,6,false)</f>
        <v>13</v>
      </c>
      <c r="I74" s="12">
        <f t="shared" si="4"/>
        <v>14</v>
      </c>
      <c r="J74" s="12">
        <f t="shared" si="5"/>
        <v>-12</v>
      </c>
    </row>
    <row r="75">
      <c r="A75" s="17" t="s">
        <v>95</v>
      </c>
      <c r="B75" s="10">
        <f t="shared" si="1"/>
        <v>0</v>
      </c>
      <c r="C75" s="10">
        <f t="shared" si="2"/>
        <v>0.1428571429</v>
      </c>
      <c r="D75" s="11">
        <f>vlookup(A75,'Data Pairs'!$C$18:$H$630,3,false)</f>
        <v>0</v>
      </c>
      <c r="E75" s="11">
        <f>vlookup(A75,'Data Pairs'!$C$18:$H$630,4,false)</f>
        <v>1</v>
      </c>
      <c r="F75" s="11">
        <f t="shared" si="3"/>
        <v>1</v>
      </c>
      <c r="G75" s="12">
        <f>vlookup(A75,'Data Pairs'!$C$18:$H$630,5,false)</f>
        <v>1</v>
      </c>
      <c r="H75" s="12">
        <f>vlookup(A75,'Data Pairs'!$C$18:$H$630,6,false)</f>
        <v>6</v>
      </c>
      <c r="I75" s="12">
        <f t="shared" si="4"/>
        <v>7</v>
      </c>
      <c r="J75" s="12">
        <f t="shared" si="5"/>
        <v>-5</v>
      </c>
    </row>
    <row r="76">
      <c r="A76" s="17" t="s">
        <v>96</v>
      </c>
      <c r="B76" s="10">
        <f t="shared" si="1"/>
        <v>0</v>
      </c>
      <c r="C76" s="10">
        <f t="shared" si="2"/>
        <v>0.3076923077</v>
      </c>
      <c r="D76" s="11">
        <f>vlookup(A76,'Data Pairs'!$C$18:$H$630,3,false)</f>
        <v>0</v>
      </c>
      <c r="E76" s="11">
        <f>vlookup(A76,'Data Pairs'!$C$18:$H$630,4,false)</f>
        <v>0.5</v>
      </c>
      <c r="F76" s="11">
        <f t="shared" si="3"/>
        <v>0.5</v>
      </c>
      <c r="G76" s="12">
        <f>vlookup(A76,'Data Pairs'!$C$18:$H$630,5,false)</f>
        <v>4</v>
      </c>
      <c r="H76" s="12">
        <f>vlookup(A76,'Data Pairs'!$C$18:$H$630,6,false)</f>
        <v>9</v>
      </c>
      <c r="I76" s="12">
        <f t="shared" si="4"/>
        <v>13</v>
      </c>
      <c r="J76" s="12">
        <f t="shared" si="5"/>
        <v>-5</v>
      </c>
    </row>
    <row r="77">
      <c r="A77" s="17" t="s">
        <v>97</v>
      </c>
      <c r="B77" s="10">
        <f t="shared" si="1"/>
        <v>0</v>
      </c>
      <c r="C77" s="10">
        <f t="shared" si="2"/>
        <v>0.25</v>
      </c>
      <c r="D77" s="11">
        <f>vlookup(A77,'Data Pairs'!$C$18:$H$630,3,false)</f>
        <v>0</v>
      </c>
      <c r="E77" s="11">
        <f>vlookup(A77,'Data Pairs'!$C$18:$H$630,4,false)</f>
        <v>0.5</v>
      </c>
      <c r="F77" s="11">
        <f t="shared" si="3"/>
        <v>0.5</v>
      </c>
      <c r="G77" s="12">
        <f>vlookup(A77,'Data Pairs'!$C$18:$H$630,5,false)</f>
        <v>5</v>
      </c>
      <c r="H77" s="12">
        <f>vlookup(A77,'Data Pairs'!$C$18:$H$630,6,false)</f>
        <v>15</v>
      </c>
      <c r="I77" s="12">
        <f t="shared" si="4"/>
        <v>20</v>
      </c>
      <c r="J77" s="12">
        <f t="shared" si="5"/>
        <v>-10</v>
      </c>
    </row>
    <row r="78">
      <c r="A78" s="17" t="s">
        <v>98</v>
      </c>
      <c r="B78" s="10">
        <f t="shared" si="1"/>
        <v>0</v>
      </c>
      <c r="C78" s="10">
        <f t="shared" si="2"/>
        <v>0</v>
      </c>
      <c r="D78" s="11">
        <f>vlookup(A78,'Data Pairs'!$C$18:$H$630,3,false)</f>
        <v>0</v>
      </c>
      <c r="E78" s="11">
        <f>vlookup(A78,'Data Pairs'!$C$18:$H$630,4,false)</f>
        <v>0</v>
      </c>
      <c r="F78" s="11">
        <f t="shared" si="3"/>
        <v>0</v>
      </c>
      <c r="G78" s="12">
        <f>vlookup(A78,'Data Pairs'!$C$18:$H$630,5,false)</f>
        <v>0</v>
      </c>
      <c r="H78" s="12">
        <f>vlookup(A78,'Data Pairs'!$C$18:$H$630,6,false)</f>
        <v>0</v>
      </c>
      <c r="I78" s="12">
        <f t="shared" si="4"/>
        <v>0</v>
      </c>
      <c r="J78" s="12">
        <f t="shared" si="5"/>
        <v>0</v>
      </c>
    </row>
    <row r="79">
      <c r="A79" s="17" t="s">
        <v>99</v>
      </c>
      <c r="B79" s="10">
        <f t="shared" si="1"/>
        <v>0</v>
      </c>
      <c r="C79" s="10">
        <f t="shared" si="2"/>
        <v>0</v>
      </c>
      <c r="D79" s="11">
        <f>vlookup(A79,'Data Pairs'!$C$18:$H$630,3,false)</f>
        <v>0</v>
      </c>
      <c r="E79" s="11">
        <f>vlookup(A79,'Data Pairs'!$C$18:$H$630,4,false)</f>
        <v>1</v>
      </c>
      <c r="F79" s="11">
        <f t="shared" si="3"/>
        <v>1</v>
      </c>
      <c r="G79" s="12">
        <f>vlookup(A79,'Data Pairs'!$C$18:$H$630,5,false)</f>
        <v>0</v>
      </c>
      <c r="H79" s="12">
        <f>vlookup(A79,'Data Pairs'!$C$18:$H$630,6,false)</f>
        <v>6</v>
      </c>
      <c r="I79" s="12">
        <f t="shared" si="4"/>
        <v>6</v>
      </c>
      <c r="J79" s="12">
        <f t="shared" si="5"/>
        <v>-6</v>
      </c>
    </row>
    <row r="80">
      <c r="A80" s="17" t="s">
        <v>100</v>
      </c>
      <c r="B80" s="10">
        <f t="shared" si="1"/>
        <v>0</v>
      </c>
      <c r="C80" s="10">
        <f t="shared" si="2"/>
        <v>0</v>
      </c>
      <c r="D80" s="11">
        <f>vlookup(A80,'Data Pairs'!$C$18:$H$630,3,false)</f>
        <v>0</v>
      </c>
      <c r="E80" s="11">
        <f>vlookup(A80,'Data Pairs'!$C$18:$H$630,4,false)</f>
        <v>0</v>
      </c>
      <c r="F80" s="11">
        <f t="shared" si="3"/>
        <v>0</v>
      </c>
      <c r="G80" s="12">
        <f>vlookup(A80,'Data Pairs'!$C$18:$H$630,5,false)</f>
        <v>0</v>
      </c>
      <c r="H80" s="12">
        <f>vlookup(A80,'Data Pairs'!$C$18:$H$630,6,false)</f>
        <v>6</v>
      </c>
      <c r="I80" s="12">
        <f t="shared" si="4"/>
        <v>6</v>
      </c>
      <c r="J80" s="12">
        <f t="shared" si="5"/>
        <v>-6</v>
      </c>
    </row>
    <row r="81" ht="15.75" customHeight="1">
      <c r="A81" s="17" t="s">
        <v>101</v>
      </c>
      <c r="B81" s="10">
        <f t="shared" si="1"/>
        <v>0</v>
      </c>
      <c r="C81" s="10">
        <f t="shared" si="2"/>
        <v>0.4166666667</v>
      </c>
      <c r="D81" s="11">
        <f>vlookup(A81,'Data Pairs'!$C$18:$H$630,3,false)</f>
        <v>0</v>
      </c>
      <c r="E81" s="11">
        <f>vlookup(A81,'Data Pairs'!$C$18:$H$630,4,false)</f>
        <v>1</v>
      </c>
      <c r="F81" s="11">
        <f t="shared" si="3"/>
        <v>1</v>
      </c>
      <c r="G81" s="12">
        <f>vlookup(A81,'Data Pairs'!$C$18:$H$630,5,false)</f>
        <v>5</v>
      </c>
      <c r="H81" s="12">
        <f>vlookup(A81,'Data Pairs'!$C$18:$H$630,6,false)</f>
        <v>7</v>
      </c>
      <c r="I81" s="12">
        <f t="shared" si="4"/>
        <v>12</v>
      </c>
      <c r="J81" s="12">
        <f t="shared" si="5"/>
        <v>-2</v>
      </c>
    </row>
    <row r="82" ht="15.75" customHeight="1">
      <c r="A82" s="19" t="s">
        <v>102</v>
      </c>
      <c r="B82" s="10">
        <f t="shared" si="1"/>
        <v>0</v>
      </c>
      <c r="C82" s="10">
        <f t="shared" si="2"/>
        <v>0.5652173913</v>
      </c>
      <c r="D82" s="11">
        <f>vlookup(A82,'Data Pairs'!$C$18:$H$630,3,false)</f>
        <v>0</v>
      </c>
      <c r="E82" s="11">
        <f>vlookup(A82,'Data Pairs'!$C$18:$H$630,4,false)</f>
        <v>0</v>
      </c>
      <c r="F82" s="11">
        <f t="shared" si="3"/>
        <v>0</v>
      </c>
      <c r="G82" s="12">
        <f>vlookup(A82,'Data Pairs'!$C$18:$H$630,5,false)</f>
        <v>13</v>
      </c>
      <c r="H82" s="12">
        <f>vlookup(A82,'Data Pairs'!$C$18:$H$630,6,false)</f>
        <v>10</v>
      </c>
      <c r="I82" s="12">
        <f t="shared" si="4"/>
        <v>23</v>
      </c>
      <c r="J82" s="12">
        <f t="shared" si="5"/>
        <v>3</v>
      </c>
    </row>
    <row r="83" ht="15.75" customHeight="1">
      <c r="B83" s="2"/>
      <c r="C83" s="2"/>
      <c r="D83" s="3"/>
      <c r="E83" s="3"/>
      <c r="F83" s="4"/>
      <c r="G83" s="4"/>
      <c r="H83" s="4"/>
      <c r="I83" s="4"/>
      <c r="J83" s="4"/>
    </row>
    <row r="84" ht="15.75" customHeight="1">
      <c r="B84" s="2"/>
      <c r="C84" s="2"/>
      <c r="D84" s="3"/>
      <c r="E84" s="3"/>
      <c r="F84" s="4"/>
      <c r="G84" s="4"/>
      <c r="H84" s="4"/>
      <c r="I84" s="4"/>
      <c r="J84" s="4"/>
    </row>
    <row r="85" ht="15.75" customHeight="1">
      <c r="B85" s="2"/>
      <c r="C85" s="2"/>
      <c r="D85" s="3"/>
      <c r="E85" s="3"/>
      <c r="F85" s="4"/>
      <c r="G85" s="4"/>
      <c r="H85" s="4"/>
      <c r="I85" s="4"/>
      <c r="J85" s="4"/>
    </row>
    <row r="86" ht="15.75" customHeight="1">
      <c r="B86" s="2"/>
      <c r="C86" s="2"/>
      <c r="D86" s="3"/>
      <c r="E86" s="3"/>
      <c r="F86" s="4"/>
      <c r="G86" s="4"/>
      <c r="H86" s="4"/>
      <c r="I86" s="4"/>
      <c r="J86" s="4"/>
    </row>
    <row r="87" ht="15.75" customHeight="1">
      <c r="B87" s="2"/>
      <c r="C87" s="2"/>
      <c r="D87" s="3"/>
      <c r="E87" s="3"/>
      <c r="F87" s="4"/>
      <c r="G87" s="4"/>
      <c r="H87" s="4"/>
      <c r="I87" s="4"/>
      <c r="J87" s="4"/>
    </row>
    <row r="88" ht="15.75" customHeight="1">
      <c r="B88" s="2"/>
      <c r="C88" s="2"/>
      <c r="D88" s="3"/>
      <c r="E88" s="3"/>
      <c r="F88" s="4"/>
      <c r="G88" s="4"/>
      <c r="H88" s="4"/>
      <c r="I88" s="4"/>
      <c r="J88" s="4"/>
    </row>
    <row r="89" ht="15.75" customHeight="1">
      <c r="B89" s="2"/>
      <c r="C89" s="2"/>
      <c r="D89" s="3"/>
      <c r="E89" s="3"/>
      <c r="F89" s="4"/>
      <c r="G89" s="4"/>
      <c r="H89" s="4"/>
      <c r="I89" s="4"/>
      <c r="J89" s="4"/>
    </row>
    <row r="90" ht="15.75" customHeight="1">
      <c r="B90" s="2"/>
      <c r="C90" s="2"/>
      <c r="D90" s="3"/>
      <c r="E90" s="3"/>
      <c r="F90" s="4"/>
      <c r="G90" s="4"/>
      <c r="H90" s="4"/>
      <c r="I90" s="4"/>
      <c r="J90" s="4"/>
    </row>
    <row r="91" ht="15.75" customHeight="1">
      <c r="B91" s="2"/>
      <c r="C91" s="2"/>
      <c r="D91" s="3"/>
      <c r="E91" s="3"/>
      <c r="F91" s="4"/>
      <c r="G91" s="4"/>
      <c r="H91" s="4"/>
      <c r="I91" s="4"/>
      <c r="J91" s="4"/>
    </row>
    <row r="92" ht="15.75" customHeight="1">
      <c r="B92" s="2"/>
      <c r="C92" s="2"/>
      <c r="D92" s="3"/>
      <c r="E92" s="3"/>
      <c r="F92" s="4"/>
      <c r="G92" s="4"/>
      <c r="H92" s="4"/>
      <c r="I92" s="4"/>
      <c r="J92" s="4"/>
    </row>
    <row r="93" ht="15.75" customHeight="1">
      <c r="B93" s="2"/>
      <c r="C93" s="2"/>
      <c r="D93" s="3"/>
      <c r="E93" s="3"/>
      <c r="F93" s="4"/>
      <c r="G93" s="4"/>
      <c r="H93" s="4"/>
      <c r="I93" s="4"/>
      <c r="J93" s="4"/>
    </row>
    <row r="94" ht="15.75" customHeight="1">
      <c r="B94" s="2"/>
      <c r="C94" s="2"/>
      <c r="D94" s="3"/>
      <c r="E94" s="3"/>
      <c r="F94" s="4"/>
      <c r="G94" s="4"/>
      <c r="H94" s="4"/>
      <c r="I94" s="4"/>
      <c r="J94" s="4"/>
    </row>
    <row r="95" ht="15.75" customHeight="1">
      <c r="B95" s="2"/>
      <c r="C95" s="2"/>
      <c r="D95" s="3"/>
      <c r="E95" s="3"/>
      <c r="F95" s="4"/>
      <c r="G95" s="4"/>
      <c r="H95" s="4"/>
      <c r="I95" s="4"/>
      <c r="J95" s="4"/>
    </row>
    <row r="96" ht="15.75" customHeight="1">
      <c r="B96" s="2"/>
      <c r="C96" s="2"/>
      <c r="D96" s="3"/>
      <c r="E96" s="3"/>
      <c r="F96" s="4"/>
      <c r="G96" s="4"/>
      <c r="H96" s="4"/>
      <c r="I96" s="4"/>
      <c r="J96" s="4"/>
    </row>
    <row r="97" ht="15.75" customHeight="1">
      <c r="B97" s="2"/>
      <c r="C97" s="2"/>
      <c r="D97" s="3"/>
      <c r="E97" s="3"/>
      <c r="F97" s="4"/>
      <c r="G97" s="4"/>
      <c r="H97" s="4"/>
      <c r="I97" s="4"/>
      <c r="J97" s="4"/>
    </row>
    <row r="98" ht="15.75" customHeight="1">
      <c r="B98" s="2"/>
      <c r="C98" s="2"/>
      <c r="D98" s="3"/>
      <c r="E98" s="3"/>
      <c r="F98" s="4"/>
      <c r="G98" s="4"/>
      <c r="H98" s="4"/>
      <c r="I98" s="4"/>
      <c r="J98" s="4"/>
    </row>
    <row r="99" ht="15.75" customHeight="1">
      <c r="B99" s="2"/>
      <c r="C99" s="2"/>
      <c r="D99" s="3"/>
      <c r="E99" s="3"/>
      <c r="F99" s="4"/>
      <c r="G99" s="4"/>
      <c r="H99" s="4"/>
      <c r="I99" s="4"/>
      <c r="J99" s="4"/>
    </row>
    <row r="100" ht="15.75" customHeight="1">
      <c r="B100" s="2"/>
      <c r="C100" s="2"/>
      <c r="D100" s="3"/>
      <c r="E100" s="3"/>
      <c r="F100" s="4"/>
      <c r="G100" s="4"/>
      <c r="H100" s="4"/>
      <c r="I100" s="4"/>
      <c r="J100" s="4"/>
    </row>
    <row r="101" ht="15.75" customHeight="1">
      <c r="B101" s="2"/>
      <c r="C101" s="2"/>
      <c r="D101" s="3"/>
      <c r="E101" s="3"/>
      <c r="F101" s="4"/>
      <c r="G101" s="4"/>
      <c r="H101" s="4"/>
      <c r="I101" s="4"/>
      <c r="J101" s="4"/>
    </row>
    <row r="102" ht="15.75" customHeight="1">
      <c r="B102" s="2"/>
      <c r="C102" s="2"/>
      <c r="D102" s="3"/>
      <c r="E102" s="3"/>
      <c r="F102" s="4"/>
      <c r="G102" s="4"/>
      <c r="H102" s="4"/>
      <c r="I102" s="4"/>
      <c r="J102" s="4"/>
    </row>
    <row r="103" ht="15.75" customHeight="1">
      <c r="B103" s="2"/>
      <c r="C103" s="2"/>
      <c r="D103" s="3"/>
      <c r="E103" s="3"/>
      <c r="F103" s="4"/>
      <c r="G103" s="4"/>
      <c r="H103" s="4"/>
      <c r="I103" s="4"/>
      <c r="J103" s="4"/>
    </row>
    <row r="104" ht="15.75" customHeight="1">
      <c r="B104" s="2"/>
      <c r="C104" s="2"/>
      <c r="D104" s="3"/>
      <c r="E104" s="3"/>
      <c r="F104" s="4"/>
      <c r="G104" s="4"/>
      <c r="H104" s="4"/>
      <c r="I104" s="4"/>
      <c r="J104" s="4"/>
    </row>
    <row r="105" ht="15.75" customHeight="1">
      <c r="B105" s="2"/>
      <c r="C105" s="2"/>
      <c r="D105" s="3"/>
      <c r="E105" s="3"/>
      <c r="F105" s="4"/>
      <c r="G105" s="4"/>
      <c r="H105" s="4"/>
      <c r="I105" s="4"/>
      <c r="J105" s="4"/>
    </row>
    <row r="106" ht="15.75" customHeight="1">
      <c r="B106" s="2"/>
      <c r="C106" s="2"/>
      <c r="D106" s="3"/>
      <c r="E106" s="3"/>
      <c r="F106" s="4"/>
      <c r="G106" s="4"/>
      <c r="H106" s="4"/>
      <c r="I106" s="4"/>
      <c r="J106" s="4"/>
    </row>
    <row r="107" ht="15.75" customHeight="1">
      <c r="B107" s="2"/>
      <c r="C107" s="2"/>
      <c r="D107" s="3"/>
      <c r="E107" s="3"/>
      <c r="F107" s="4"/>
      <c r="G107" s="4"/>
      <c r="H107" s="4"/>
      <c r="I107" s="4"/>
      <c r="J107" s="4"/>
    </row>
    <row r="108" ht="15.75" customHeight="1">
      <c r="B108" s="2"/>
      <c r="C108" s="2"/>
      <c r="D108" s="3"/>
      <c r="E108" s="3"/>
      <c r="F108" s="4"/>
      <c r="G108" s="4"/>
      <c r="H108" s="4"/>
      <c r="I108" s="4"/>
      <c r="J108" s="4"/>
    </row>
    <row r="109" ht="15.75" customHeight="1">
      <c r="B109" s="2"/>
      <c r="C109" s="2"/>
      <c r="D109" s="3"/>
      <c r="E109" s="3"/>
      <c r="F109" s="4"/>
      <c r="G109" s="4"/>
      <c r="H109" s="4"/>
      <c r="I109" s="4"/>
      <c r="J109" s="4"/>
    </row>
    <row r="110" ht="15.75" customHeight="1">
      <c r="B110" s="2"/>
      <c r="C110" s="2"/>
      <c r="D110" s="3"/>
      <c r="E110" s="3"/>
      <c r="F110" s="4"/>
      <c r="G110" s="4"/>
      <c r="H110" s="4"/>
      <c r="I110" s="4"/>
      <c r="J110" s="4"/>
    </row>
    <row r="111" ht="15.75" customHeight="1">
      <c r="B111" s="2"/>
      <c r="C111" s="2"/>
      <c r="D111" s="3"/>
      <c r="E111" s="3"/>
      <c r="F111" s="4"/>
      <c r="G111" s="4"/>
      <c r="H111" s="4"/>
      <c r="I111" s="4"/>
      <c r="J111" s="4"/>
    </row>
    <row r="112" ht="15.75" customHeight="1">
      <c r="B112" s="2"/>
      <c r="C112" s="2"/>
      <c r="D112" s="3"/>
      <c r="E112" s="3"/>
      <c r="F112" s="4"/>
      <c r="G112" s="4"/>
      <c r="H112" s="4"/>
      <c r="I112" s="4"/>
      <c r="J112" s="4"/>
    </row>
    <row r="113" ht="15.75" customHeight="1">
      <c r="B113" s="2"/>
      <c r="C113" s="2"/>
      <c r="D113" s="3"/>
      <c r="E113" s="3"/>
      <c r="F113" s="4"/>
      <c r="G113" s="4"/>
      <c r="H113" s="4"/>
      <c r="I113" s="4"/>
      <c r="J113" s="4"/>
    </row>
    <row r="114" ht="15.75" customHeight="1">
      <c r="B114" s="2"/>
      <c r="C114" s="2"/>
      <c r="D114" s="3"/>
      <c r="E114" s="3"/>
      <c r="F114" s="4"/>
      <c r="G114" s="4"/>
      <c r="H114" s="4"/>
      <c r="I114" s="4"/>
      <c r="J114" s="4"/>
    </row>
    <row r="115" ht="15.75" customHeight="1">
      <c r="B115" s="2"/>
      <c r="C115" s="2"/>
      <c r="D115" s="3"/>
      <c r="E115" s="3"/>
      <c r="F115" s="4"/>
      <c r="G115" s="4"/>
      <c r="H115" s="4"/>
      <c r="I115" s="4"/>
      <c r="J115" s="4"/>
    </row>
    <row r="116" ht="15.75" customHeight="1">
      <c r="B116" s="2"/>
      <c r="C116" s="2"/>
      <c r="D116" s="3"/>
      <c r="E116" s="3"/>
      <c r="F116" s="4"/>
      <c r="G116" s="4"/>
      <c r="H116" s="4"/>
      <c r="I116" s="4"/>
      <c r="J116" s="4"/>
    </row>
    <row r="117" ht="15.75" customHeight="1">
      <c r="B117" s="2"/>
      <c r="C117" s="2"/>
      <c r="D117" s="3"/>
      <c r="E117" s="3"/>
      <c r="F117" s="4"/>
      <c r="G117" s="4"/>
      <c r="H117" s="4"/>
      <c r="I117" s="4"/>
      <c r="J117" s="4"/>
    </row>
    <row r="118" ht="15.75" customHeight="1">
      <c r="B118" s="2"/>
      <c r="C118" s="2"/>
      <c r="D118" s="3"/>
      <c r="E118" s="3"/>
      <c r="F118" s="4"/>
      <c r="G118" s="4"/>
      <c r="H118" s="4"/>
      <c r="I118" s="4"/>
      <c r="J118" s="4"/>
    </row>
    <row r="119" ht="15.75" customHeight="1">
      <c r="B119" s="2"/>
      <c r="C119" s="2"/>
      <c r="D119" s="3"/>
      <c r="E119" s="3"/>
      <c r="F119" s="4"/>
      <c r="G119" s="4"/>
      <c r="H119" s="4"/>
      <c r="I119" s="4"/>
      <c r="J119" s="4"/>
    </row>
    <row r="120" ht="15.75" customHeight="1">
      <c r="B120" s="2"/>
      <c r="C120" s="2"/>
      <c r="D120" s="3"/>
      <c r="E120" s="3"/>
      <c r="F120" s="4"/>
      <c r="G120" s="4"/>
      <c r="H120" s="4"/>
      <c r="I120" s="4"/>
      <c r="J120" s="4"/>
    </row>
    <row r="121" ht="15.75" customHeight="1">
      <c r="B121" s="2"/>
      <c r="C121" s="2"/>
      <c r="D121" s="3"/>
      <c r="E121" s="3"/>
      <c r="F121" s="4"/>
      <c r="G121" s="4"/>
      <c r="H121" s="4"/>
      <c r="I121" s="4"/>
      <c r="J121" s="4"/>
    </row>
    <row r="122" ht="15.75" customHeight="1">
      <c r="B122" s="2"/>
      <c r="C122" s="2"/>
      <c r="D122" s="3"/>
      <c r="E122" s="3"/>
      <c r="F122" s="4"/>
      <c r="G122" s="4"/>
      <c r="H122" s="4"/>
      <c r="I122" s="4"/>
      <c r="J122" s="4"/>
    </row>
    <row r="123" ht="15.75" customHeight="1">
      <c r="B123" s="2"/>
      <c r="C123" s="2"/>
      <c r="D123" s="3"/>
      <c r="E123" s="3"/>
      <c r="F123" s="4"/>
      <c r="G123" s="4"/>
      <c r="H123" s="4"/>
      <c r="I123" s="4"/>
      <c r="J123" s="4"/>
    </row>
    <row r="124" ht="15.75" customHeight="1">
      <c r="B124" s="2"/>
      <c r="C124" s="2"/>
      <c r="D124" s="3"/>
      <c r="E124" s="3"/>
      <c r="F124" s="4"/>
      <c r="G124" s="4"/>
      <c r="H124" s="4"/>
      <c r="I124" s="4"/>
      <c r="J124" s="4"/>
    </row>
    <row r="125" ht="15.75" customHeight="1">
      <c r="B125" s="2"/>
      <c r="C125" s="2"/>
      <c r="D125" s="3"/>
      <c r="E125" s="3"/>
      <c r="F125" s="4"/>
      <c r="G125" s="4"/>
      <c r="H125" s="4"/>
      <c r="I125" s="4"/>
      <c r="J125" s="4"/>
    </row>
    <row r="126" ht="15.75" customHeight="1">
      <c r="B126" s="2"/>
      <c r="C126" s="2"/>
      <c r="D126" s="3"/>
      <c r="E126" s="3"/>
      <c r="F126" s="4"/>
      <c r="G126" s="4"/>
      <c r="H126" s="4"/>
      <c r="I126" s="4"/>
      <c r="J126" s="4"/>
    </row>
    <row r="127" ht="15.75" customHeight="1">
      <c r="B127" s="2"/>
      <c r="C127" s="2"/>
      <c r="D127" s="3"/>
      <c r="E127" s="3"/>
      <c r="F127" s="4"/>
      <c r="G127" s="4"/>
      <c r="H127" s="4"/>
      <c r="I127" s="4"/>
      <c r="J127" s="4"/>
    </row>
    <row r="128" ht="15.75" customHeight="1">
      <c r="B128" s="2"/>
      <c r="C128" s="2"/>
      <c r="D128" s="3"/>
      <c r="E128" s="3"/>
      <c r="F128" s="4"/>
      <c r="G128" s="4"/>
      <c r="H128" s="4"/>
      <c r="I128" s="4"/>
      <c r="J128" s="4"/>
    </row>
    <row r="129" ht="15.75" customHeight="1">
      <c r="B129" s="2"/>
      <c r="C129" s="2"/>
      <c r="D129" s="3"/>
      <c r="E129" s="3"/>
      <c r="F129" s="4"/>
      <c r="G129" s="4"/>
      <c r="H129" s="4"/>
      <c r="I129" s="4"/>
      <c r="J129" s="4"/>
    </row>
    <row r="130" ht="15.75" customHeight="1">
      <c r="B130" s="2"/>
      <c r="C130" s="2"/>
      <c r="D130" s="3"/>
      <c r="E130" s="3"/>
      <c r="F130" s="4"/>
      <c r="G130" s="4"/>
      <c r="H130" s="4"/>
      <c r="I130" s="4"/>
      <c r="J130" s="4"/>
    </row>
    <row r="131" ht="15.75" customHeight="1">
      <c r="B131" s="2"/>
      <c r="C131" s="2"/>
      <c r="D131" s="3"/>
      <c r="E131" s="3"/>
      <c r="F131" s="4"/>
      <c r="G131" s="4"/>
      <c r="H131" s="4"/>
      <c r="I131" s="4"/>
      <c r="J131" s="4"/>
    </row>
    <row r="132" ht="15.75" customHeight="1">
      <c r="B132" s="2"/>
      <c r="C132" s="2"/>
      <c r="D132" s="3"/>
      <c r="E132" s="3"/>
      <c r="F132" s="4"/>
      <c r="G132" s="4"/>
      <c r="H132" s="4"/>
      <c r="I132" s="4"/>
      <c r="J132" s="4"/>
    </row>
    <row r="133" ht="15.75" customHeight="1">
      <c r="B133" s="2"/>
      <c r="C133" s="2"/>
      <c r="D133" s="3"/>
      <c r="E133" s="3"/>
      <c r="F133" s="4"/>
      <c r="G133" s="4"/>
      <c r="H133" s="4"/>
      <c r="I133" s="4"/>
      <c r="J133" s="4"/>
    </row>
    <row r="134" ht="15.75" customHeight="1">
      <c r="B134" s="2"/>
      <c r="C134" s="2"/>
      <c r="D134" s="3"/>
      <c r="E134" s="3"/>
      <c r="F134" s="4"/>
      <c r="G134" s="4"/>
      <c r="H134" s="4"/>
      <c r="I134" s="4"/>
      <c r="J134" s="4"/>
    </row>
    <row r="135" ht="15.75" customHeight="1">
      <c r="B135" s="2"/>
      <c r="C135" s="2"/>
      <c r="D135" s="3"/>
      <c r="E135" s="3"/>
      <c r="F135" s="4"/>
      <c r="G135" s="4"/>
      <c r="H135" s="4"/>
      <c r="I135" s="4"/>
      <c r="J135" s="4"/>
    </row>
    <row r="136" ht="15.75" customHeight="1">
      <c r="B136" s="2"/>
      <c r="C136" s="2"/>
      <c r="D136" s="3"/>
      <c r="E136" s="3"/>
      <c r="F136" s="4"/>
      <c r="G136" s="4"/>
      <c r="H136" s="4"/>
      <c r="I136" s="4"/>
      <c r="J136" s="4"/>
    </row>
    <row r="137" ht="15.75" customHeight="1">
      <c r="B137" s="2"/>
      <c r="C137" s="2"/>
      <c r="D137" s="3"/>
      <c r="E137" s="3"/>
      <c r="F137" s="4"/>
      <c r="G137" s="4"/>
      <c r="H137" s="4"/>
      <c r="I137" s="4"/>
      <c r="J137" s="4"/>
    </row>
    <row r="138" ht="15.75" customHeight="1">
      <c r="B138" s="2"/>
      <c r="C138" s="2"/>
      <c r="D138" s="3"/>
      <c r="E138" s="3"/>
      <c r="F138" s="4"/>
      <c r="G138" s="4"/>
      <c r="H138" s="4"/>
      <c r="I138" s="4"/>
      <c r="J138" s="4"/>
    </row>
    <row r="139" ht="15.75" customHeight="1">
      <c r="B139" s="2"/>
      <c r="C139" s="2"/>
      <c r="D139" s="3"/>
      <c r="E139" s="3"/>
      <c r="F139" s="4"/>
      <c r="G139" s="4"/>
      <c r="H139" s="4"/>
      <c r="I139" s="4"/>
      <c r="J139" s="4"/>
    </row>
    <row r="140" ht="15.75" customHeight="1">
      <c r="B140" s="2"/>
      <c r="C140" s="2"/>
      <c r="D140" s="3"/>
      <c r="E140" s="3"/>
      <c r="F140" s="4"/>
      <c r="G140" s="4"/>
      <c r="H140" s="4"/>
      <c r="I140" s="4"/>
      <c r="J140" s="4"/>
    </row>
    <row r="141" ht="15.75" customHeight="1">
      <c r="B141" s="2"/>
      <c r="C141" s="2"/>
      <c r="D141" s="3"/>
      <c r="E141" s="3"/>
      <c r="F141" s="4"/>
      <c r="G141" s="4"/>
      <c r="H141" s="4"/>
      <c r="I141" s="4"/>
      <c r="J141" s="4"/>
    </row>
    <row r="142" ht="15.75" customHeight="1">
      <c r="B142" s="2"/>
      <c r="C142" s="2"/>
      <c r="D142" s="3"/>
      <c r="E142" s="3"/>
      <c r="F142" s="4"/>
      <c r="G142" s="4"/>
      <c r="H142" s="4"/>
      <c r="I142" s="4"/>
      <c r="J142" s="4"/>
    </row>
    <row r="143" ht="15.75" customHeight="1">
      <c r="B143" s="2"/>
      <c r="C143" s="2"/>
      <c r="D143" s="3"/>
      <c r="E143" s="3"/>
      <c r="F143" s="4"/>
      <c r="G143" s="4"/>
      <c r="H143" s="4"/>
      <c r="I143" s="4"/>
      <c r="J143" s="4"/>
    </row>
    <row r="144" ht="15.75" customHeight="1">
      <c r="B144" s="2"/>
      <c r="C144" s="2"/>
      <c r="D144" s="3"/>
      <c r="E144" s="3"/>
      <c r="F144" s="4"/>
      <c r="G144" s="4"/>
      <c r="H144" s="4"/>
      <c r="I144" s="4"/>
      <c r="J144" s="4"/>
    </row>
    <row r="145" ht="15.75" customHeight="1">
      <c r="B145" s="2"/>
      <c r="C145" s="2"/>
      <c r="D145" s="3"/>
      <c r="E145" s="3"/>
      <c r="F145" s="4"/>
      <c r="G145" s="4"/>
      <c r="H145" s="4"/>
      <c r="I145" s="4"/>
      <c r="J145" s="4"/>
    </row>
    <row r="146" ht="15.75" customHeight="1">
      <c r="B146" s="2"/>
      <c r="C146" s="2"/>
      <c r="D146" s="3"/>
      <c r="E146" s="3"/>
      <c r="F146" s="4"/>
      <c r="G146" s="4"/>
      <c r="H146" s="4"/>
      <c r="I146" s="4"/>
      <c r="J146" s="4"/>
    </row>
    <row r="147" ht="15.75" customHeight="1">
      <c r="B147" s="2"/>
      <c r="C147" s="2"/>
      <c r="D147" s="3"/>
      <c r="E147" s="3"/>
      <c r="F147" s="4"/>
      <c r="G147" s="4"/>
      <c r="H147" s="4"/>
      <c r="I147" s="4"/>
      <c r="J147" s="4"/>
    </row>
    <row r="148" ht="15.75" customHeight="1">
      <c r="B148" s="2"/>
      <c r="C148" s="2"/>
      <c r="D148" s="3"/>
      <c r="E148" s="3"/>
      <c r="F148" s="4"/>
      <c r="G148" s="4"/>
      <c r="H148" s="4"/>
      <c r="I148" s="4"/>
      <c r="J148" s="4"/>
    </row>
    <row r="149" ht="15.75" customHeight="1">
      <c r="B149" s="2"/>
      <c r="C149" s="2"/>
      <c r="D149" s="3"/>
      <c r="E149" s="3"/>
      <c r="F149" s="4"/>
      <c r="G149" s="4"/>
      <c r="H149" s="4"/>
      <c r="I149" s="4"/>
      <c r="J149" s="4"/>
    </row>
    <row r="150" ht="15.75" customHeight="1">
      <c r="B150" s="2"/>
      <c r="C150" s="2"/>
      <c r="D150" s="3"/>
      <c r="E150" s="3"/>
      <c r="F150" s="4"/>
      <c r="G150" s="4"/>
      <c r="H150" s="4"/>
      <c r="I150" s="4"/>
      <c r="J150" s="4"/>
    </row>
    <row r="151" ht="15.75" customHeight="1">
      <c r="B151" s="2"/>
      <c r="C151" s="2"/>
      <c r="D151" s="3"/>
      <c r="E151" s="3"/>
      <c r="F151" s="4"/>
      <c r="G151" s="4"/>
      <c r="H151" s="4"/>
      <c r="I151" s="4"/>
      <c r="J151" s="4"/>
    </row>
    <row r="152" ht="15.75" customHeight="1">
      <c r="B152" s="2"/>
      <c r="C152" s="2"/>
      <c r="D152" s="3"/>
      <c r="E152" s="3"/>
      <c r="F152" s="4"/>
      <c r="G152" s="4"/>
      <c r="H152" s="4"/>
      <c r="I152" s="4"/>
      <c r="J152" s="4"/>
    </row>
    <row r="153" ht="15.75" customHeight="1">
      <c r="B153" s="2"/>
      <c r="C153" s="2"/>
      <c r="D153" s="3"/>
      <c r="E153" s="3"/>
      <c r="F153" s="4"/>
      <c r="G153" s="4"/>
      <c r="H153" s="4"/>
      <c r="I153" s="4"/>
      <c r="J153" s="4"/>
    </row>
    <row r="154" ht="15.75" customHeight="1">
      <c r="B154" s="2"/>
      <c r="C154" s="2"/>
      <c r="D154" s="3"/>
      <c r="E154" s="3"/>
      <c r="F154" s="4"/>
      <c r="G154" s="4"/>
      <c r="H154" s="4"/>
      <c r="I154" s="4"/>
      <c r="J154" s="4"/>
    </row>
    <row r="155" ht="15.75" customHeight="1">
      <c r="B155" s="2"/>
      <c r="C155" s="2"/>
      <c r="D155" s="3"/>
      <c r="E155" s="3"/>
      <c r="F155" s="4"/>
      <c r="G155" s="4"/>
      <c r="H155" s="4"/>
      <c r="I155" s="4"/>
      <c r="J155" s="4"/>
    </row>
    <row r="156" ht="15.75" customHeight="1">
      <c r="B156" s="2"/>
      <c r="C156" s="2"/>
      <c r="D156" s="3"/>
      <c r="E156" s="3"/>
      <c r="F156" s="4"/>
      <c r="G156" s="4"/>
      <c r="H156" s="4"/>
      <c r="I156" s="4"/>
      <c r="J156" s="4"/>
    </row>
    <row r="157" ht="15.75" customHeight="1">
      <c r="B157" s="2"/>
      <c r="C157" s="2"/>
      <c r="D157" s="3"/>
      <c r="E157" s="3"/>
      <c r="F157" s="4"/>
      <c r="G157" s="4"/>
      <c r="H157" s="4"/>
      <c r="I157" s="4"/>
      <c r="J157" s="4"/>
    </row>
    <row r="158" ht="15.75" customHeight="1">
      <c r="B158" s="2"/>
      <c r="C158" s="2"/>
      <c r="D158" s="3"/>
      <c r="E158" s="3"/>
      <c r="F158" s="4"/>
      <c r="G158" s="4"/>
      <c r="H158" s="4"/>
      <c r="I158" s="4"/>
      <c r="J158" s="4"/>
    </row>
    <row r="159" ht="15.75" customHeight="1">
      <c r="B159" s="2"/>
      <c r="C159" s="2"/>
      <c r="D159" s="3"/>
      <c r="E159" s="3"/>
      <c r="F159" s="4"/>
      <c r="G159" s="4"/>
      <c r="H159" s="4"/>
      <c r="I159" s="4"/>
      <c r="J159" s="4"/>
    </row>
    <row r="160" ht="15.75" customHeight="1">
      <c r="B160" s="2"/>
      <c r="C160" s="2"/>
      <c r="D160" s="3"/>
      <c r="E160" s="3"/>
      <c r="F160" s="4"/>
      <c r="G160" s="4"/>
      <c r="H160" s="4"/>
      <c r="I160" s="4"/>
      <c r="J160" s="4"/>
    </row>
    <row r="161" ht="15.75" customHeight="1">
      <c r="B161" s="2"/>
      <c r="C161" s="2"/>
      <c r="D161" s="3"/>
      <c r="E161" s="3"/>
      <c r="F161" s="4"/>
      <c r="G161" s="4"/>
      <c r="H161" s="4"/>
      <c r="I161" s="4"/>
      <c r="J161" s="4"/>
    </row>
    <row r="162" ht="15.75" customHeight="1">
      <c r="B162" s="2"/>
      <c r="C162" s="2"/>
      <c r="D162" s="3"/>
      <c r="E162" s="3"/>
      <c r="F162" s="4"/>
      <c r="G162" s="4"/>
      <c r="H162" s="4"/>
      <c r="I162" s="4"/>
      <c r="J162" s="4"/>
    </row>
    <row r="163" ht="15.75" customHeight="1">
      <c r="B163" s="2"/>
      <c r="C163" s="2"/>
      <c r="D163" s="3"/>
      <c r="E163" s="3"/>
      <c r="F163" s="4"/>
      <c r="G163" s="4"/>
      <c r="H163" s="4"/>
      <c r="I163" s="4"/>
      <c r="J163" s="4"/>
    </row>
    <row r="164" ht="15.75" customHeight="1">
      <c r="B164" s="2"/>
      <c r="C164" s="2"/>
      <c r="D164" s="3"/>
      <c r="E164" s="3"/>
      <c r="F164" s="4"/>
      <c r="G164" s="4"/>
      <c r="H164" s="4"/>
      <c r="I164" s="4"/>
      <c r="J164" s="4"/>
    </row>
    <row r="165" ht="15.75" customHeight="1">
      <c r="B165" s="2"/>
      <c r="C165" s="2"/>
      <c r="D165" s="3"/>
      <c r="E165" s="3"/>
      <c r="F165" s="4"/>
      <c r="G165" s="4"/>
      <c r="H165" s="4"/>
      <c r="I165" s="4"/>
      <c r="J165" s="4"/>
    </row>
    <row r="166" ht="15.75" customHeight="1">
      <c r="B166" s="2"/>
      <c r="C166" s="2"/>
      <c r="D166" s="3"/>
      <c r="E166" s="3"/>
      <c r="F166" s="4"/>
      <c r="G166" s="4"/>
      <c r="H166" s="4"/>
      <c r="I166" s="4"/>
      <c r="J166" s="4"/>
    </row>
    <row r="167" ht="15.75" customHeight="1">
      <c r="B167" s="2"/>
      <c r="C167" s="2"/>
      <c r="D167" s="3"/>
      <c r="E167" s="3"/>
      <c r="F167" s="4"/>
      <c r="G167" s="4"/>
      <c r="H167" s="4"/>
      <c r="I167" s="4"/>
      <c r="J167" s="4"/>
    </row>
    <row r="168" ht="15.75" customHeight="1">
      <c r="B168" s="2"/>
      <c r="C168" s="2"/>
      <c r="D168" s="3"/>
      <c r="E168" s="3"/>
      <c r="F168" s="4"/>
      <c r="G168" s="4"/>
      <c r="H168" s="4"/>
      <c r="I168" s="4"/>
      <c r="J168" s="4"/>
    </row>
    <row r="169" ht="15.75" customHeight="1">
      <c r="B169" s="2"/>
      <c r="C169" s="2"/>
      <c r="D169" s="3"/>
      <c r="E169" s="3"/>
      <c r="F169" s="4"/>
      <c r="G169" s="4"/>
      <c r="H169" s="4"/>
      <c r="I169" s="4"/>
      <c r="J169" s="4"/>
    </row>
    <row r="170" ht="15.75" customHeight="1">
      <c r="B170" s="2"/>
      <c r="C170" s="2"/>
      <c r="D170" s="3"/>
      <c r="E170" s="3"/>
      <c r="F170" s="4"/>
      <c r="G170" s="4"/>
      <c r="H170" s="4"/>
      <c r="I170" s="4"/>
      <c r="J170" s="4"/>
    </row>
    <row r="171" ht="15.75" customHeight="1">
      <c r="B171" s="2"/>
      <c r="C171" s="2"/>
      <c r="D171" s="3"/>
      <c r="E171" s="3"/>
      <c r="F171" s="4"/>
      <c r="G171" s="4"/>
      <c r="H171" s="4"/>
      <c r="I171" s="4"/>
      <c r="J171" s="4"/>
    </row>
    <row r="172" ht="15.75" customHeight="1">
      <c r="B172" s="2"/>
      <c r="C172" s="2"/>
      <c r="D172" s="3"/>
      <c r="E172" s="3"/>
      <c r="F172" s="4"/>
      <c r="G172" s="4"/>
      <c r="H172" s="4"/>
      <c r="I172" s="4"/>
      <c r="J172" s="4"/>
    </row>
    <row r="173" ht="15.75" customHeight="1">
      <c r="B173" s="2"/>
      <c r="C173" s="2"/>
      <c r="D173" s="3"/>
      <c r="E173" s="3"/>
      <c r="F173" s="4"/>
      <c r="G173" s="4"/>
      <c r="H173" s="4"/>
      <c r="I173" s="4"/>
      <c r="J173" s="4"/>
    </row>
    <row r="174" ht="15.75" customHeight="1">
      <c r="B174" s="2"/>
      <c r="C174" s="2"/>
      <c r="D174" s="3"/>
      <c r="E174" s="3"/>
      <c r="F174" s="4"/>
      <c r="G174" s="4"/>
      <c r="H174" s="4"/>
      <c r="I174" s="4"/>
      <c r="J174" s="4"/>
    </row>
    <row r="175" ht="15.75" customHeight="1">
      <c r="B175" s="2"/>
      <c r="C175" s="2"/>
      <c r="D175" s="3"/>
      <c r="E175" s="3"/>
      <c r="F175" s="4"/>
      <c r="G175" s="4"/>
      <c r="H175" s="4"/>
      <c r="I175" s="4"/>
      <c r="J175" s="4"/>
    </row>
    <row r="176" ht="15.75" customHeight="1">
      <c r="B176" s="2"/>
      <c r="C176" s="2"/>
      <c r="D176" s="3"/>
      <c r="E176" s="3"/>
      <c r="F176" s="4"/>
      <c r="G176" s="4"/>
      <c r="H176" s="4"/>
      <c r="I176" s="4"/>
      <c r="J176" s="4"/>
    </row>
    <row r="177" ht="15.75" customHeight="1">
      <c r="B177" s="2"/>
      <c r="C177" s="2"/>
      <c r="D177" s="3"/>
      <c r="E177" s="3"/>
      <c r="F177" s="4"/>
      <c r="G177" s="4"/>
      <c r="H177" s="4"/>
      <c r="I177" s="4"/>
      <c r="J177" s="4"/>
    </row>
    <row r="178" ht="15.75" customHeight="1">
      <c r="B178" s="2"/>
      <c r="C178" s="2"/>
      <c r="D178" s="3"/>
      <c r="E178" s="3"/>
      <c r="F178" s="4"/>
      <c r="G178" s="4"/>
      <c r="H178" s="4"/>
      <c r="I178" s="4"/>
      <c r="J178" s="4"/>
    </row>
    <row r="179" ht="15.75" customHeight="1">
      <c r="B179" s="2"/>
      <c r="C179" s="2"/>
      <c r="D179" s="3"/>
      <c r="E179" s="3"/>
      <c r="F179" s="4"/>
      <c r="G179" s="4"/>
      <c r="H179" s="4"/>
      <c r="I179" s="4"/>
      <c r="J179" s="4"/>
    </row>
    <row r="180" ht="15.75" customHeight="1">
      <c r="B180" s="2"/>
      <c r="C180" s="2"/>
      <c r="D180" s="3"/>
      <c r="E180" s="3"/>
      <c r="F180" s="4"/>
      <c r="G180" s="4"/>
      <c r="H180" s="4"/>
      <c r="I180" s="4"/>
      <c r="J180" s="4"/>
    </row>
    <row r="181" ht="15.75" customHeight="1">
      <c r="B181" s="2"/>
      <c r="C181" s="2"/>
      <c r="D181" s="3"/>
      <c r="E181" s="3"/>
      <c r="F181" s="4"/>
      <c r="G181" s="4"/>
      <c r="H181" s="4"/>
      <c r="I181" s="4"/>
      <c r="J181" s="4"/>
    </row>
    <row r="182" ht="15.75" customHeight="1">
      <c r="B182" s="2"/>
      <c r="C182" s="2"/>
      <c r="D182" s="3"/>
      <c r="E182" s="3"/>
      <c r="F182" s="4"/>
      <c r="G182" s="4"/>
      <c r="H182" s="4"/>
      <c r="I182" s="4"/>
      <c r="J182" s="4"/>
    </row>
    <row r="183" ht="15.75" customHeight="1">
      <c r="B183" s="2"/>
      <c r="C183" s="2"/>
      <c r="D183" s="3"/>
      <c r="E183" s="3"/>
      <c r="F183" s="4"/>
      <c r="G183" s="4"/>
      <c r="H183" s="4"/>
      <c r="I183" s="4"/>
      <c r="J183" s="4"/>
    </row>
    <row r="184" ht="15.75" customHeight="1">
      <c r="B184" s="2"/>
      <c r="C184" s="2"/>
      <c r="D184" s="3"/>
      <c r="E184" s="3"/>
      <c r="F184" s="4"/>
      <c r="G184" s="4"/>
      <c r="H184" s="4"/>
      <c r="I184" s="4"/>
      <c r="J184" s="4"/>
    </row>
    <row r="185" ht="15.75" customHeight="1">
      <c r="B185" s="2"/>
      <c r="C185" s="2"/>
      <c r="D185" s="3"/>
      <c r="E185" s="3"/>
      <c r="F185" s="4"/>
      <c r="G185" s="4"/>
      <c r="H185" s="4"/>
      <c r="I185" s="4"/>
      <c r="J185" s="4"/>
    </row>
    <row r="186" ht="15.75" customHeight="1">
      <c r="B186" s="2"/>
      <c r="C186" s="2"/>
      <c r="D186" s="3"/>
      <c r="E186" s="3"/>
      <c r="F186" s="4"/>
      <c r="G186" s="4"/>
      <c r="H186" s="4"/>
      <c r="I186" s="4"/>
      <c r="J186" s="4"/>
    </row>
    <row r="187" ht="15.75" customHeight="1">
      <c r="B187" s="2"/>
      <c r="C187" s="2"/>
      <c r="D187" s="3"/>
      <c r="E187" s="3"/>
      <c r="F187" s="4"/>
      <c r="G187" s="4"/>
      <c r="H187" s="4"/>
      <c r="I187" s="4"/>
      <c r="J187" s="4"/>
    </row>
    <row r="188" ht="15.75" customHeight="1">
      <c r="B188" s="2"/>
      <c r="C188" s="2"/>
      <c r="D188" s="3"/>
      <c r="E188" s="3"/>
      <c r="F188" s="4"/>
      <c r="G188" s="4"/>
      <c r="H188" s="4"/>
      <c r="I188" s="4"/>
      <c r="J188" s="4"/>
    </row>
    <row r="189" ht="15.75" customHeight="1">
      <c r="B189" s="2"/>
      <c r="C189" s="2"/>
      <c r="D189" s="3"/>
      <c r="E189" s="3"/>
      <c r="F189" s="4"/>
      <c r="G189" s="4"/>
      <c r="H189" s="4"/>
      <c r="I189" s="4"/>
      <c r="J189" s="4"/>
    </row>
    <row r="190" ht="15.75" customHeight="1">
      <c r="B190" s="2"/>
      <c r="C190" s="2"/>
      <c r="D190" s="3"/>
      <c r="E190" s="3"/>
      <c r="F190" s="4"/>
      <c r="G190" s="4"/>
      <c r="H190" s="4"/>
      <c r="I190" s="4"/>
      <c r="J190" s="4"/>
    </row>
    <row r="191" ht="15.75" customHeight="1">
      <c r="B191" s="2"/>
      <c r="C191" s="2"/>
      <c r="D191" s="3"/>
      <c r="E191" s="3"/>
      <c r="F191" s="4"/>
      <c r="G191" s="4"/>
      <c r="H191" s="4"/>
      <c r="I191" s="4"/>
      <c r="J191" s="4"/>
    </row>
    <row r="192" ht="15.75" customHeight="1">
      <c r="B192" s="2"/>
      <c r="C192" s="2"/>
      <c r="D192" s="3"/>
      <c r="E192" s="3"/>
      <c r="F192" s="4"/>
      <c r="G192" s="4"/>
      <c r="H192" s="4"/>
      <c r="I192" s="4"/>
      <c r="J192" s="4"/>
    </row>
    <row r="193" ht="15.75" customHeight="1">
      <c r="B193" s="2"/>
      <c r="C193" s="2"/>
      <c r="D193" s="3"/>
      <c r="E193" s="3"/>
      <c r="F193" s="4"/>
      <c r="G193" s="4"/>
      <c r="H193" s="4"/>
      <c r="I193" s="4"/>
      <c r="J193" s="4"/>
    </row>
    <row r="194" ht="15.75" customHeight="1">
      <c r="B194" s="2"/>
      <c r="C194" s="2"/>
      <c r="D194" s="3"/>
      <c r="E194" s="3"/>
      <c r="F194" s="4"/>
      <c r="G194" s="4"/>
      <c r="H194" s="4"/>
      <c r="I194" s="4"/>
      <c r="J194" s="4"/>
    </row>
    <row r="195" ht="15.75" customHeight="1">
      <c r="B195" s="2"/>
      <c r="C195" s="2"/>
      <c r="D195" s="3"/>
      <c r="E195" s="3"/>
      <c r="F195" s="4"/>
      <c r="G195" s="4"/>
      <c r="H195" s="4"/>
      <c r="I195" s="4"/>
      <c r="J195" s="4"/>
    </row>
    <row r="196" ht="15.75" customHeight="1">
      <c r="B196" s="2"/>
      <c r="C196" s="2"/>
      <c r="D196" s="3"/>
      <c r="E196" s="3"/>
      <c r="F196" s="4"/>
      <c r="G196" s="4"/>
      <c r="H196" s="4"/>
      <c r="I196" s="4"/>
      <c r="J196" s="4"/>
    </row>
    <row r="197" ht="15.75" customHeight="1">
      <c r="B197" s="2"/>
      <c r="C197" s="2"/>
      <c r="D197" s="3"/>
      <c r="E197" s="3"/>
      <c r="F197" s="4"/>
      <c r="G197" s="4"/>
      <c r="H197" s="4"/>
      <c r="I197" s="4"/>
      <c r="J197" s="4"/>
    </row>
    <row r="198" ht="15.75" customHeight="1">
      <c r="B198" s="2"/>
      <c r="C198" s="2"/>
      <c r="D198" s="3"/>
      <c r="E198" s="3"/>
      <c r="F198" s="4"/>
      <c r="G198" s="4"/>
      <c r="H198" s="4"/>
      <c r="I198" s="4"/>
      <c r="J198" s="4"/>
    </row>
    <row r="199" ht="15.75" customHeight="1">
      <c r="B199" s="2"/>
      <c r="C199" s="2"/>
      <c r="D199" s="3"/>
      <c r="E199" s="3"/>
      <c r="F199" s="4"/>
      <c r="G199" s="4"/>
      <c r="H199" s="4"/>
      <c r="I199" s="4"/>
      <c r="J199" s="4"/>
    </row>
    <row r="200" ht="15.75" customHeight="1">
      <c r="B200" s="2"/>
      <c r="C200" s="2"/>
      <c r="D200" s="3"/>
      <c r="E200" s="3"/>
      <c r="F200" s="4"/>
      <c r="G200" s="4"/>
      <c r="H200" s="4"/>
      <c r="I200" s="4"/>
      <c r="J200" s="4"/>
    </row>
    <row r="201" ht="15.75" customHeight="1">
      <c r="B201" s="2"/>
      <c r="C201" s="2"/>
      <c r="D201" s="3"/>
      <c r="E201" s="3"/>
      <c r="F201" s="4"/>
      <c r="G201" s="4"/>
      <c r="H201" s="4"/>
      <c r="I201" s="4"/>
      <c r="J201" s="4"/>
    </row>
    <row r="202" ht="15.75" customHeight="1">
      <c r="B202" s="2"/>
      <c r="C202" s="2"/>
      <c r="D202" s="3"/>
      <c r="E202" s="3"/>
      <c r="F202" s="4"/>
      <c r="G202" s="4"/>
      <c r="H202" s="4"/>
      <c r="I202" s="4"/>
      <c r="J202" s="4"/>
    </row>
    <row r="203" ht="15.75" customHeight="1">
      <c r="B203" s="2"/>
      <c r="C203" s="2"/>
      <c r="D203" s="3"/>
      <c r="E203" s="3"/>
      <c r="F203" s="4"/>
      <c r="G203" s="4"/>
      <c r="H203" s="4"/>
      <c r="I203" s="4"/>
      <c r="J203" s="4"/>
    </row>
    <row r="204" ht="15.75" customHeight="1">
      <c r="B204" s="2"/>
      <c r="C204" s="2"/>
      <c r="D204" s="3"/>
      <c r="E204" s="3"/>
      <c r="F204" s="4"/>
      <c r="G204" s="4"/>
      <c r="H204" s="4"/>
      <c r="I204" s="4"/>
      <c r="J204" s="4"/>
    </row>
    <row r="205" ht="15.75" customHeight="1">
      <c r="B205" s="2"/>
      <c r="C205" s="2"/>
      <c r="D205" s="3"/>
      <c r="E205" s="3"/>
      <c r="F205" s="4"/>
      <c r="G205" s="4"/>
      <c r="H205" s="4"/>
      <c r="I205" s="4"/>
      <c r="J205" s="4"/>
    </row>
    <row r="206" ht="15.75" customHeight="1">
      <c r="B206" s="2"/>
      <c r="C206" s="2"/>
      <c r="D206" s="3"/>
      <c r="E206" s="3"/>
      <c r="F206" s="4"/>
      <c r="G206" s="4"/>
      <c r="H206" s="4"/>
      <c r="I206" s="4"/>
      <c r="J206" s="4"/>
    </row>
    <row r="207" ht="15.75" customHeight="1">
      <c r="B207" s="2"/>
      <c r="C207" s="2"/>
      <c r="D207" s="3"/>
      <c r="E207" s="3"/>
      <c r="F207" s="4"/>
      <c r="G207" s="4"/>
      <c r="H207" s="4"/>
      <c r="I207" s="4"/>
      <c r="J207" s="4"/>
    </row>
    <row r="208" ht="15.75" customHeight="1">
      <c r="B208" s="2"/>
      <c r="C208" s="2"/>
      <c r="D208" s="3"/>
      <c r="E208" s="3"/>
      <c r="F208" s="4"/>
      <c r="G208" s="4"/>
      <c r="H208" s="4"/>
      <c r="I208" s="4"/>
      <c r="J208" s="4"/>
    </row>
    <row r="209" ht="15.75" customHeight="1">
      <c r="B209" s="2"/>
      <c r="C209" s="2"/>
      <c r="D209" s="3"/>
      <c r="E209" s="3"/>
      <c r="F209" s="4"/>
      <c r="G209" s="4"/>
      <c r="H209" s="4"/>
      <c r="I209" s="4"/>
      <c r="J209" s="4"/>
    </row>
    <row r="210" ht="15.75" customHeight="1">
      <c r="B210" s="2"/>
      <c r="C210" s="2"/>
      <c r="D210" s="3"/>
      <c r="E210" s="3"/>
      <c r="F210" s="4"/>
      <c r="G210" s="4"/>
      <c r="H210" s="4"/>
      <c r="I210" s="4"/>
      <c r="J210" s="4"/>
    </row>
    <row r="211" ht="15.75" customHeight="1">
      <c r="B211" s="2"/>
      <c r="C211" s="2"/>
      <c r="D211" s="3"/>
      <c r="E211" s="3"/>
      <c r="F211" s="4"/>
      <c r="G211" s="4"/>
      <c r="H211" s="4"/>
      <c r="I211" s="4"/>
      <c r="J211" s="4"/>
    </row>
    <row r="212" ht="15.75" customHeight="1">
      <c r="B212" s="2"/>
      <c r="C212" s="2"/>
      <c r="D212" s="3"/>
      <c r="E212" s="3"/>
      <c r="F212" s="4"/>
      <c r="G212" s="4"/>
      <c r="H212" s="4"/>
      <c r="I212" s="4"/>
      <c r="J212" s="4"/>
    </row>
    <row r="213" ht="15.75" customHeight="1">
      <c r="B213" s="2"/>
      <c r="C213" s="2"/>
      <c r="D213" s="3"/>
      <c r="E213" s="3"/>
      <c r="F213" s="4"/>
      <c r="G213" s="4"/>
      <c r="H213" s="4"/>
      <c r="I213" s="4"/>
      <c r="J213" s="4"/>
    </row>
    <row r="214" ht="15.75" customHeight="1">
      <c r="B214" s="2"/>
      <c r="C214" s="2"/>
      <c r="D214" s="3"/>
      <c r="E214" s="3"/>
      <c r="F214" s="4"/>
      <c r="G214" s="4"/>
      <c r="H214" s="4"/>
      <c r="I214" s="4"/>
      <c r="J214" s="4"/>
    </row>
    <row r="215" ht="15.75" customHeight="1">
      <c r="B215" s="2"/>
      <c r="C215" s="2"/>
      <c r="D215" s="3"/>
      <c r="E215" s="3"/>
      <c r="F215" s="4"/>
      <c r="G215" s="4"/>
      <c r="H215" s="4"/>
      <c r="I215" s="4"/>
      <c r="J215" s="4"/>
    </row>
    <row r="216" ht="15.75" customHeight="1">
      <c r="B216" s="2"/>
      <c r="C216" s="2"/>
      <c r="D216" s="3"/>
      <c r="E216" s="3"/>
      <c r="F216" s="4"/>
      <c r="G216" s="4"/>
      <c r="H216" s="4"/>
      <c r="I216" s="4"/>
      <c r="J216" s="4"/>
    </row>
    <row r="217" ht="15.75" customHeight="1">
      <c r="B217" s="2"/>
      <c r="C217" s="2"/>
      <c r="D217" s="3"/>
      <c r="E217" s="3"/>
      <c r="F217" s="4"/>
      <c r="G217" s="4"/>
      <c r="H217" s="4"/>
      <c r="I217" s="4"/>
      <c r="J217" s="4"/>
    </row>
    <row r="218" ht="15.75" customHeight="1">
      <c r="B218" s="2"/>
      <c r="C218" s="2"/>
      <c r="D218" s="3"/>
      <c r="E218" s="3"/>
      <c r="F218" s="4"/>
      <c r="G218" s="4"/>
      <c r="H218" s="4"/>
      <c r="I218" s="4"/>
      <c r="J218" s="4"/>
    </row>
    <row r="219" ht="15.75" customHeight="1">
      <c r="B219" s="2"/>
      <c r="C219" s="2"/>
      <c r="D219" s="3"/>
      <c r="E219" s="3"/>
      <c r="F219" s="4"/>
      <c r="G219" s="4"/>
      <c r="H219" s="4"/>
      <c r="I219" s="4"/>
      <c r="J219" s="4"/>
    </row>
    <row r="220" ht="15.75" customHeight="1">
      <c r="B220" s="2"/>
      <c r="C220" s="2"/>
      <c r="D220" s="3"/>
      <c r="E220" s="3"/>
      <c r="F220" s="4"/>
      <c r="G220" s="4"/>
      <c r="H220" s="4"/>
      <c r="I220" s="4"/>
      <c r="J220" s="4"/>
    </row>
    <row r="221" ht="15.75" customHeight="1">
      <c r="B221" s="2"/>
      <c r="C221" s="2"/>
      <c r="D221" s="3"/>
      <c r="E221" s="3"/>
      <c r="F221" s="4"/>
      <c r="G221" s="4"/>
      <c r="H221" s="4"/>
      <c r="I221" s="4"/>
      <c r="J221" s="4"/>
    </row>
    <row r="222" ht="15.75" customHeight="1">
      <c r="B222" s="2"/>
      <c r="C222" s="2"/>
      <c r="D222" s="3"/>
      <c r="E222" s="3"/>
      <c r="F222" s="4"/>
      <c r="G222" s="4"/>
      <c r="H222" s="4"/>
      <c r="I222" s="4"/>
      <c r="J222" s="4"/>
    </row>
    <row r="223" ht="15.75" customHeight="1">
      <c r="B223" s="2"/>
      <c r="C223" s="2"/>
      <c r="D223" s="3"/>
      <c r="E223" s="3"/>
      <c r="F223" s="4"/>
      <c r="G223" s="4"/>
      <c r="H223" s="4"/>
      <c r="I223" s="4"/>
      <c r="J223" s="4"/>
    </row>
    <row r="224" ht="15.75" customHeight="1">
      <c r="B224" s="2"/>
      <c r="C224" s="2"/>
      <c r="D224" s="3"/>
      <c r="E224" s="3"/>
      <c r="F224" s="4"/>
      <c r="G224" s="4"/>
      <c r="H224" s="4"/>
      <c r="I224" s="4"/>
      <c r="J224" s="4"/>
    </row>
    <row r="225" ht="15.75" customHeight="1">
      <c r="B225" s="2"/>
      <c r="C225" s="2"/>
      <c r="D225" s="3"/>
      <c r="E225" s="3"/>
      <c r="F225" s="4"/>
      <c r="G225" s="4"/>
      <c r="H225" s="4"/>
      <c r="I225" s="4"/>
      <c r="J225" s="4"/>
    </row>
    <row r="226" ht="15.75" customHeight="1">
      <c r="B226" s="2"/>
      <c r="C226" s="2"/>
      <c r="D226" s="3"/>
      <c r="E226" s="3"/>
      <c r="F226" s="4"/>
      <c r="G226" s="4"/>
      <c r="H226" s="4"/>
      <c r="I226" s="4"/>
      <c r="J226" s="4"/>
    </row>
    <row r="227" ht="15.75" customHeight="1">
      <c r="B227" s="2"/>
      <c r="C227" s="2"/>
      <c r="D227" s="3"/>
      <c r="E227" s="3"/>
      <c r="F227" s="4"/>
      <c r="G227" s="4"/>
      <c r="H227" s="4"/>
      <c r="I227" s="4"/>
      <c r="J227" s="4"/>
    </row>
    <row r="228" ht="15.75" customHeight="1">
      <c r="B228" s="2"/>
      <c r="C228" s="2"/>
      <c r="D228" s="3"/>
      <c r="E228" s="3"/>
      <c r="F228" s="4"/>
      <c r="G228" s="4"/>
      <c r="H228" s="4"/>
      <c r="I228" s="4"/>
      <c r="J228" s="4"/>
    </row>
    <row r="229" ht="15.75" customHeight="1">
      <c r="B229" s="2"/>
      <c r="C229" s="2"/>
      <c r="D229" s="3"/>
      <c r="E229" s="3"/>
      <c r="F229" s="4"/>
      <c r="G229" s="4"/>
      <c r="H229" s="4"/>
      <c r="I229" s="4"/>
      <c r="J229" s="4"/>
    </row>
    <row r="230" ht="15.75" customHeight="1">
      <c r="B230" s="2"/>
      <c r="C230" s="2"/>
      <c r="D230" s="3"/>
      <c r="E230" s="3"/>
      <c r="F230" s="4"/>
      <c r="G230" s="4"/>
      <c r="H230" s="4"/>
      <c r="I230" s="4"/>
      <c r="J230" s="4"/>
    </row>
    <row r="231" ht="15.75" customHeight="1">
      <c r="B231" s="2"/>
      <c r="C231" s="2"/>
      <c r="D231" s="3"/>
      <c r="E231" s="3"/>
      <c r="F231" s="4"/>
      <c r="G231" s="4"/>
      <c r="H231" s="4"/>
      <c r="I231" s="4"/>
      <c r="J231" s="4"/>
    </row>
    <row r="232" ht="15.75" customHeight="1">
      <c r="B232" s="2"/>
      <c r="C232" s="2"/>
      <c r="D232" s="3"/>
      <c r="E232" s="3"/>
      <c r="F232" s="4"/>
      <c r="G232" s="4"/>
      <c r="H232" s="4"/>
      <c r="I232" s="4"/>
      <c r="J232" s="4"/>
    </row>
    <row r="233" ht="15.75" customHeight="1">
      <c r="B233" s="2"/>
      <c r="C233" s="2"/>
      <c r="D233" s="3"/>
      <c r="E233" s="3"/>
      <c r="F233" s="4"/>
      <c r="G233" s="4"/>
      <c r="H233" s="4"/>
      <c r="I233" s="4"/>
      <c r="J233" s="4"/>
    </row>
    <row r="234" ht="15.75" customHeight="1">
      <c r="B234" s="2"/>
      <c r="C234" s="2"/>
      <c r="D234" s="3"/>
      <c r="E234" s="3"/>
      <c r="F234" s="4"/>
      <c r="G234" s="4"/>
      <c r="H234" s="4"/>
      <c r="I234" s="4"/>
      <c r="J234" s="4"/>
    </row>
    <row r="235" ht="15.75" customHeight="1">
      <c r="B235" s="2"/>
      <c r="C235" s="2"/>
      <c r="D235" s="3"/>
      <c r="E235" s="3"/>
      <c r="F235" s="4"/>
      <c r="G235" s="4"/>
      <c r="H235" s="4"/>
      <c r="I235" s="4"/>
      <c r="J235" s="4"/>
    </row>
    <row r="236" ht="15.75" customHeight="1">
      <c r="B236" s="2"/>
      <c r="C236" s="2"/>
      <c r="D236" s="3"/>
      <c r="E236" s="3"/>
      <c r="F236" s="4"/>
      <c r="G236" s="4"/>
      <c r="H236" s="4"/>
      <c r="I236" s="4"/>
      <c r="J236" s="4"/>
    </row>
    <row r="237" ht="15.75" customHeight="1">
      <c r="B237" s="2"/>
      <c r="C237" s="2"/>
      <c r="D237" s="3"/>
      <c r="E237" s="3"/>
      <c r="F237" s="4"/>
      <c r="G237" s="4"/>
      <c r="H237" s="4"/>
      <c r="I237" s="4"/>
      <c r="J237" s="4"/>
    </row>
    <row r="238" ht="15.75" customHeight="1">
      <c r="B238" s="2"/>
      <c r="C238" s="2"/>
      <c r="D238" s="3"/>
      <c r="E238" s="3"/>
      <c r="F238" s="4"/>
      <c r="G238" s="4"/>
      <c r="H238" s="4"/>
      <c r="I238" s="4"/>
      <c r="J238" s="4"/>
    </row>
    <row r="239" ht="15.75" customHeight="1">
      <c r="B239" s="2"/>
      <c r="C239" s="2"/>
      <c r="D239" s="3"/>
      <c r="E239" s="3"/>
      <c r="F239" s="4"/>
      <c r="G239" s="4"/>
      <c r="H239" s="4"/>
      <c r="I239" s="4"/>
      <c r="J239" s="4"/>
    </row>
    <row r="240" ht="15.75" customHeight="1">
      <c r="B240" s="2"/>
      <c r="C240" s="2"/>
      <c r="D240" s="3"/>
      <c r="E240" s="3"/>
      <c r="F240" s="4"/>
      <c r="G240" s="4"/>
      <c r="H240" s="4"/>
      <c r="I240" s="4"/>
      <c r="J240" s="4"/>
    </row>
    <row r="241" ht="15.75" customHeight="1">
      <c r="B241" s="2"/>
      <c r="C241" s="2"/>
      <c r="D241" s="3"/>
      <c r="E241" s="3"/>
      <c r="F241" s="4"/>
      <c r="G241" s="4"/>
      <c r="H241" s="4"/>
      <c r="I241" s="4"/>
      <c r="J241" s="4"/>
    </row>
    <row r="242" ht="15.75" customHeight="1">
      <c r="B242" s="2"/>
      <c r="C242" s="2"/>
      <c r="D242" s="3"/>
      <c r="E242" s="3"/>
      <c r="F242" s="4"/>
      <c r="G242" s="4"/>
      <c r="H242" s="4"/>
      <c r="I242" s="4"/>
      <c r="J242" s="4"/>
    </row>
    <row r="243" ht="15.75" customHeight="1">
      <c r="B243" s="2"/>
      <c r="C243" s="2"/>
      <c r="D243" s="3"/>
      <c r="E243" s="3"/>
      <c r="F243" s="4"/>
      <c r="G243" s="4"/>
      <c r="H243" s="4"/>
      <c r="I243" s="4"/>
      <c r="J243" s="4"/>
    </row>
    <row r="244" ht="15.75" customHeight="1">
      <c r="B244" s="2"/>
      <c r="C244" s="2"/>
      <c r="D244" s="3"/>
      <c r="E244" s="3"/>
      <c r="F244" s="4"/>
      <c r="G244" s="4"/>
      <c r="H244" s="4"/>
      <c r="I244" s="4"/>
      <c r="J244" s="4"/>
    </row>
    <row r="245" ht="15.75" customHeight="1">
      <c r="B245" s="2"/>
      <c r="C245" s="2"/>
      <c r="D245" s="3"/>
      <c r="E245" s="3"/>
      <c r="F245" s="4"/>
      <c r="G245" s="4"/>
      <c r="H245" s="4"/>
      <c r="I245" s="4"/>
      <c r="J245" s="4"/>
    </row>
    <row r="246" ht="15.75" customHeight="1">
      <c r="B246" s="2"/>
      <c r="C246" s="2"/>
      <c r="D246" s="3"/>
      <c r="E246" s="3"/>
      <c r="F246" s="4"/>
      <c r="G246" s="4"/>
      <c r="H246" s="4"/>
      <c r="I246" s="4"/>
      <c r="J246" s="4"/>
    </row>
    <row r="247" ht="15.75" customHeight="1">
      <c r="B247" s="2"/>
      <c r="C247" s="2"/>
      <c r="D247" s="3"/>
      <c r="E247" s="3"/>
      <c r="F247" s="4"/>
      <c r="G247" s="4"/>
      <c r="H247" s="4"/>
      <c r="I247" s="4"/>
      <c r="J247" s="4"/>
    </row>
    <row r="248" ht="15.75" customHeight="1">
      <c r="B248" s="2"/>
      <c r="C248" s="2"/>
      <c r="D248" s="3"/>
      <c r="E248" s="3"/>
      <c r="F248" s="4"/>
      <c r="G248" s="4"/>
      <c r="H248" s="4"/>
      <c r="I248" s="4"/>
      <c r="J248" s="4"/>
    </row>
    <row r="249" ht="15.75" customHeight="1">
      <c r="B249" s="2"/>
      <c r="C249" s="2"/>
      <c r="D249" s="3"/>
      <c r="E249" s="3"/>
      <c r="F249" s="4"/>
      <c r="G249" s="4"/>
      <c r="H249" s="4"/>
      <c r="I249" s="4"/>
      <c r="J249" s="4"/>
    </row>
    <row r="250" ht="15.75" customHeight="1">
      <c r="B250" s="2"/>
      <c r="C250" s="2"/>
      <c r="D250" s="3"/>
      <c r="E250" s="3"/>
      <c r="F250" s="4"/>
      <c r="G250" s="4"/>
      <c r="H250" s="4"/>
      <c r="I250" s="4"/>
      <c r="J250" s="4"/>
    </row>
    <row r="251" ht="15.75" customHeight="1">
      <c r="B251" s="2"/>
      <c r="C251" s="2"/>
      <c r="D251" s="3"/>
      <c r="E251" s="3"/>
      <c r="F251" s="4"/>
      <c r="G251" s="4"/>
      <c r="H251" s="4"/>
      <c r="I251" s="4"/>
      <c r="J251" s="4"/>
    </row>
    <row r="252" ht="15.75" customHeight="1">
      <c r="B252" s="2"/>
      <c r="C252" s="2"/>
      <c r="D252" s="3"/>
      <c r="E252" s="3"/>
      <c r="F252" s="4"/>
      <c r="G252" s="4"/>
      <c r="H252" s="4"/>
      <c r="I252" s="4"/>
      <c r="J252" s="4"/>
    </row>
    <row r="253" ht="15.75" customHeight="1">
      <c r="B253" s="2"/>
      <c r="C253" s="2"/>
      <c r="D253" s="3"/>
      <c r="E253" s="3"/>
      <c r="F253" s="4"/>
      <c r="G253" s="4"/>
      <c r="H253" s="4"/>
      <c r="I253" s="4"/>
      <c r="J253" s="4"/>
    </row>
    <row r="254" ht="15.75" customHeight="1">
      <c r="B254" s="2"/>
      <c r="C254" s="2"/>
      <c r="D254" s="3"/>
      <c r="E254" s="3"/>
      <c r="F254" s="4"/>
      <c r="G254" s="4"/>
      <c r="H254" s="4"/>
      <c r="I254" s="4"/>
      <c r="J254" s="4"/>
    </row>
    <row r="255" ht="15.75" customHeight="1">
      <c r="B255" s="2"/>
      <c r="C255" s="2"/>
      <c r="D255" s="3"/>
      <c r="E255" s="3"/>
      <c r="F255" s="4"/>
      <c r="G255" s="4"/>
      <c r="H255" s="4"/>
      <c r="I255" s="4"/>
      <c r="J255" s="4"/>
    </row>
    <row r="256" ht="15.75" customHeight="1">
      <c r="B256" s="2"/>
      <c r="C256" s="2"/>
      <c r="D256" s="3"/>
      <c r="E256" s="3"/>
      <c r="F256" s="4"/>
      <c r="G256" s="4"/>
      <c r="H256" s="4"/>
      <c r="I256" s="4"/>
      <c r="J256" s="4"/>
    </row>
    <row r="257" ht="15.75" customHeight="1">
      <c r="B257" s="2"/>
      <c r="C257" s="2"/>
      <c r="D257" s="3"/>
      <c r="E257" s="3"/>
      <c r="F257" s="4"/>
      <c r="G257" s="4"/>
      <c r="H257" s="4"/>
      <c r="I257" s="4"/>
      <c r="J257" s="4"/>
    </row>
    <row r="258" ht="15.75" customHeight="1">
      <c r="B258" s="2"/>
      <c r="C258" s="2"/>
      <c r="D258" s="3"/>
      <c r="E258" s="3"/>
      <c r="F258" s="4"/>
      <c r="G258" s="4"/>
      <c r="H258" s="4"/>
      <c r="I258" s="4"/>
      <c r="J258" s="4"/>
    </row>
    <row r="259" ht="15.75" customHeight="1">
      <c r="B259" s="2"/>
      <c r="C259" s="2"/>
      <c r="D259" s="3"/>
      <c r="E259" s="3"/>
      <c r="F259" s="4"/>
      <c r="G259" s="4"/>
      <c r="H259" s="4"/>
      <c r="I259" s="4"/>
      <c r="J259" s="4"/>
    </row>
    <row r="260" ht="15.75" customHeight="1">
      <c r="B260" s="2"/>
      <c r="C260" s="2"/>
      <c r="D260" s="3"/>
      <c r="E260" s="3"/>
      <c r="F260" s="4"/>
      <c r="G260" s="4"/>
      <c r="H260" s="4"/>
      <c r="I260" s="4"/>
      <c r="J260" s="4"/>
    </row>
    <row r="261" ht="15.75" customHeight="1">
      <c r="B261" s="2"/>
      <c r="C261" s="2"/>
      <c r="D261" s="3"/>
      <c r="E261" s="3"/>
      <c r="F261" s="4"/>
      <c r="G261" s="4"/>
      <c r="H261" s="4"/>
      <c r="I261" s="4"/>
      <c r="J261" s="4"/>
    </row>
    <row r="262" ht="15.75" customHeight="1">
      <c r="B262" s="2"/>
      <c r="C262" s="2"/>
      <c r="D262" s="3"/>
      <c r="E262" s="3"/>
      <c r="F262" s="4"/>
      <c r="G262" s="4"/>
      <c r="H262" s="4"/>
      <c r="I262" s="4"/>
      <c r="J262" s="4"/>
    </row>
    <row r="263" ht="15.75" customHeight="1">
      <c r="B263" s="2"/>
      <c r="C263" s="2"/>
      <c r="D263" s="3"/>
      <c r="E263" s="3"/>
      <c r="F263" s="4"/>
      <c r="G263" s="4"/>
      <c r="H263" s="4"/>
      <c r="I263" s="4"/>
      <c r="J263" s="4"/>
    </row>
    <row r="264" ht="15.75" customHeight="1">
      <c r="B264" s="2"/>
      <c r="C264" s="2"/>
      <c r="D264" s="3"/>
      <c r="E264" s="3"/>
      <c r="F264" s="4"/>
      <c r="G264" s="4"/>
      <c r="H264" s="4"/>
      <c r="I264" s="4"/>
      <c r="J264" s="4"/>
    </row>
    <row r="265" ht="15.75" customHeight="1">
      <c r="B265" s="2"/>
      <c r="C265" s="2"/>
      <c r="D265" s="3"/>
      <c r="E265" s="3"/>
      <c r="F265" s="4"/>
      <c r="G265" s="4"/>
      <c r="H265" s="4"/>
      <c r="I265" s="4"/>
      <c r="J265" s="4"/>
    </row>
    <row r="266" ht="15.75" customHeight="1">
      <c r="B266" s="2"/>
      <c r="C266" s="2"/>
      <c r="D266" s="3"/>
      <c r="E266" s="3"/>
      <c r="F266" s="4"/>
      <c r="G266" s="4"/>
      <c r="H266" s="4"/>
      <c r="I266" s="4"/>
      <c r="J266" s="4"/>
    </row>
    <row r="267" ht="15.75" customHeight="1">
      <c r="B267" s="2"/>
      <c r="C267" s="2"/>
      <c r="D267" s="3"/>
      <c r="E267" s="3"/>
      <c r="F267" s="4"/>
      <c r="G267" s="4"/>
      <c r="H267" s="4"/>
      <c r="I267" s="4"/>
      <c r="J267" s="4"/>
    </row>
    <row r="268" ht="15.75" customHeight="1">
      <c r="B268" s="2"/>
      <c r="C268" s="2"/>
      <c r="D268" s="3"/>
      <c r="E268" s="3"/>
      <c r="F268" s="4"/>
      <c r="G268" s="4"/>
      <c r="H268" s="4"/>
      <c r="I268" s="4"/>
      <c r="J268" s="4"/>
    </row>
    <row r="269" ht="15.75" customHeight="1">
      <c r="B269" s="2"/>
      <c r="C269" s="2"/>
      <c r="D269" s="3"/>
      <c r="E269" s="3"/>
      <c r="F269" s="4"/>
      <c r="G269" s="4"/>
      <c r="H269" s="4"/>
      <c r="I269" s="4"/>
      <c r="J269" s="4"/>
    </row>
    <row r="270" ht="15.75" customHeight="1">
      <c r="B270" s="2"/>
      <c r="C270" s="2"/>
      <c r="D270" s="3"/>
      <c r="E270" s="3"/>
      <c r="F270" s="4"/>
      <c r="G270" s="4"/>
      <c r="H270" s="4"/>
      <c r="I270" s="4"/>
      <c r="J270" s="4"/>
    </row>
    <row r="271" ht="15.75" customHeight="1">
      <c r="B271" s="2"/>
      <c r="C271" s="2"/>
      <c r="D271" s="3"/>
      <c r="E271" s="3"/>
      <c r="F271" s="4"/>
      <c r="G271" s="4"/>
      <c r="H271" s="4"/>
      <c r="I271" s="4"/>
      <c r="J271" s="4"/>
    </row>
    <row r="272" ht="15.75" customHeight="1">
      <c r="B272" s="2"/>
      <c r="C272" s="2"/>
      <c r="D272" s="3"/>
      <c r="E272" s="3"/>
      <c r="F272" s="4"/>
      <c r="G272" s="4"/>
      <c r="H272" s="4"/>
      <c r="I272" s="4"/>
      <c r="J272" s="4"/>
    </row>
    <row r="273" ht="15.75" customHeight="1">
      <c r="B273" s="2"/>
      <c r="C273" s="2"/>
      <c r="D273" s="3"/>
      <c r="E273" s="3"/>
      <c r="F273" s="4"/>
      <c r="G273" s="4"/>
      <c r="H273" s="4"/>
      <c r="I273" s="4"/>
      <c r="J273" s="4"/>
    </row>
    <row r="274" ht="15.75" customHeight="1">
      <c r="B274" s="2"/>
      <c r="C274" s="2"/>
      <c r="D274" s="3"/>
      <c r="E274" s="3"/>
      <c r="F274" s="4"/>
      <c r="G274" s="4"/>
      <c r="H274" s="4"/>
      <c r="I274" s="4"/>
      <c r="J274" s="4"/>
    </row>
    <row r="275" ht="15.75" customHeight="1">
      <c r="B275" s="2"/>
      <c r="C275" s="2"/>
      <c r="D275" s="3"/>
      <c r="E275" s="3"/>
      <c r="F275" s="4"/>
      <c r="G275" s="4"/>
      <c r="H275" s="4"/>
      <c r="I275" s="4"/>
      <c r="J275" s="4"/>
    </row>
    <row r="276" ht="15.75" customHeight="1">
      <c r="B276" s="2"/>
      <c r="C276" s="2"/>
      <c r="D276" s="3"/>
      <c r="E276" s="3"/>
      <c r="F276" s="4"/>
      <c r="G276" s="4"/>
      <c r="H276" s="4"/>
      <c r="I276" s="4"/>
      <c r="J276" s="4"/>
    </row>
    <row r="277" ht="15.75" customHeight="1">
      <c r="B277" s="2"/>
      <c r="C277" s="2"/>
      <c r="D277" s="3"/>
      <c r="E277" s="3"/>
      <c r="F277" s="4"/>
      <c r="G277" s="4"/>
      <c r="H277" s="4"/>
      <c r="I277" s="4"/>
      <c r="J277" s="4"/>
    </row>
    <row r="278" ht="15.75" customHeight="1">
      <c r="B278" s="2"/>
      <c r="C278" s="2"/>
      <c r="D278" s="3"/>
      <c r="E278" s="3"/>
      <c r="F278" s="4"/>
      <c r="G278" s="4"/>
      <c r="H278" s="4"/>
      <c r="I278" s="4"/>
      <c r="J278" s="4"/>
    </row>
    <row r="279" ht="15.75" customHeight="1">
      <c r="B279" s="2"/>
      <c r="C279" s="2"/>
      <c r="D279" s="3"/>
      <c r="E279" s="3"/>
      <c r="F279" s="4"/>
      <c r="G279" s="4"/>
      <c r="H279" s="4"/>
      <c r="I279" s="4"/>
      <c r="J279" s="4"/>
    </row>
    <row r="280" ht="15.75" customHeight="1">
      <c r="B280" s="2"/>
      <c r="C280" s="2"/>
      <c r="D280" s="3"/>
      <c r="E280" s="3"/>
      <c r="F280" s="4"/>
      <c r="G280" s="4"/>
      <c r="H280" s="4"/>
      <c r="I280" s="4"/>
      <c r="J280" s="4"/>
    </row>
    <row r="281" ht="15.75" customHeight="1">
      <c r="B281" s="2"/>
      <c r="C281" s="2"/>
      <c r="D281" s="3"/>
      <c r="E281" s="3"/>
      <c r="F281" s="4"/>
      <c r="G281" s="4"/>
      <c r="H281" s="4"/>
      <c r="I281" s="4"/>
      <c r="J281" s="4"/>
    </row>
    <row r="282" ht="15.75" customHeight="1">
      <c r="B282" s="2"/>
      <c r="C282" s="2"/>
      <c r="D282" s="3"/>
      <c r="E282" s="3"/>
      <c r="F282" s="4"/>
      <c r="G282" s="4"/>
      <c r="H282" s="4"/>
      <c r="I282" s="4"/>
      <c r="J282" s="4"/>
    </row>
    <row r="283" ht="15.75" customHeight="1">
      <c r="B283" s="2"/>
      <c r="C283" s="2"/>
      <c r="D283" s="3"/>
      <c r="E283" s="3"/>
      <c r="F283" s="4"/>
      <c r="G283" s="4"/>
      <c r="H283" s="4"/>
      <c r="I283" s="4"/>
      <c r="J283" s="4"/>
    </row>
    <row r="284" ht="15.75" customHeight="1">
      <c r="B284" s="2"/>
      <c r="C284" s="2"/>
      <c r="D284" s="3"/>
      <c r="E284" s="3"/>
      <c r="F284" s="4"/>
      <c r="G284" s="4"/>
      <c r="H284" s="4"/>
      <c r="I284" s="4"/>
      <c r="J284" s="4"/>
    </row>
    <row r="285" ht="15.75" customHeight="1">
      <c r="B285" s="2"/>
      <c r="C285" s="2"/>
      <c r="D285" s="3"/>
      <c r="E285" s="3"/>
      <c r="F285" s="4"/>
      <c r="G285" s="4"/>
      <c r="H285" s="4"/>
      <c r="I285" s="4"/>
      <c r="J285" s="4"/>
    </row>
    <row r="286" ht="15.75" customHeight="1">
      <c r="B286" s="2"/>
      <c r="C286" s="2"/>
      <c r="D286" s="3"/>
      <c r="E286" s="3"/>
      <c r="F286" s="4"/>
      <c r="G286" s="4"/>
      <c r="H286" s="4"/>
      <c r="I286" s="4"/>
      <c r="J286" s="4"/>
    </row>
    <row r="287" ht="15.75" customHeight="1">
      <c r="B287" s="2"/>
      <c r="C287" s="2"/>
      <c r="D287" s="3"/>
      <c r="E287" s="3"/>
      <c r="F287" s="4"/>
      <c r="G287" s="4"/>
      <c r="H287" s="4"/>
      <c r="I287" s="4"/>
      <c r="J287" s="4"/>
    </row>
    <row r="288" ht="15.75" customHeight="1">
      <c r="B288" s="2"/>
      <c r="C288" s="2"/>
      <c r="D288" s="3"/>
      <c r="E288" s="3"/>
      <c r="F288" s="4"/>
      <c r="G288" s="4"/>
      <c r="H288" s="4"/>
      <c r="I288" s="4"/>
      <c r="J288" s="4"/>
    </row>
    <row r="289" ht="15.75" customHeight="1">
      <c r="B289" s="2"/>
      <c r="C289" s="2"/>
      <c r="D289" s="3"/>
      <c r="E289" s="3"/>
      <c r="F289" s="4"/>
      <c r="G289" s="4"/>
      <c r="H289" s="4"/>
      <c r="I289" s="4"/>
      <c r="J289" s="4"/>
    </row>
    <row r="290" ht="15.75" customHeight="1">
      <c r="B290" s="2"/>
      <c r="C290" s="2"/>
      <c r="D290" s="3"/>
      <c r="E290" s="3"/>
      <c r="F290" s="4"/>
      <c r="G290" s="4"/>
      <c r="H290" s="4"/>
      <c r="I290" s="4"/>
      <c r="J290" s="4"/>
    </row>
    <row r="291" ht="15.75" customHeight="1">
      <c r="B291" s="2"/>
      <c r="C291" s="2"/>
      <c r="D291" s="3"/>
      <c r="E291" s="3"/>
      <c r="F291" s="4"/>
      <c r="G291" s="4"/>
      <c r="H291" s="4"/>
      <c r="I291" s="4"/>
      <c r="J291" s="4"/>
    </row>
    <row r="292" ht="15.75" customHeight="1">
      <c r="B292" s="2"/>
      <c r="C292" s="2"/>
      <c r="D292" s="3"/>
      <c r="E292" s="3"/>
      <c r="F292" s="4"/>
      <c r="G292" s="4"/>
      <c r="H292" s="4"/>
      <c r="I292" s="4"/>
      <c r="J292" s="4"/>
    </row>
    <row r="293" ht="15.75" customHeight="1">
      <c r="B293" s="2"/>
      <c r="C293" s="2"/>
      <c r="D293" s="3"/>
      <c r="E293" s="3"/>
      <c r="F293" s="4"/>
      <c r="G293" s="4"/>
      <c r="H293" s="4"/>
      <c r="I293" s="4"/>
      <c r="J293" s="4"/>
    </row>
    <row r="294" ht="15.75" customHeight="1">
      <c r="B294" s="2"/>
      <c r="C294" s="2"/>
      <c r="D294" s="3"/>
      <c r="E294" s="3"/>
      <c r="F294" s="4"/>
      <c r="G294" s="4"/>
      <c r="H294" s="4"/>
      <c r="I294" s="4"/>
      <c r="J294" s="4"/>
    </row>
    <row r="295" ht="15.75" customHeight="1">
      <c r="B295" s="2"/>
      <c r="C295" s="2"/>
      <c r="D295" s="3"/>
      <c r="E295" s="3"/>
      <c r="F295" s="4"/>
      <c r="G295" s="4"/>
      <c r="H295" s="4"/>
      <c r="I295" s="4"/>
      <c r="J295" s="4"/>
    </row>
    <row r="296" ht="15.75" customHeight="1">
      <c r="B296" s="2"/>
      <c r="C296" s="2"/>
      <c r="D296" s="3"/>
      <c r="E296" s="3"/>
      <c r="F296" s="4"/>
      <c r="G296" s="4"/>
      <c r="H296" s="4"/>
      <c r="I296" s="4"/>
      <c r="J296" s="4"/>
    </row>
    <row r="297" ht="15.75" customHeight="1">
      <c r="B297" s="2"/>
      <c r="C297" s="2"/>
      <c r="D297" s="3"/>
      <c r="E297" s="3"/>
      <c r="F297" s="4"/>
      <c r="G297" s="4"/>
      <c r="H297" s="4"/>
      <c r="I297" s="4"/>
      <c r="J297" s="4"/>
    </row>
    <row r="298" ht="15.75" customHeight="1">
      <c r="B298" s="2"/>
      <c r="C298" s="2"/>
      <c r="D298" s="3"/>
      <c r="E298" s="3"/>
      <c r="F298" s="4"/>
      <c r="G298" s="4"/>
      <c r="H298" s="4"/>
      <c r="I298" s="4"/>
      <c r="J298" s="4"/>
    </row>
    <row r="299" ht="15.75" customHeight="1">
      <c r="B299" s="2"/>
      <c r="C299" s="2"/>
      <c r="D299" s="3"/>
      <c r="E299" s="3"/>
      <c r="F299" s="4"/>
      <c r="G299" s="4"/>
      <c r="H299" s="4"/>
      <c r="I299" s="4"/>
      <c r="J299" s="4"/>
    </row>
    <row r="300" ht="15.75" customHeight="1">
      <c r="B300" s="2"/>
      <c r="C300" s="2"/>
      <c r="D300" s="3"/>
      <c r="E300" s="3"/>
      <c r="F300" s="4"/>
      <c r="G300" s="4"/>
      <c r="H300" s="4"/>
      <c r="I300" s="4"/>
      <c r="J300" s="4"/>
    </row>
    <row r="301" ht="15.75" customHeight="1">
      <c r="B301" s="2"/>
      <c r="C301" s="2"/>
      <c r="D301" s="3"/>
      <c r="E301" s="3"/>
      <c r="F301" s="4"/>
      <c r="G301" s="4"/>
      <c r="H301" s="4"/>
      <c r="I301" s="4"/>
      <c r="J301" s="4"/>
    </row>
    <row r="302" ht="15.75" customHeight="1">
      <c r="B302" s="2"/>
      <c r="C302" s="2"/>
      <c r="D302" s="3"/>
      <c r="E302" s="3"/>
      <c r="F302" s="4"/>
      <c r="G302" s="4"/>
      <c r="H302" s="4"/>
      <c r="I302" s="4"/>
      <c r="J302" s="4"/>
    </row>
    <row r="303" ht="15.75" customHeight="1">
      <c r="B303" s="2"/>
      <c r="C303" s="2"/>
      <c r="D303" s="3"/>
      <c r="E303" s="3"/>
      <c r="F303" s="4"/>
      <c r="G303" s="4"/>
      <c r="H303" s="4"/>
      <c r="I303" s="4"/>
      <c r="J303" s="4"/>
    </row>
    <row r="304" ht="15.75" customHeight="1">
      <c r="B304" s="2"/>
      <c r="C304" s="2"/>
      <c r="D304" s="3"/>
      <c r="E304" s="3"/>
      <c r="F304" s="4"/>
      <c r="G304" s="4"/>
      <c r="H304" s="4"/>
      <c r="I304" s="4"/>
      <c r="J304" s="4"/>
    </row>
    <row r="305" ht="15.75" customHeight="1">
      <c r="B305" s="2"/>
      <c r="C305" s="2"/>
      <c r="D305" s="3"/>
      <c r="E305" s="3"/>
      <c r="F305" s="4"/>
      <c r="G305" s="4"/>
      <c r="H305" s="4"/>
      <c r="I305" s="4"/>
      <c r="J305" s="4"/>
    </row>
    <row r="306" ht="15.75" customHeight="1">
      <c r="B306" s="2"/>
      <c r="C306" s="2"/>
      <c r="D306" s="3"/>
      <c r="E306" s="3"/>
      <c r="F306" s="4"/>
      <c r="G306" s="4"/>
      <c r="H306" s="4"/>
      <c r="I306" s="4"/>
      <c r="J306" s="4"/>
    </row>
    <row r="307" ht="15.75" customHeight="1">
      <c r="B307" s="2"/>
      <c r="C307" s="2"/>
      <c r="D307" s="3"/>
      <c r="E307" s="3"/>
      <c r="F307" s="4"/>
      <c r="G307" s="4"/>
      <c r="H307" s="4"/>
      <c r="I307" s="4"/>
      <c r="J307" s="4"/>
    </row>
    <row r="308" ht="15.75" customHeight="1">
      <c r="B308" s="2"/>
      <c r="C308" s="2"/>
      <c r="D308" s="3"/>
      <c r="E308" s="3"/>
      <c r="F308" s="4"/>
      <c r="G308" s="4"/>
      <c r="H308" s="4"/>
      <c r="I308" s="4"/>
      <c r="J308" s="4"/>
    </row>
    <row r="309" ht="15.75" customHeight="1">
      <c r="B309" s="2"/>
      <c r="C309" s="2"/>
      <c r="D309" s="3"/>
      <c r="E309" s="3"/>
      <c r="F309" s="4"/>
      <c r="G309" s="4"/>
      <c r="H309" s="4"/>
      <c r="I309" s="4"/>
      <c r="J309" s="4"/>
    </row>
    <row r="310" ht="15.75" customHeight="1">
      <c r="B310" s="2"/>
      <c r="C310" s="2"/>
      <c r="D310" s="3"/>
      <c r="E310" s="3"/>
      <c r="F310" s="4"/>
      <c r="G310" s="4"/>
      <c r="H310" s="4"/>
      <c r="I310" s="4"/>
      <c r="J310" s="4"/>
    </row>
    <row r="311" ht="15.75" customHeight="1">
      <c r="B311" s="2"/>
      <c r="C311" s="2"/>
      <c r="D311" s="3"/>
      <c r="E311" s="3"/>
      <c r="F311" s="4"/>
      <c r="G311" s="4"/>
      <c r="H311" s="4"/>
      <c r="I311" s="4"/>
      <c r="J311" s="4"/>
    </row>
    <row r="312" ht="15.75" customHeight="1">
      <c r="B312" s="2"/>
      <c r="C312" s="2"/>
      <c r="D312" s="3"/>
      <c r="E312" s="3"/>
      <c r="F312" s="4"/>
      <c r="G312" s="4"/>
      <c r="H312" s="4"/>
      <c r="I312" s="4"/>
      <c r="J312" s="4"/>
    </row>
    <row r="313" ht="15.75" customHeight="1">
      <c r="B313" s="2"/>
      <c r="C313" s="2"/>
      <c r="D313" s="3"/>
      <c r="E313" s="3"/>
      <c r="F313" s="4"/>
      <c r="G313" s="4"/>
      <c r="H313" s="4"/>
      <c r="I313" s="4"/>
      <c r="J313" s="4"/>
    </row>
    <row r="314" ht="15.75" customHeight="1">
      <c r="B314" s="2"/>
      <c r="C314" s="2"/>
      <c r="D314" s="3"/>
      <c r="E314" s="3"/>
      <c r="F314" s="4"/>
      <c r="G314" s="4"/>
      <c r="H314" s="4"/>
      <c r="I314" s="4"/>
      <c r="J314" s="4"/>
    </row>
    <row r="315" ht="15.75" customHeight="1">
      <c r="B315" s="2"/>
      <c r="C315" s="2"/>
      <c r="D315" s="3"/>
      <c r="E315" s="3"/>
      <c r="F315" s="4"/>
      <c r="G315" s="4"/>
      <c r="H315" s="4"/>
      <c r="I315" s="4"/>
      <c r="J315" s="4"/>
    </row>
    <row r="316" ht="15.75" customHeight="1">
      <c r="B316" s="2"/>
      <c r="C316" s="2"/>
      <c r="D316" s="3"/>
      <c r="E316" s="3"/>
      <c r="F316" s="4"/>
      <c r="G316" s="4"/>
      <c r="H316" s="4"/>
      <c r="I316" s="4"/>
      <c r="J316" s="4"/>
    </row>
    <row r="317" ht="15.75" customHeight="1">
      <c r="B317" s="2"/>
      <c r="C317" s="2"/>
      <c r="D317" s="3"/>
      <c r="E317" s="3"/>
      <c r="F317" s="4"/>
      <c r="G317" s="4"/>
      <c r="H317" s="4"/>
      <c r="I317" s="4"/>
      <c r="J317" s="4"/>
    </row>
    <row r="318" ht="15.75" customHeight="1">
      <c r="B318" s="2"/>
      <c r="C318" s="2"/>
      <c r="D318" s="3"/>
      <c r="E318" s="3"/>
      <c r="F318" s="4"/>
      <c r="G318" s="4"/>
      <c r="H318" s="4"/>
      <c r="I318" s="4"/>
      <c r="J318" s="4"/>
    </row>
    <row r="319" ht="15.75" customHeight="1">
      <c r="B319" s="2"/>
      <c r="C319" s="2"/>
      <c r="D319" s="3"/>
      <c r="E319" s="3"/>
      <c r="F319" s="4"/>
      <c r="G319" s="4"/>
      <c r="H319" s="4"/>
      <c r="I319" s="4"/>
      <c r="J319" s="4"/>
    </row>
    <row r="320" ht="15.75" customHeight="1">
      <c r="B320" s="2"/>
      <c r="C320" s="2"/>
      <c r="D320" s="3"/>
      <c r="E320" s="3"/>
      <c r="F320" s="4"/>
      <c r="G320" s="4"/>
      <c r="H320" s="4"/>
      <c r="I320" s="4"/>
      <c r="J320" s="4"/>
    </row>
    <row r="321" ht="15.75" customHeight="1">
      <c r="B321" s="2"/>
      <c r="C321" s="2"/>
      <c r="D321" s="3"/>
      <c r="E321" s="3"/>
      <c r="F321" s="4"/>
      <c r="G321" s="4"/>
      <c r="H321" s="4"/>
      <c r="I321" s="4"/>
      <c r="J321" s="4"/>
    </row>
    <row r="322" ht="15.75" customHeight="1">
      <c r="B322" s="2"/>
      <c r="C322" s="2"/>
      <c r="D322" s="3"/>
      <c r="E322" s="3"/>
      <c r="F322" s="4"/>
      <c r="G322" s="4"/>
      <c r="H322" s="4"/>
      <c r="I322" s="4"/>
      <c r="J322" s="4"/>
    </row>
    <row r="323" ht="15.75" customHeight="1">
      <c r="B323" s="2"/>
      <c r="C323" s="2"/>
      <c r="D323" s="3"/>
      <c r="E323" s="3"/>
      <c r="F323" s="4"/>
      <c r="G323" s="4"/>
      <c r="H323" s="4"/>
      <c r="I323" s="4"/>
      <c r="J323" s="4"/>
    </row>
    <row r="324" ht="15.75" customHeight="1">
      <c r="B324" s="2"/>
      <c r="C324" s="2"/>
      <c r="D324" s="3"/>
      <c r="E324" s="3"/>
      <c r="F324" s="4"/>
      <c r="G324" s="4"/>
      <c r="H324" s="4"/>
      <c r="I324" s="4"/>
      <c r="J324" s="4"/>
    </row>
    <row r="325" ht="15.75" customHeight="1">
      <c r="B325" s="2"/>
      <c r="C325" s="2"/>
      <c r="D325" s="3"/>
      <c r="E325" s="3"/>
      <c r="F325" s="4"/>
      <c r="G325" s="4"/>
      <c r="H325" s="4"/>
      <c r="I325" s="4"/>
      <c r="J325" s="4"/>
    </row>
    <row r="326" ht="15.75" customHeight="1">
      <c r="B326" s="2"/>
      <c r="C326" s="2"/>
      <c r="D326" s="3"/>
      <c r="E326" s="3"/>
      <c r="F326" s="4"/>
      <c r="G326" s="4"/>
      <c r="H326" s="4"/>
      <c r="I326" s="4"/>
      <c r="J326" s="4"/>
    </row>
    <row r="327" ht="15.75" customHeight="1">
      <c r="B327" s="2"/>
      <c r="C327" s="2"/>
      <c r="D327" s="3"/>
      <c r="E327" s="3"/>
      <c r="F327" s="4"/>
      <c r="G327" s="4"/>
      <c r="H327" s="4"/>
      <c r="I327" s="4"/>
      <c r="J327" s="4"/>
    </row>
    <row r="328" ht="15.75" customHeight="1">
      <c r="B328" s="2"/>
      <c r="C328" s="2"/>
      <c r="D328" s="3"/>
      <c r="E328" s="3"/>
      <c r="F328" s="4"/>
      <c r="G328" s="4"/>
      <c r="H328" s="4"/>
      <c r="I328" s="4"/>
      <c r="J328" s="4"/>
    </row>
    <row r="329" ht="15.75" customHeight="1">
      <c r="B329" s="2"/>
      <c r="C329" s="2"/>
      <c r="D329" s="3"/>
      <c r="E329" s="3"/>
      <c r="F329" s="4"/>
      <c r="G329" s="4"/>
      <c r="H329" s="4"/>
      <c r="I329" s="4"/>
      <c r="J329" s="4"/>
    </row>
    <row r="330" ht="15.75" customHeight="1">
      <c r="B330" s="2"/>
      <c r="C330" s="2"/>
      <c r="D330" s="3"/>
      <c r="E330" s="3"/>
      <c r="F330" s="4"/>
      <c r="G330" s="4"/>
      <c r="H330" s="4"/>
      <c r="I330" s="4"/>
      <c r="J330" s="4"/>
    </row>
    <row r="331" ht="15.75" customHeight="1">
      <c r="B331" s="2"/>
      <c r="C331" s="2"/>
      <c r="D331" s="3"/>
      <c r="E331" s="3"/>
      <c r="F331" s="4"/>
      <c r="G331" s="4"/>
      <c r="H331" s="4"/>
      <c r="I331" s="4"/>
      <c r="J331" s="4"/>
    </row>
    <row r="332" ht="15.75" customHeight="1">
      <c r="B332" s="2"/>
      <c r="C332" s="2"/>
      <c r="D332" s="3"/>
      <c r="E332" s="3"/>
      <c r="F332" s="4"/>
      <c r="G332" s="4"/>
      <c r="H332" s="4"/>
      <c r="I332" s="4"/>
      <c r="J332" s="4"/>
    </row>
    <row r="333" ht="15.75" customHeight="1">
      <c r="B333" s="2"/>
      <c r="C333" s="2"/>
      <c r="D333" s="3"/>
      <c r="E333" s="3"/>
      <c r="F333" s="4"/>
      <c r="G333" s="4"/>
      <c r="H333" s="4"/>
      <c r="I333" s="4"/>
      <c r="J333" s="4"/>
    </row>
    <row r="334" ht="15.75" customHeight="1">
      <c r="B334" s="2"/>
      <c r="C334" s="2"/>
      <c r="D334" s="3"/>
      <c r="E334" s="3"/>
      <c r="F334" s="4"/>
      <c r="G334" s="4"/>
      <c r="H334" s="4"/>
      <c r="I334" s="4"/>
      <c r="J334" s="4"/>
    </row>
    <row r="335" ht="15.75" customHeight="1">
      <c r="B335" s="2"/>
      <c r="C335" s="2"/>
      <c r="D335" s="3"/>
      <c r="E335" s="3"/>
      <c r="F335" s="4"/>
      <c r="G335" s="4"/>
      <c r="H335" s="4"/>
      <c r="I335" s="4"/>
      <c r="J335" s="4"/>
    </row>
    <row r="336" ht="15.75" customHeight="1">
      <c r="B336" s="2"/>
      <c r="C336" s="2"/>
      <c r="D336" s="3"/>
      <c r="E336" s="3"/>
      <c r="F336" s="4"/>
      <c r="G336" s="4"/>
      <c r="H336" s="4"/>
      <c r="I336" s="4"/>
      <c r="J336" s="4"/>
    </row>
    <row r="337" ht="15.75" customHeight="1">
      <c r="B337" s="2"/>
      <c r="C337" s="2"/>
      <c r="D337" s="3"/>
      <c r="E337" s="3"/>
      <c r="F337" s="4"/>
      <c r="G337" s="4"/>
      <c r="H337" s="4"/>
      <c r="I337" s="4"/>
      <c r="J337" s="4"/>
    </row>
    <row r="338" ht="15.75" customHeight="1">
      <c r="B338" s="2"/>
      <c r="C338" s="2"/>
      <c r="D338" s="3"/>
      <c r="E338" s="3"/>
      <c r="F338" s="4"/>
      <c r="G338" s="4"/>
      <c r="H338" s="4"/>
      <c r="I338" s="4"/>
      <c r="J338" s="4"/>
    </row>
    <row r="339" ht="15.75" customHeight="1">
      <c r="B339" s="2"/>
      <c r="C339" s="2"/>
      <c r="D339" s="3"/>
      <c r="E339" s="3"/>
      <c r="F339" s="4"/>
      <c r="G339" s="4"/>
      <c r="H339" s="4"/>
      <c r="I339" s="4"/>
      <c r="J339" s="4"/>
    </row>
    <row r="340" ht="15.75" customHeight="1">
      <c r="B340" s="2"/>
      <c r="C340" s="2"/>
      <c r="D340" s="3"/>
      <c r="E340" s="3"/>
      <c r="F340" s="4"/>
      <c r="G340" s="4"/>
      <c r="H340" s="4"/>
      <c r="I340" s="4"/>
      <c r="J340" s="4"/>
    </row>
    <row r="341" ht="15.75" customHeight="1">
      <c r="B341" s="2"/>
      <c r="C341" s="2"/>
      <c r="D341" s="3"/>
      <c r="E341" s="3"/>
      <c r="F341" s="4"/>
      <c r="G341" s="4"/>
      <c r="H341" s="4"/>
      <c r="I341" s="4"/>
      <c r="J341" s="4"/>
    </row>
    <row r="342" ht="15.75" customHeight="1">
      <c r="B342" s="2"/>
      <c r="C342" s="2"/>
      <c r="D342" s="3"/>
      <c r="E342" s="3"/>
      <c r="F342" s="4"/>
      <c r="G342" s="4"/>
      <c r="H342" s="4"/>
      <c r="I342" s="4"/>
      <c r="J342" s="4"/>
    </row>
    <row r="343" ht="15.75" customHeight="1">
      <c r="B343" s="2"/>
      <c r="C343" s="2"/>
      <c r="D343" s="3"/>
      <c r="E343" s="3"/>
      <c r="F343" s="4"/>
      <c r="G343" s="4"/>
      <c r="H343" s="4"/>
      <c r="I343" s="4"/>
      <c r="J343" s="4"/>
    </row>
    <row r="344" ht="15.75" customHeight="1">
      <c r="B344" s="2"/>
      <c r="C344" s="2"/>
      <c r="D344" s="3"/>
      <c r="E344" s="3"/>
      <c r="F344" s="4"/>
      <c r="G344" s="4"/>
      <c r="H344" s="4"/>
      <c r="I344" s="4"/>
      <c r="J344" s="4"/>
    </row>
    <row r="345" ht="15.75" customHeight="1">
      <c r="B345" s="2"/>
      <c r="C345" s="2"/>
      <c r="D345" s="3"/>
      <c r="E345" s="3"/>
      <c r="F345" s="4"/>
      <c r="G345" s="4"/>
      <c r="H345" s="4"/>
      <c r="I345" s="4"/>
      <c r="J345" s="4"/>
    </row>
    <row r="346" ht="15.75" customHeight="1">
      <c r="B346" s="2"/>
      <c r="C346" s="2"/>
      <c r="D346" s="3"/>
      <c r="E346" s="3"/>
      <c r="F346" s="4"/>
      <c r="G346" s="4"/>
      <c r="H346" s="4"/>
      <c r="I346" s="4"/>
      <c r="J346" s="4"/>
    </row>
    <row r="347" ht="15.75" customHeight="1">
      <c r="B347" s="2"/>
      <c r="C347" s="2"/>
      <c r="D347" s="3"/>
      <c r="E347" s="3"/>
      <c r="F347" s="4"/>
      <c r="G347" s="4"/>
      <c r="H347" s="4"/>
      <c r="I347" s="4"/>
      <c r="J347" s="4"/>
    </row>
    <row r="348" ht="15.75" customHeight="1">
      <c r="B348" s="2"/>
      <c r="C348" s="2"/>
      <c r="D348" s="3"/>
      <c r="E348" s="3"/>
      <c r="F348" s="4"/>
      <c r="G348" s="4"/>
      <c r="H348" s="4"/>
      <c r="I348" s="4"/>
      <c r="J348" s="4"/>
    </row>
    <row r="349" ht="15.75" customHeight="1">
      <c r="B349" s="2"/>
      <c r="C349" s="2"/>
      <c r="D349" s="3"/>
      <c r="E349" s="3"/>
      <c r="F349" s="4"/>
      <c r="G349" s="4"/>
      <c r="H349" s="4"/>
      <c r="I349" s="4"/>
      <c r="J349" s="4"/>
    </row>
    <row r="350" ht="15.75" customHeight="1">
      <c r="B350" s="2"/>
      <c r="C350" s="2"/>
      <c r="D350" s="3"/>
      <c r="E350" s="3"/>
      <c r="F350" s="4"/>
      <c r="G350" s="4"/>
      <c r="H350" s="4"/>
      <c r="I350" s="4"/>
      <c r="J350" s="4"/>
    </row>
    <row r="351" ht="15.75" customHeight="1">
      <c r="B351" s="2"/>
      <c r="C351" s="2"/>
      <c r="D351" s="3"/>
      <c r="E351" s="3"/>
      <c r="F351" s="4"/>
      <c r="G351" s="4"/>
      <c r="H351" s="4"/>
      <c r="I351" s="4"/>
      <c r="J351" s="4"/>
    </row>
    <row r="352" ht="15.75" customHeight="1">
      <c r="B352" s="2"/>
      <c r="C352" s="2"/>
      <c r="D352" s="3"/>
      <c r="E352" s="3"/>
      <c r="F352" s="4"/>
      <c r="G352" s="4"/>
      <c r="H352" s="4"/>
      <c r="I352" s="4"/>
      <c r="J352" s="4"/>
    </row>
    <row r="353" ht="15.75" customHeight="1">
      <c r="B353" s="2"/>
      <c r="C353" s="2"/>
      <c r="D353" s="3"/>
      <c r="E353" s="3"/>
      <c r="F353" s="4"/>
      <c r="G353" s="4"/>
      <c r="H353" s="4"/>
      <c r="I353" s="4"/>
      <c r="J353" s="4"/>
    </row>
    <row r="354" ht="15.75" customHeight="1">
      <c r="B354" s="2"/>
      <c r="C354" s="2"/>
      <c r="D354" s="3"/>
      <c r="E354" s="3"/>
      <c r="F354" s="4"/>
      <c r="G354" s="4"/>
      <c r="H354" s="4"/>
      <c r="I354" s="4"/>
      <c r="J354" s="4"/>
    </row>
    <row r="355" ht="15.75" customHeight="1">
      <c r="B355" s="2"/>
      <c r="C355" s="2"/>
      <c r="D355" s="3"/>
      <c r="E355" s="3"/>
      <c r="F355" s="4"/>
      <c r="G355" s="4"/>
      <c r="H355" s="4"/>
      <c r="I355" s="4"/>
      <c r="J355" s="4"/>
    </row>
    <row r="356" ht="15.75" customHeight="1">
      <c r="B356" s="2"/>
      <c r="C356" s="2"/>
      <c r="D356" s="3"/>
      <c r="E356" s="3"/>
      <c r="F356" s="4"/>
      <c r="G356" s="4"/>
      <c r="H356" s="4"/>
      <c r="I356" s="4"/>
      <c r="J356" s="4"/>
    </row>
    <row r="357" ht="15.75" customHeight="1">
      <c r="B357" s="2"/>
      <c r="C357" s="2"/>
      <c r="D357" s="3"/>
      <c r="E357" s="3"/>
      <c r="F357" s="4"/>
      <c r="G357" s="4"/>
      <c r="H357" s="4"/>
      <c r="I357" s="4"/>
      <c r="J357" s="4"/>
    </row>
    <row r="358" ht="15.75" customHeight="1">
      <c r="B358" s="2"/>
      <c r="C358" s="2"/>
      <c r="D358" s="3"/>
      <c r="E358" s="3"/>
      <c r="F358" s="4"/>
      <c r="G358" s="4"/>
      <c r="H358" s="4"/>
      <c r="I358" s="4"/>
      <c r="J358" s="4"/>
    </row>
    <row r="359" ht="15.75" customHeight="1">
      <c r="B359" s="2"/>
      <c r="C359" s="2"/>
      <c r="D359" s="3"/>
      <c r="E359" s="3"/>
      <c r="F359" s="4"/>
      <c r="G359" s="4"/>
      <c r="H359" s="4"/>
      <c r="I359" s="4"/>
      <c r="J359" s="4"/>
    </row>
    <row r="360" ht="15.75" customHeight="1">
      <c r="B360" s="2"/>
      <c r="C360" s="2"/>
      <c r="D360" s="3"/>
      <c r="E360" s="3"/>
      <c r="F360" s="4"/>
      <c r="G360" s="4"/>
      <c r="H360" s="4"/>
      <c r="I360" s="4"/>
      <c r="J360" s="4"/>
    </row>
    <row r="361" ht="15.75" customHeight="1">
      <c r="B361" s="2"/>
      <c r="C361" s="2"/>
      <c r="D361" s="3"/>
      <c r="E361" s="3"/>
      <c r="F361" s="4"/>
      <c r="G361" s="4"/>
      <c r="H361" s="4"/>
      <c r="I361" s="4"/>
      <c r="J361" s="4"/>
    </row>
    <row r="362" ht="15.75" customHeight="1">
      <c r="B362" s="2"/>
      <c r="C362" s="2"/>
      <c r="D362" s="3"/>
      <c r="E362" s="3"/>
      <c r="F362" s="4"/>
      <c r="G362" s="4"/>
      <c r="H362" s="4"/>
      <c r="I362" s="4"/>
      <c r="J362" s="4"/>
    </row>
    <row r="363" ht="15.75" customHeight="1">
      <c r="B363" s="2"/>
      <c r="C363" s="2"/>
      <c r="D363" s="3"/>
      <c r="E363" s="3"/>
      <c r="F363" s="4"/>
      <c r="G363" s="4"/>
      <c r="H363" s="4"/>
      <c r="I363" s="4"/>
      <c r="J363" s="4"/>
    </row>
    <row r="364" ht="15.75" customHeight="1">
      <c r="B364" s="2"/>
      <c r="C364" s="2"/>
      <c r="D364" s="3"/>
      <c r="E364" s="3"/>
      <c r="F364" s="4"/>
      <c r="G364" s="4"/>
      <c r="H364" s="4"/>
      <c r="I364" s="4"/>
      <c r="J364" s="4"/>
    </row>
    <row r="365" ht="15.75" customHeight="1">
      <c r="B365" s="2"/>
      <c r="C365" s="2"/>
      <c r="D365" s="3"/>
      <c r="E365" s="3"/>
      <c r="F365" s="4"/>
      <c r="G365" s="4"/>
      <c r="H365" s="4"/>
      <c r="I365" s="4"/>
      <c r="J365" s="4"/>
    </row>
    <row r="366" ht="15.75" customHeight="1">
      <c r="B366" s="2"/>
      <c r="C366" s="2"/>
      <c r="D366" s="3"/>
      <c r="E366" s="3"/>
      <c r="F366" s="4"/>
      <c r="G366" s="4"/>
      <c r="H366" s="4"/>
      <c r="I366" s="4"/>
      <c r="J366" s="4"/>
    </row>
    <row r="367" ht="15.75" customHeight="1">
      <c r="B367" s="2"/>
      <c r="C367" s="2"/>
      <c r="D367" s="3"/>
      <c r="E367" s="3"/>
      <c r="F367" s="4"/>
      <c r="G367" s="4"/>
      <c r="H367" s="4"/>
      <c r="I367" s="4"/>
      <c r="J367" s="4"/>
    </row>
    <row r="368" ht="15.75" customHeight="1">
      <c r="B368" s="2"/>
      <c r="C368" s="2"/>
      <c r="D368" s="3"/>
      <c r="E368" s="3"/>
      <c r="F368" s="4"/>
      <c r="G368" s="4"/>
      <c r="H368" s="4"/>
      <c r="I368" s="4"/>
      <c r="J368" s="4"/>
    </row>
    <row r="369" ht="15.75" customHeight="1">
      <c r="B369" s="2"/>
      <c r="C369" s="2"/>
      <c r="D369" s="3"/>
      <c r="E369" s="3"/>
      <c r="F369" s="4"/>
      <c r="G369" s="4"/>
      <c r="H369" s="4"/>
      <c r="I369" s="4"/>
      <c r="J369" s="4"/>
    </row>
    <row r="370" ht="15.75" customHeight="1">
      <c r="B370" s="2"/>
      <c r="C370" s="2"/>
      <c r="D370" s="3"/>
      <c r="E370" s="3"/>
      <c r="F370" s="4"/>
      <c r="G370" s="4"/>
      <c r="H370" s="4"/>
      <c r="I370" s="4"/>
      <c r="J370" s="4"/>
    </row>
    <row r="371" ht="15.75" customHeight="1">
      <c r="B371" s="2"/>
      <c r="C371" s="2"/>
      <c r="D371" s="3"/>
      <c r="E371" s="3"/>
      <c r="F371" s="4"/>
      <c r="G371" s="4"/>
      <c r="H371" s="4"/>
      <c r="I371" s="4"/>
      <c r="J371" s="4"/>
    </row>
    <row r="372" ht="15.75" customHeight="1">
      <c r="B372" s="2"/>
      <c r="C372" s="2"/>
      <c r="D372" s="3"/>
      <c r="E372" s="3"/>
      <c r="F372" s="4"/>
      <c r="G372" s="4"/>
      <c r="H372" s="4"/>
      <c r="I372" s="4"/>
      <c r="J372" s="4"/>
    </row>
    <row r="373" ht="15.75" customHeight="1">
      <c r="B373" s="2"/>
      <c r="C373" s="2"/>
      <c r="D373" s="3"/>
      <c r="E373" s="3"/>
      <c r="F373" s="4"/>
      <c r="G373" s="4"/>
      <c r="H373" s="4"/>
      <c r="I373" s="4"/>
      <c r="J373" s="4"/>
    </row>
    <row r="374" ht="15.75" customHeight="1">
      <c r="B374" s="2"/>
      <c r="C374" s="2"/>
      <c r="D374" s="3"/>
      <c r="E374" s="3"/>
      <c r="F374" s="4"/>
      <c r="G374" s="4"/>
      <c r="H374" s="4"/>
      <c r="I374" s="4"/>
      <c r="J374" s="4"/>
    </row>
    <row r="375" ht="15.75" customHeight="1">
      <c r="B375" s="2"/>
      <c r="C375" s="2"/>
      <c r="D375" s="3"/>
      <c r="E375" s="3"/>
      <c r="F375" s="4"/>
      <c r="G375" s="4"/>
      <c r="H375" s="4"/>
      <c r="I375" s="4"/>
      <c r="J375" s="4"/>
    </row>
    <row r="376" ht="15.75" customHeight="1">
      <c r="B376" s="2"/>
      <c r="C376" s="2"/>
      <c r="D376" s="3"/>
      <c r="E376" s="3"/>
      <c r="F376" s="4"/>
      <c r="G376" s="4"/>
      <c r="H376" s="4"/>
      <c r="I376" s="4"/>
      <c r="J376" s="4"/>
    </row>
    <row r="377" ht="15.75" customHeight="1">
      <c r="B377" s="2"/>
      <c r="C377" s="2"/>
      <c r="D377" s="3"/>
      <c r="E377" s="3"/>
      <c r="F377" s="4"/>
      <c r="G377" s="4"/>
      <c r="H377" s="4"/>
      <c r="I377" s="4"/>
      <c r="J377" s="4"/>
    </row>
    <row r="378" ht="15.75" customHeight="1">
      <c r="B378" s="2"/>
      <c r="C378" s="2"/>
      <c r="D378" s="3"/>
      <c r="E378" s="3"/>
      <c r="F378" s="4"/>
      <c r="G378" s="4"/>
      <c r="H378" s="4"/>
      <c r="I378" s="4"/>
      <c r="J378" s="4"/>
    </row>
    <row r="379" ht="15.75" customHeight="1">
      <c r="B379" s="2"/>
      <c r="C379" s="2"/>
      <c r="D379" s="3"/>
      <c r="E379" s="3"/>
      <c r="F379" s="4"/>
      <c r="G379" s="4"/>
      <c r="H379" s="4"/>
      <c r="I379" s="4"/>
      <c r="J379" s="4"/>
    </row>
    <row r="380" ht="15.75" customHeight="1">
      <c r="B380" s="2"/>
      <c r="C380" s="2"/>
      <c r="D380" s="3"/>
      <c r="E380" s="3"/>
      <c r="F380" s="4"/>
      <c r="G380" s="4"/>
      <c r="H380" s="4"/>
      <c r="I380" s="4"/>
      <c r="J380" s="4"/>
    </row>
    <row r="381" ht="15.75" customHeight="1">
      <c r="B381" s="2"/>
      <c r="C381" s="2"/>
      <c r="D381" s="3"/>
      <c r="E381" s="3"/>
      <c r="F381" s="4"/>
      <c r="G381" s="4"/>
      <c r="H381" s="4"/>
      <c r="I381" s="4"/>
      <c r="J381" s="4"/>
    </row>
    <row r="382" ht="15.75" customHeight="1">
      <c r="B382" s="2"/>
      <c r="C382" s="2"/>
      <c r="D382" s="3"/>
      <c r="E382" s="3"/>
      <c r="F382" s="4"/>
      <c r="G382" s="4"/>
      <c r="H382" s="4"/>
      <c r="I382" s="4"/>
      <c r="J382" s="4"/>
    </row>
    <row r="383" ht="15.75" customHeight="1">
      <c r="B383" s="2"/>
      <c r="C383" s="2"/>
      <c r="D383" s="3"/>
      <c r="E383" s="3"/>
      <c r="F383" s="4"/>
      <c r="G383" s="4"/>
      <c r="H383" s="4"/>
      <c r="I383" s="4"/>
      <c r="J383" s="4"/>
    </row>
    <row r="384" ht="15.75" customHeight="1">
      <c r="B384" s="2"/>
      <c r="C384" s="2"/>
      <c r="D384" s="3"/>
      <c r="E384" s="3"/>
      <c r="F384" s="4"/>
      <c r="G384" s="4"/>
      <c r="H384" s="4"/>
      <c r="I384" s="4"/>
      <c r="J384" s="4"/>
    </row>
    <row r="385" ht="15.75" customHeight="1">
      <c r="B385" s="2"/>
      <c r="C385" s="2"/>
      <c r="D385" s="3"/>
      <c r="E385" s="3"/>
      <c r="F385" s="4"/>
      <c r="G385" s="4"/>
      <c r="H385" s="4"/>
      <c r="I385" s="4"/>
      <c r="J385" s="4"/>
    </row>
    <row r="386" ht="15.75" customHeight="1">
      <c r="B386" s="2"/>
      <c r="C386" s="2"/>
      <c r="D386" s="3"/>
      <c r="E386" s="3"/>
      <c r="F386" s="4"/>
      <c r="G386" s="4"/>
      <c r="H386" s="4"/>
      <c r="I386" s="4"/>
      <c r="J386" s="4"/>
    </row>
    <row r="387" ht="15.75" customHeight="1">
      <c r="B387" s="2"/>
      <c r="C387" s="2"/>
      <c r="D387" s="3"/>
      <c r="E387" s="3"/>
      <c r="F387" s="4"/>
      <c r="G387" s="4"/>
      <c r="H387" s="4"/>
      <c r="I387" s="4"/>
      <c r="J387" s="4"/>
    </row>
    <row r="388" ht="15.75" customHeight="1">
      <c r="B388" s="2"/>
      <c r="C388" s="2"/>
      <c r="D388" s="3"/>
      <c r="E388" s="3"/>
      <c r="F388" s="4"/>
      <c r="G388" s="4"/>
      <c r="H388" s="4"/>
      <c r="I388" s="4"/>
      <c r="J388" s="4"/>
    </row>
    <row r="389" ht="15.75" customHeight="1">
      <c r="B389" s="2"/>
      <c r="C389" s="2"/>
      <c r="D389" s="3"/>
      <c r="E389" s="3"/>
      <c r="F389" s="4"/>
      <c r="G389" s="4"/>
      <c r="H389" s="4"/>
      <c r="I389" s="4"/>
      <c r="J389" s="4"/>
    </row>
    <row r="390" ht="15.75" customHeight="1">
      <c r="B390" s="2"/>
      <c r="C390" s="2"/>
      <c r="D390" s="3"/>
      <c r="E390" s="3"/>
      <c r="F390" s="4"/>
      <c r="G390" s="4"/>
      <c r="H390" s="4"/>
      <c r="I390" s="4"/>
      <c r="J390" s="4"/>
    </row>
    <row r="391" ht="15.75" customHeight="1">
      <c r="B391" s="2"/>
      <c r="C391" s="2"/>
      <c r="D391" s="3"/>
      <c r="E391" s="3"/>
      <c r="F391" s="4"/>
      <c r="G391" s="4"/>
      <c r="H391" s="4"/>
      <c r="I391" s="4"/>
      <c r="J391" s="4"/>
    </row>
    <row r="392" ht="15.75" customHeight="1">
      <c r="B392" s="2"/>
      <c r="C392" s="2"/>
      <c r="D392" s="3"/>
      <c r="E392" s="3"/>
      <c r="F392" s="4"/>
      <c r="G392" s="4"/>
      <c r="H392" s="4"/>
      <c r="I392" s="4"/>
      <c r="J392" s="4"/>
    </row>
    <row r="393" ht="15.75" customHeight="1">
      <c r="B393" s="2"/>
      <c r="C393" s="2"/>
      <c r="D393" s="3"/>
      <c r="E393" s="3"/>
      <c r="F393" s="4"/>
      <c r="G393" s="4"/>
      <c r="H393" s="4"/>
      <c r="I393" s="4"/>
      <c r="J393" s="4"/>
    </row>
    <row r="394" ht="15.75" customHeight="1">
      <c r="B394" s="2"/>
      <c r="C394" s="2"/>
      <c r="D394" s="3"/>
      <c r="E394" s="3"/>
      <c r="F394" s="4"/>
      <c r="G394" s="4"/>
      <c r="H394" s="4"/>
      <c r="I394" s="4"/>
      <c r="J394" s="4"/>
    </row>
    <row r="395" ht="15.75" customHeight="1">
      <c r="B395" s="2"/>
      <c r="C395" s="2"/>
      <c r="D395" s="3"/>
      <c r="E395" s="3"/>
      <c r="F395" s="4"/>
      <c r="G395" s="4"/>
      <c r="H395" s="4"/>
      <c r="I395" s="4"/>
      <c r="J395" s="4"/>
    </row>
    <row r="396" ht="15.75" customHeight="1">
      <c r="B396" s="2"/>
      <c r="C396" s="2"/>
      <c r="D396" s="3"/>
      <c r="E396" s="3"/>
      <c r="F396" s="4"/>
      <c r="G396" s="4"/>
      <c r="H396" s="4"/>
      <c r="I396" s="4"/>
      <c r="J396" s="4"/>
    </row>
    <row r="397" ht="15.75" customHeight="1">
      <c r="B397" s="2"/>
      <c r="C397" s="2"/>
      <c r="D397" s="3"/>
      <c r="E397" s="3"/>
      <c r="F397" s="4"/>
      <c r="G397" s="4"/>
      <c r="H397" s="4"/>
      <c r="I397" s="4"/>
      <c r="J397" s="4"/>
    </row>
    <row r="398" ht="15.75" customHeight="1">
      <c r="B398" s="2"/>
      <c r="C398" s="2"/>
      <c r="D398" s="3"/>
      <c r="E398" s="3"/>
      <c r="F398" s="4"/>
      <c r="G398" s="4"/>
      <c r="H398" s="4"/>
      <c r="I398" s="4"/>
      <c r="J398" s="4"/>
    </row>
    <row r="399" ht="15.75" customHeight="1">
      <c r="B399" s="2"/>
      <c r="C399" s="2"/>
      <c r="D399" s="3"/>
      <c r="E399" s="3"/>
      <c r="F399" s="4"/>
      <c r="G399" s="4"/>
      <c r="H399" s="4"/>
      <c r="I399" s="4"/>
      <c r="J399" s="4"/>
    </row>
    <row r="400" ht="15.75" customHeight="1">
      <c r="B400" s="2"/>
      <c r="C400" s="2"/>
      <c r="D400" s="3"/>
      <c r="E400" s="3"/>
      <c r="F400" s="4"/>
      <c r="G400" s="4"/>
      <c r="H400" s="4"/>
      <c r="I400" s="4"/>
      <c r="J400" s="4"/>
    </row>
    <row r="401" ht="15.75" customHeight="1">
      <c r="B401" s="2"/>
      <c r="C401" s="2"/>
      <c r="D401" s="3"/>
      <c r="E401" s="3"/>
      <c r="F401" s="4"/>
      <c r="G401" s="4"/>
      <c r="H401" s="4"/>
      <c r="I401" s="4"/>
      <c r="J401" s="4"/>
    </row>
    <row r="402" ht="15.75" customHeight="1">
      <c r="B402" s="2"/>
      <c r="C402" s="2"/>
      <c r="D402" s="3"/>
      <c r="E402" s="3"/>
      <c r="F402" s="4"/>
      <c r="G402" s="4"/>
      <c r="H402" s="4"/>
      <c r="I402" s="4"/>
      <c r="J402" s="4"/>
    </row>
    <row r="403" ht="15.75" customHeight="1">
      <c r="B403" s="2"/>
      <c r="C403" s="2"/>
      <c r="D403" s="3"/>
      <c r="E403" s="3"/>
      <c r="F403" s="4"/>
      <c r="G403" s="4"/>
      <c r="H403" s="4"/>
      <c r="I403" s="4"/>
      <c r="J403" s="4"/>
    </row>
    <row r="404" ht="15.75" customHeight="1">
      <c r="B404" s="2"/>
      <c r="C404" s="2"/>
      <c r="D404" s="3"/>
      <c r="E404" s="3"/>
      <c r="F404" s="4"/>
      <c r="G404" s="4"/>
      <c r="H404" s="4"/>
      <c r="I404" s="4"/>
      <c r="J404" s="4"/>
    </row>
    <row r="405" ht="15.75" customHeight="1">
      <c r="B405" s="2"/>
      <c r="C405" s="2"/>
      <c r="D405" s="3"/>
      <c r="E405" s="3"/>
      <c r="F405" s="4"/>
      <c r="G405" s="4"/>
      <c r="H405" s="4"/>
      <c r="I405" s="4"/>
      <c r="J405" s="4"/>
    </row>
    <row r="406" ht="15.75" customHeight="1">
      <c r="B406" s="2"/>
      <c r="C406" s="2"/>
      <c r="D406" s="3"/>
      <c r="E406" s="3"/>
      <c r="F406" s="4"/>
      <c r="G406" s="4"/>
      <c r="H406" s="4"/>
      <c r="I406" s="4"/>
      <c r="J406" s="4"/>
    </row>
    <row r="407" ht="15.75" customHeight="1">
      <c r="B407" s="2"/>
      <c r="C407" s="2"/>
      <c r="D407" s="3"/>
      <c r="E407" s="3"/>
      <c r="F407" s="4"/>
      <c r="G407" s="4"/>
      <c r="H407" s="4"/>
      <c r="I407" s="4"/>
      <c r="J407" s="4"/>
    </row>
    <row r="408" ht="15.75" customHeight="1">
      <c r="B408" s="2"/>
      <c r="C408" s="2"/>
      <c r="D408" s="3"/>
      <c r="E408" s="3"/>
      <c r="F408" s="4"/>
      <c r="G408" s="4"/>
      <c r="H408" s="4"/>
      <c r="I408" s="4"/>
      <c r="J408" s="4"/>
    </row>
    <row r="409" ht="15.75" customHeight="1">
      <c r="B409" s="2"/>
      <c r="C409" s="2"/>
      <c r="D409" s="3"/>
      <c r="E409" s="3"/>
      <c r="F409" s="4"/>
      <c r="G409" s="4"/>
      <c r="H409" s="4"/>
      <c r="I409" s="4"/>
      <c r="J409" s="4"/>
    </row>
    <row r="410" ht="15.75" customHeight="1">
      <c r="B410" s="2"/>
      <c r="C410" s="2"/>
      <c r="D410" s="3"/>
      <c r="E410" s="3"/>
      <c r="F410" s="4"/>
      <c r="G410" s="4"/>
      <c r="H410" s="4"/>
      <c r="I410" s="4"/>
      <c r="J410" s="4"/>
    </row>
    <row r="411" ht="15.75" customHeight="1">
      <c r="B411" s="2"/>
      <c r="C411" s="2"/>
      <c r="D411" s="3"/>
      <c r="E411" s="3"/>
      <c r="F411" s="4"/>
      <c r="G411" s="4"/>
      <c r="H411" s="4"/>
      <c r="I411" s="4"/>
      <c r="J411" s="4"/>
    </row>
    <row r="412" ht="15.75" customHeight="1">
      <c r="B412" s="2"/>
      <c r="C412" s="2"/>
      <c r="D412" s="3"/>
      <c r="E412" s="3"/>
      <c r="F412" s="4"/>
      <c r="G412" s="4"/>
      <c r="H412" s="4"/>
      <c r="I412" s="4"/>
      <c r="J412" s="4"/>
    </row>
    <row r="413" ht="15.75" customHeight="1">
      <c r="B413" s="2"/>
      <c r="C413" s="2"/>
      <c r="D413" s="3"/>
      <c r="E413" s="3"/>
      <c r="F413" s="4"/>
      <c r="G413" s="4"/>
      <c r="H413" s="4"/>
      <c r="I413" s="4"/>
      <c r="J413" s="4"/>
    </row>
    <row r="414" ht="15.75" customHeight="1">
      <c r="B414" s="2"/>
      <c r="C414" s="2"/>
      <c r="D414" s="3"/>
      <c r="E414" s="3"/>
      <c r="F414" s="4"/>
      <c r="G414" s="4"/>
      <c r="H414" s="4"/>
      <c r="I414" s="4"/>
      <c r="J414" s="4"/>
    </row>
    <row r="415" ht="15.75" customHeight="1">
      <c r="B415" s="2"/>
      <c r="C415" s="2"/>
      <c r="D415" s="3"/>
      <c r="E415" s="3"/>
      <c r="F415" s="4"/>
      <c r="G415" s="4"/>
      <c r="H415" s="4"/>
      <c r="I415" s="4"/>
      <c r="J415" s="4"/>
    </row>
    <row r="416" ht="15.75" customHeight="1">
      <c r="B416" s="2"/>
      <c r="C416" s="2"/>
      <c r="D416" s="3"/>
      <c r="E416" s="3"/>
      <c r="F416" s="4"/>
      <c r="G416" s="4"/>
      <c r="H416" s="4"/>
      <c r="I416" s="4"/>
      <c r="J416" s="4"/>
    </row>
    <row r="417" ht="15.75" customHeight="1">
      <c r="B417" s="2"/>
      <c r="C417" s="2"/>
      <c r="D417" s="3"/>
      <c r="E417" s="3"/>
      <c r="F417" s="4"/>
      <c r="G417" s="4"/>
      <c r="H417" s="4"/>
      <c r="I417" s="4"/>
      <c r="J417" s="4"/>
    </row>
    <row r="418" ht="15.75" customHeight="1">
      <c r="B418" s="2"/>
      <c r="C418" s="2"/>
      <c r="D418" s="3"/>
      <c r="E418" s="3"/>
      <c r="F418" s="4"/>
      <c r="G418" s="4"/>
      <c r="H418" s="4"/>
      <c r="I418" s="4"/>
      <c r="J418" s="4"/>
    </row>
    <row r="419" ht="15.75" customHeight="1">
      <c r="B419" s="2"/>
      <c r="C419" s="2"/>
      <c r="D419" s="3"/>
      <c r="E419" s="3"/>
      <c r="F419" s="4"/>
      <c r="G419" s="4"/>
      <c r="H419" s="4"/>
      <c r="I419" s="4"/>
      <c r="J419" s="4"/>
    </row>
    <row r="420" ht="15.75" customHeight="1">
      <c r="B420" s="2"/>
      <c r="C420" s="2"/>
      <c r="D420" s="3"/>
      <c r="E420" s="3"/>
      <c r="F420" s="4"/>
      <c r="G420" s="4"/>
      <c r="H420" s="4"/>
      <c r="I420" s="4"/>
      <c r="J420" s="4"/>
    </row>
    <row r="421" ht="15.75" customHeight="1">
      <c r="B421" s="2"/>
      <c r="C421" s="2"/>
      <c r="D421" s="3"/>
      <c r="E421" s="3"/>
      <c r="F421" s="4"/>
      <c r="G421" s="4"/>
      <c r="H421" s="4"/>
      <c r="I421" s="4"/>
      <c r="J421" s="4"/>
    </row>
    <row r="422" ht="15.75" customHeight="1">
      <c r="B422" s="2"/>
      <c r="C422" s="2"/>
      <c r="D422" s="3"/>
      <c r="E422" s="3"/>
      <c r="F422" s="4"/>
      <c r="G422" s="4"/>
      <c r="H422" s="4"/>
      <c r="I422" s="4"/>
      <c r="J422" s="4"/>
    </row>
    <row r="423" ht="15.75" customHeight="1">
      <c r="B423" s="2"/>
      <c r="C423" s="2"/>
      <c r="D423" s="3"/>
      <c r="E423" s="3"/>
      <c r="F423" s="4"/>
      <c r="G423" s="4"/>
      <c r="H423" s="4"/>
      <c r="I423" s="4"/>
      <c r="J423" s="4"/>
    </row>
    <row r="424" ht="15.75" customHeight="1">
      <c r="B424" s="2"/>
      <c r="C424" s="2"/>
      <c r="D424" s="3"/>
      <c r="E424" s="3"/>
      <c r="F424" s="4"/>
      <c r="G424" s="4"/>
      <c r="H424" s="4"/>
      <c r="I424" s="4"/>
      <c r="J424" s="4"/>
    </row>
    <row r="425" ht="15.75" customHeight="1">
      <c r="B425" s="2"/>
      <c r="C425" s="2"/>
      <c r="D425" s="3"/>
      <c r="E425" s="3"/>
      <c r="F425" s="4"/>
      <c r="G425" s="4"/>
      <c r="H425" s="4"/>
      <c r="I425" s="4"/>
      <c r="J425" s="4"/>
    </row>
    <row r="426" ht="15.75" customHeight="1">
      <c r="B426" s="2"/>
      <c r="C426" s="2"/>
      <c r="D426" s="3"/>
      <c r="E426" s="3"/>
      <c r="F426" s="4"/>
      <c r="G426" s="4"/>
      <c r="H426" s="4"/>
      <c r="I426" s="4"/>
      <c r="J426" s="4"/>
    </row>
    <row r="427" ht="15.75" customHeight="1">
      <c r="B427" s="2"/>
      <c r="C427" s="2"/>
      <c r="D427" s="3"/>
      <c r="E427" s="3"/>
      <c r="F427" s="4"/>
      <c r="G427" s="4"/>
      <c r="H427" s="4"/>
      <c r="I427" s="4"/>
      <c r="J427" s="4"/>
    </row>
    <row r="428" ht="15.75" customHeight="1">
      <c r="B428" s="2"/>
      <c r="C428" s="2"/>
      <c r="D428" s="3"/>
      <c r="E428" s="3"/>
      <c r="F428" s="4"/>
      <c r="G428" s="4"/>
      <c r="H428" s="4"/>
      <c r="I428" s="4"/>
      <c r="J428" s="4"/>
    </row>
    <row r="429" ht="15.75" customHeight="1">
      <c r="B429" s="2"/>
      <c r="C429" s="2"/>
      <c r="D429" s="3"/>
      <c r="E429" s="3"/>
      <c r="F429" s="4"/>
      <c r="G429" s="4"/>
      <c r="H429" s="4"/>
      <c r="I429" s="4"/>
      <c r="J429" s="4"/>
    </row>
    <row r="430" ht="15.75" customHeight="1">
      <c r="B430" s="2"/>
      <c r="C430" s="2"/>
      <c r="D430" s="3"/>
      <c r="E430" s="3"/>
      <c r="F430" s="4"/>
      <c r="G430" s="4"/>
      <c r="H430" s="4"/>
      <c r="I430" s="4"/>
      <c r="J430" s="4"/>
    </row>
    <row r="431" ht="15.75" customHeight="1">
      <c r="B431" s="2"/>
      <c r="C431" s="2"/>
      <c r="D431" s="3"/>
      <c r="E431" s="3"/>
      <c r="F431" s="4"/>
      <c r="G431" s="4"/>
      <c r="H431" s="4"/>
      <c r="I431" s="4"/>
      <c r="J431" s="4"/>
    </row>
    <row r="432" ht="15.75" customHeight="1">
      <c r="B432" s="2"/>
      <c r="C432" s="2"/>
      <c r="D432" s="3"/>
      <c r="E432" s="3"/>
      <c r="F432" s="4"/>
      <c r="G432" s="4"/>
      <c r="H432" s="4"/>
      <c r="I432" s="4"/>
      <c r="J432" s="4"/>
    </row>
    <row r="433" ht="15.75" customHeight="1">
      <c r="B433" s="2"/>
      <c r="C433" s="2"/>
      <c r="D433" s="3"/>
      <c r="E433" s="3"/>
      <c r="F433" s="4"/>
      <c r="G433" s="4"/>
      <c r="H433" s="4"/>
      <c r="I433" s="4"/>
      <c r="J433" s="4"/>
    </row>
    <row r="434" ht="15.75" customHeight="1">
      <c r="B434" s="2"/>
      <c r="C434" s="2"/>
      <c r="D434" s="3"/>
      <c r="E434" s="3"/>
      <c r="F434" s="4"/>
      <c r="G434" s="4"/>
      <c r="H434" s="4"/>
      <c r="I434" s="4"/>
      <c r="J434" s="4"/>
    </row>
    <row r="435" ht="15.75" customHeight="1">
      <c r="B435" s="2"/>
      <c r="C435" s="2"/>
      <c r="D435" s="3"/>
      <c r="E435" s="3"/>
      <c r="F435" s="4"/>
      <c r="G435" s="4"/>
      <c r="H435" s="4"/>
      <c r="I435" s="4"/>
      <c r="J435" s="4"/>
    </row>
    <row r="436" ht="15.75" customHeight="1">
      <c r="B436" s="2"/>
      <c r="C436" s="2"/>
      <c r="D436" s="3"/>
      <c r="E436" s="3"/>
      <c r="F436" s="4"/>
      <c r="G436" s="4"/>
      <c r="H436" s="4"/>
      <c r="I436" s="4"/>
      <c r="J436" s="4"/>
    </row>
    <row r="437" ht="15.75" customHeight="1">
      <c r="B437" s="2"/>
      <c r="C437" s="2"/>
      <c r="D437" s="3"/>
      <c r="E437" s="3"/>
      <c r="F437" s="4"/>
      <c r="G437" s="4"/>
      <c r="H437" s="4"/>
      <c r="I437" s="4"/>
      <c r="J437" s="4"/>
    </row>
    <row r="438" ht="15.75" customHeight="1">
      <c r="B438" s="2"/>
      <c r="C438" s="2"/>
      <c r="D438" s="3"/>
      <c r="E438" s="3"/>
      <c r="F438" s="4"/>
      <c r="G438" s="4"/>
      <c r="H438" s="4"/>
      <c r="I438" s="4"/>
      <c r="J438" s="4"/>
    </row>
    <row r="439" ht="15.75" customHeight="1">
      <c r="B439" s="2"/>
      <c r="C439" s="2"/>
      <c r="D439" s="3"/>
      <c r="E439" s="3"/>
      <c r="F439" s="4"/>
      <c r="G439" s="4"/>
      <c r="H439" s="4"/>
      <c r="I439" s="4"/>
      <c r="J439" s="4"/>
    </row>
    <row r="440" ht="15.75" customHeight="1">
      <c r="B440" s="2"/>
      <c r="C440" s="2"/>
      <c r="D440" s="3"/>
      <c r="E440" s="3"/>
      <c r="F440" s="4"/>
      <c r="G440" s="4"/>
      <c r="H440" s="4"/>
      <c r="I440" s="4"/>
      <c r="J440" s="4"/>
    </row>
    <row r="441" ht="15.75" customHeight="1">
      <c r="B441" s="2"/>
      <c r="C441" s="2"/>
      <c r="D441" s="3"/>
      <c r="E441" s="3"/>
      <c r="F441" s="4"/>
      <c r="G441" s="4"/>
      <c r="H441" s="4"/>
      <c r="I441" s="4"/>
      <c r="J441" s="4"/>
    </row>
    <row r="442" ht="15.75" customHeight="1">
      <c r="B442" s="2"/>
      <c r="C442" s="2"/>
      <c r="D442" s="3"/>
      <c r="E442" s="3"/>
      <c r="F442" s="4"/>
      <c r="G442" s="4"/>
      <c r="H442" s="4"/>
      <c r="I442" s="4"/>
      <c r="J442" s="4"/>
    </row>
    <row r="443" ht="15.75" customHeight="1">
      <c r="B443" s="2"/>
      <c r="C443" s="2"/>
      <c r="D443" s="3"/>
      <c r="E443" s="3"/>
      <c r="F443" s="4"/>
      <c r="G443" s="4"/>
      <c r="H443" s="4"/>
      <c r="I443" s="4"/>
      <c r="J443" s="4"/>
    </row>
    <row r="444" ht="15.75" customHeight="1">
      <c r="B444" s="2"/>
      <c r="C444" s="2"/>
      <c r="D444" s="3"/>
      <c r="E444" s="3"/>
      <c r="F444" s="4"/>
      <c r="G444" s="4"/>
      <c r="H444" s="4"/>
      <c r="I444" s="4"/>
      <c r="J444" s="4"/>
    </row>
    <row r="445" ht="15.75" customHeight="1">
      <c r="B445" s="2"/>
      <c r="C445" s="2"/>
      <c r="D445" s="3"/>
      <c r="E445" s="3"/>
      <c r="F445" s="4"/>
      <c r="G445" s="4"/>
      <c r="H445" s="4"/>
      <c r="I445" s="4"/>
      <c r="J445" s="4"/>
    </row>
    <row r="446" ht="15.75" customHeight="1">
      <c r="B446" s="2"/>
      <c r="C446" s="2"/>
      <c r="D446" s="3"/>
      <c r="E446" s="3"/>
      <c r="F446" s="4"/>
      <c r="G446" s="4"/>
      <c r="H446" s="4"/>
      <c r="I446" s="4"/>
      <c r="J446" s="4"/>
    </row>
    <row r="447" ht="15.75" customHeight="1">
      <c r="B447" s="2"/>
      <c r="C447" s="2"/>
      <c r="D447" s="3"/>
      <c r="E447" s="3"/>
      <c r="F447" s="4"/>
      <c r="G447" s="4"/>
      <c r="H447" s="4"/>
      <c r="I447" s="4"/>
      <c r="J447" s="4"/>
    </row>
    <row r="448" ht="15.75" customHeight="1">
      <c r="B448" s="2"/>
      <c r="C448" s="2"/>
      <c r="D448" s="3"/>
      <c r="E448" s="3"/>
      <c r="F448" s="4"/>
      <c r="G448" s="4"/>
      <c r="H448" s="4"/>
      <c r="I448" s="4"/>
      <c r="J448" s="4"/>
    </row>
    <row r="449" ht="15.75" customHeight="1">
      <c r="B449" s="2"/>
      <c r="C449" s="2"/>
      <c r="D449" s="3"/>
      <c r="E449" s="3"/>
      <c r="F449" s="4"/>
      <c r="G449" s="4"/>
      <c r="H449" s="4"/>
      <c r="I449" s="4"/>
      <c r="J449" s="4"/>
    </row>
    <row r="450" ht="15.75" customHeight="1">
      <c r="B450" s="2"/>
      <c r="C450" s="2"/>
      <c r="D450" s="3"/>
      <c r="E450" s="3"/>
      <c r="F450" s="4"/>
      <c r="G450" s="4"/>
      <c r="H450" s="4"/>
      <c r="I450" s="4"/>
      <c r="J450" s="4"/>
    </row>
    <row r="451" ht="15.75" customHeight="1">
      <c r="B451" s="2"/>
      <c r="C451" s="2"/>
      <c r="D451" s="3"/>
      <c r="E451" s="3"/>
      <c r="F451" s="4"/>
      <c r="G451" s="4"/>
      <c r="H451" s="4"/>
      <c r="I451" s="4"/>
      <c r="J451" s="4"/>
    </row>
    <row r="452" ht="15.75" customHeight="1">
      <c r="B452" s="2"/>
      <c r="C452" s="2"/>
      <c r="D452" s="3"/>
      <c r="E452" s="3"/>
      <c r="F452" s="4"/>
      <c r="G452" s="4"/>
      <c r="H452" s="4"/>
      <c r="I452" s="4"/>
      <c r="J452" s="4"/>
    </row>
    <row r="453" ht="15.75" customHeight="1">
      <c r="B453" s="2"/>
      <c r="C453" s="2"/>
      <c r="D453" s="3"/>
      <c r="E453" s="3"/>
      <c r="F453" s="4"/>
      <c r="G453" s="4"/>
      <c r="H453" s="4"/>
      <c r="I453" s="4"/>
      <c r="J453" s="4"/>
    </row>
    <row r="454" ht="15.75" customHeight="1">
      <c r="B454" s="2"/>
      <c r="C454" s="2"/>
      <c r="D454" s="3"/>
      <c r="E454" s="3"/>
      <c r="F454" s="4"/>
      <c r="G454" s="4"/>
      <c r="H454" s="4"/>
      <c r="I454" s="4"/>
      <c r="J454" s="4"/>
    </row>
    <row r="455" ht="15.75" customHeight="1">
      <c r="B455" s="2"/>
      <c r="C455" s="2"/>
      <c r="D455" s="3"/>
      <c r="E455" s="3"/>
      <c r="F455" s="4"/>
      <c r="G455" s="4"/>
      <c r="H455" s="4"/>
      <c r="I455" s="4"/>
      <c r="J455" s="4"/>
    </row>
    <row r="456" ht="15.75" customHeight="1">
      <c r="B456" s="2"/>
      <c r="C456" s="2"/>
      <c r="D456" s="3"/>
      <c r="E456" s="3"/>
      <c r="F456" s="4"/>
      <c r="G456" s="4"/>
      <c r="H456" s="4"/>
      <c r="I456" s="4"/>
      <c r="J456" s="4"/>
    </row>
    <row r="457" ht="15.75" customHeight="1">
      <c r="B457" s="2"/>
      <c r="C457" s="2"/>
      <c r="D457" s="3"/>
      <c r="E457" s="3"/>
      <c r="F457" s="4"/>
      <c r="G457" s="4"/>
      <c r="H457" s="4"/>
      <c r="I457" s="4"/>
      <c r="J457" s="4"/>
    </row>
    <row r="458" ht="15.75" customHeight="1">
      <c r="B458" s="2"/>
      <c r="C458" s="2"/>
      <c r="D458" s="3"/>
      <c r="E458" s="3"/>
      <c r="F458" s="4"/>
      <c r="G458" s="4"/>
      <c r="H458" s="4"/>
      <c r="I458" s="4"/>
      <c r="J458" s="4"/>
    </row>
    <row r="459" ht="15.75" customHeight="1">
      <c r="B459" s="2"/>
      <c r="C459" s="2"/>
      <c r="D459" s="3"/>
      <c r="E459" s="3"/>
      <c r="F459" s="4"/>
      <c r="G459" s="4"/>
      <c r="H459" s="4"/>
      <c r="I459" s="4"/>
      <c r="J459" s="4"/>
    </row>
    <row r="460" ht="15.75" customHeight="1">
      <c r="B460" s="2"/>
      <c r="C460" s="2"/>
      <c r="D460" s="3"/>
      <c r="E460" s="3"/>
      <c r="F460" s="4"/>
      <c r="G460" s="4"/>
      <c r="H460" s="4"/>
      <c r="I460" s="4"/>
      <c r="J460" s="4"/>
    </row>
    <row r="461" ht="15.75" customHeight="1">
      <c r="B461" s="2"/>
      <c r="C461" s="2"/>
      <c r="D461" s="3"/>
      <c r="E461" s="3"/>
      <c r="F461" s="4"/>
      <c r="G461" s="4"/>
      <c r="H461" s="4"/>
      <c r="I461" s="4"/>
      <c r="J461" s="4"/>
    </row>
    <row r="462" ht="15.75" customHeight="1">
      <c r="B462" s="2"/>
      <c r="C462" s="2"/>
      <c r="D462" s="3"/>
      <c r="E462" s="3"/>
      <c r="F462" s="4"/>
      <c r="G462" s="4"/>
      <c r="H462" s="4"/>
      <c r="I462" s="4"/>
      <c r="J462" s="4"/>
    </row>
    <row r="463" ht="15.75" customHeight="1">
      <c r="B463" s="2"/>
      <c r="C463" s="2"/>
      <c r="D463" s="3"/>
      <c r="E463" s="3"/>
      <c r="F463" s="4"/>
      <c r="G463" s="4"/>
      <c r="H463" s="4"/>
      <c r="I463" s="4"/>
      <c r="J463" s="4"/>
    </row>
    <row r="464" ht="15.75" customHeight="1">
      <c r="B464" s="2"/>
      <c r="C464" s="2"/>
      <c r="D464" s="3"/>
      <c r="E464" s="3"/>
      <c r="F464" s="4"/>
      <c r="G464" s="4"/>
      <c r="H464" s="4"/>
      <c r="I464" s="4"/>
      <c r="J464" s="4"/>
    </row>
    <row r="465" ht="15.75" customHeight="1">
      <c r="B465" s="2"/>
      <c r="C465" s="2"/>
      <c r="D465" s="3"/>
      <c r="E465" s="3"/>
      <c r="F465" s="4"/>
      <c r="G465" s="4"/>
      <c r="H465" s="4"/>
      <c r="I465" s="4"/>
      <c r="J465" s="4"/>
    </row>
    <row r="466" ht="15.75" customHeight="1">
      <c r="B466" s="2"/>
      <c r="C466" s="2"/>
      <c r="D466" s="3"/>
      <c r="E466" s="3"/>
      <c r="F466" s="4"/>
      <c r="G466" s="4"/>
      <c r="H466" s="4"/>
      <c r="I466" s="4"/>
      <c r="J466" s="4"/>
    </row>
    <row r="467" ht="15.75" customHeight="1">
      <c r="B467" s="2"/>
      <c r="C467" s="2"/>
      <c r="D467" s="3"/>
      <c r="E467" s="3"/>
      <c r="F467" s="4"/>
      <c r="G467" s="4"/>
      <c r="H467" s="4"/>
      <c r="I467" s="4"/>
      <c r="J467" s="4"/>
    </row>
    <row r="468" ht="15.75" customHeight="1">
      <c r="B468" s="2"/>
      <c r="C468" s="2"/>
      <c r="D468" s="3"/>
      <c r="E468" s="3"/>
      <c r="F468" s="4"/>
      <c r="G468" s="4"/>
      <c r="H468" s="4"/>
      <c r="I468" s="4"/>
      <c r="J468" s="4"/>
    </row>
    <row r="469" ht="15.75" customHeight="1">
      <c r="B469" s="2"/>
      <c r="C469" s="2"/>
      <c r="D469" s="3"/>
      <c r="E469" s="3"/>
      <c r="F469" s="4"/>
      <c r="G469" s="4"/>
      <c r="H469" s="4"/>
      <c r="I469" s="4"/>
      <c r="J469" s="4"/>
    </row>
    <row r="470" ht="15.75" customHeight="1">
      <c r="B470" s="2"/>
      <c r="C470" s="2"/>
      <c r="D470" s="3"/>
      <c r="E470" s="3"/>
      <c r="F470" s="4"/>
      <c r="G470" s="4"/>
      <c r="H470" s="4"/>
      <c r="I470" s="4"/>
      <c r="J470" s="4"/>
    </row>
    <row r="471" ht="15.75" customHeight="1">
      <c r="B471" s="2"/>
      <c r="C471" s="2"/>
      <c r="D471" s="3"/>
      <c r="E471" s="3"/>
      <c r="F471" s="4"/>
      <c r="G471" s="4"/>
      <c r="H471" s="4"/>
      <c r="I471" s="4"/>
      <c r="J471" s="4"/>
    </row>
    <row r="472" ht="15.75" customHeight="1">
      <c r="B472" s="2"/>
      <c r="C472" s="2"/>
      <c r="D472" s="3"/>
      <c r="E472" s="3"/>
      <c r="F472" s="4"/>
      <c r="G472" s="4"/>
      <c r="H472" s="4"/>
      <c r="I472" s="4"/>
      <c r="J472" s="4"/>
    </row>
    <row r="473" ht="15.75" customHeight="1">
      <c r="B473" s="2"/>
      <c r="C473" s="2"/>
      <c r="D473" s="3"/>
      <c r="E473" s="3"/>
      <c r="F473" s="4"/>
      <c r="G473" s="4"/>
      <c r="H473" s="4"/>
      <c r="I473" s="4"/>
      <c r="J473" s="4"/>
    </row>
    <row r="474" ht="15.75" customHeight="1">
      <c r="B474" s="2"/>
      <c r="C474" s="2"/>
      <c r="D474" s="3"/>
      <c r="E474" s="3"/>
      <c r="F474" s="4"/>
      <c r="G474" s="4"/>
      <c r="H474" s="4"/>
      <c r="I474" s="4"/>
      <c r="J474" s="4"/>
    </row>
    <row r="475" ht="15.75" customHeight="1">
      <c r="B475" s="2"/>
      <c r="C475" s="2"/>
      <c r="D475" s="3"/>
      <c r="E475" s="3"/>
      <c r="F475" s="4"/>
      <c r="G475" s="4"/>
      <c r="H475" s="4"/>
      <c r="I475" s="4"/>
      <c r="J475" s="4"/>
    </row>
    <row r="476" ht="15.75" customHeight="1">
      <c r="B476" s="2"/>
      <c r="C476" s="2"/>
      <c r="D476" s="3"/>
      <c r="E476" s="3"/>
      <c r="F476" s="4"/>
      <c r="G476" s="4"/>
      <c r="H476" s="4"/>
      <c r="I476" s="4"/>
      <c r="J476" s="4"/>
    </row>
    <row r="477" ht="15.75" customHeight="1">
      <c r="B477" s="2"/>
      <c r="C477" s="2"/>
      <c r="D477" s="3"/>
      <c r="E477" s="3"/>
      <c r="F477" s="4"/>
      <c r="G477" s="4"/>
      <c r="H477" s="4"/>
      <c r="I477" s="4"/>
      <c r="J477" s="4"/>
    </row>
    <row r="478" ht="15.75" customHeight="1">
      <c r="B478" s="2"/>
      <c r="C478" s="2"/>
      <c r="D478" s="3"/>
      <c r="E478" s="3"/>
      <c r="F478" s="4"/>
      <c r="G478" s="4"/>
      <c r="H478" s="4"/>
      <c r="I478" s="4"/>
      <c r="J478" s="4"/>
    </row>
    <row r="479" ht="15.75" customHeight="1">
      <c r="B479" s="2"/>
      <c r="C479" s="2"/>
      <c r="D479" s="3"/>
      <c r="E479" s="3"/>
      <c r="F479" s="4"/>
      <c r="G479" s="4"/>
      <c r="H479" s="4"/>
      <c r="I479" s="4"/>
      <c r="J479" s="4"/>
    </row>
    <row r="480" ht="15.75" customHeight="1">
      <c r="B480" s="2"/>
      <c r="C480" s="2"/>
      <c r="D480" s="3"/>
      <c r="E480" s="3"/>
      <c r="F480" s="4"/>
      <c r="G480" s="4"/>
      <c r="H480" s="4"/>
      <c r="I480" s="4"/>
      <c r="J480" s="4"/>
    </row>
    <row r="481" ht="15.75" customHeight="1">
      <c r="B481" s="2"/>
      <c r="C481" s="2"/>
      <c r="D481" s="3"/>
      <c r="E481" s="3"/>
      <c r="F481" s="4"/>
      <c r="G481" s="4"/>
      <c r="H481" s="4"/>
      <c r="I481" s="4"/>
      <c r="J481" s="4"/>
    </row>
    <row r="482" ht="15.75" customHeight="1">
      <c r="B482" s="2"/>
      <c r="C482" s="2"/>
      <c r="D482" s="3"/>
      <c r="E482" s="3"/>
      <c r="F482" s="4"/>
      <c r="G482" s="4"/>
      <c r="H482" s="4"/>
      <c r="I482" s="4"/>
      <c r="J482" s="4"/>
    </row>
    <row r="483" ht="15.75" customHeight="1">
      <c r="B483" s="2"/>
      <c r="C483" s="2"/>
      <c r="D483" s="3"/>
      <c r="E483" s="3"/>
      <c r="F483" s="4"/>
      <c r="G483" s="4"/>
      <c r="H483" s="4"/>
      <c r="I483" s="4"/>
      <c r="J483" s="4"/>
    </row>
    <row r="484" ht="15.75" customHeight="1">
      <c r="B484" s="2"/>
      <c r="C484" s="2"/>
      <c r="D484" s="3"/>
      <c r="E484" s="3"/>
      <c r="F484" s="4"/>
      <c r="G484" s="4"/>
      <c r="H484" s="4"/>
      <c r="I484" s="4"/>
      <c r="J484" s="4"/>
    </row>
    <row r="485" ht="15.75" customHeight="1">
      <c r="B485" s="2"/>
      <c r="C485" s="2"/>
      <c r="D485" s="3"/>
      <c r="E485" s="3"/>
      <c r="F485" s="4"/>
      <c r="G485" s="4"/>
      <c r="H485" s="4"/>
      <c r="I485" s="4"/>
      <c r="J485" s="4"/>
    </row>
    <row r="486" ht="15.75" customHeight="1">
      <c r="B486" s="2"/>
      <c r="C486" s="2"/>
      <c r="D486" s="3"/>
      <c r="E486" s="3"/>
      <c r="F486" s="4"/>
      <c r="G486" s="4"/>
      <c r="H486" s="4"/>
      <c r="I486" s="4"/>
      <c r="J486" s="4"/>
    </row>
    <row r="487" ht="15.75" customHeight="1">
      <c r="B487" s="2"/>
      <c r="C487" s="2"/>
      <c r="D487" s="3"/>
      <c r="E487" s="3"/>
      <c r="F487" s="4"/>
      <c r="G487" s="4"/>
      <c r="H487" s="4"/>
      <c r="I487" s="4"/>
      <c r="J487" s="4"/>
    </row>
    <row r="488" ht="15.75" customHeight="1">
      <c r="B488" s="2"/>
      <c r="C488" s="2"/>
      <c r="D488" s="3"/>
      <c r="E488" s="3"/>
      <c r="F488" s="4"/>
      <c r="G488" s="4"/>
      <c r="H488" s="4"/>
      <c r="I488" s="4"/>
      <c r="J488" s="4"/>
    </row>
    <row r="489" ht="15.75" customHeight="1">
      <c r="B489" s="2"/>
      <c r="C489" s="2"/>
      <c r="D489" s="3"/>
      <c r="E489" s="3"/>
      <c r="F489" s="4"/>
      <c r="G489" s="4"/>
      <c r="H489" s="4"/>
      <c r="I489" s="4"/>
      <c r="J489" s="4"/>
    </row>
    <row r="490" ht="15.75" customHeight="1">
      <c r="B490" s="2"/>
      <c r="C490" s="2"/>
      <c r="D490" s="3"/>
      <c r="E490" s="3"/>
      <c r="F490" s="4"/>
      <c r="G490" s="4"/>
      <c r="H490" s="4"/>
      <c r="I490" s="4"/>
      <c r="J490" s="4"/>
    </row>
    <row r="491" ht="15.75" customHeight="1">
      <c r="B491" s="2"/>
      <c r="C491" s="2"/>
      <c r="D491" s="3"/>
      <c r="E491" s="3"/>
      <c r="F491" s="4"/>
      <c r="G491" s="4"/>
      <c r="H491" s="4"/>
      <c r="I491" s="4"/>
      <c r="J491" s="4"/>
    </row>
    <row r="492" ht="15.75" customHeight="1">
      <c r="B492" s="2"/>
      <c r="C492" s="2"/>
      <c r="D492" s="3"/>
      <c r="E492" s="3"/>
      <c r="F492" s="4"/>
      <c r="G492" s="4"/>
      <c r="H492" s="4"/>
      <c r="I492" s="4"/>
      <c r="J492" s="4"/>
    </row>
    <row r="493" ht="15.75" customHeight="1">
      <c r="B493" s="2"/>
      <c r="C493" s="2"/>
      <c r="D493" s="3"/>
      <c r="E493" s="3"/>
      <c r="F493" s="4"/>
      <c r="G493" s="4"/>
      <c r="H493" s="4"/>
      <c r="I493" s="4"/>
      <c r="J493" s="4"/>
    </row>
    <row r="494" ht="15.75" customHeight="1">
      <c r="B494" s="2"/>
      <c r="C494" s="2"/>
      <c r="D494" s="3"/>
      <c r="E494" s="3"/>
      <c r="F494" s="4"/>
      <c r="G494" s="4"/>
      <c r="H494" s="4"/>
      <c r="I494" s="4"/>
      <c r="J494" s="4"/>
    </row>
    <row r="495" ht="15.75" customHeight="1">
      <c r="B495" s="2"/>
      <c r="C495" s="2"/>
      <c r="D495" s="3"/>
      <c r="E495" s="3"/>
      <c r="F495" s="4"/>
      <c r="G495" s="4"/>
      <c r="H495" s="4"/>
      <c r="I495" s="4"/>
      <c r="J495" s="4"/>
    </row>
    <row r="496" ht="15.75" customHeight="1">
      <c r="B496" s="2"/>
      <c r="C496" s="2"/>
      <c r="D496" s="3"/>
      <c r="E496" s="3"/>
      <c r="F496" s="4"/>
      <c r="G496" s="4"/>
      <c r="H496" s="4"/>
      <c r="I496" s="4"/>
      <c r="J496" s="4"/>
    </row>
    <row r="497" ht="15.75" customHeight="1">
      <c r="B497" s="2"/>
      <c r="C497" s="2"/>
      <c r="D497" s="3"/>
      <c r="E497" s="3"/>
      <c r="F497" s="4"/>
      <c r="G497" s="4"/>
      <c r="H497" s="4"/>
      <c r="I497" s="4"/>
      <c r="J497" s="4"/>
    </row>
    <row r="498" ht="15.75" customHeight="1">
      <c r="B498" s="2"/>
      <c r="C498" s="2"/>
      <c r="D498" s="3"/>
      <c r="E498" s="3"/>
      <c r="F498" s="4"/>
      <c r="G498" s="4"/>
      <c r="H498" s="4"/>
      <c r="I498" s="4"/>
      <c r="J498" s="4"/>
    </row>
    <row r="499" ht="15.75" customHeight="1">
      <c r="B499" s="2"/>
      <c r="C499" s="2"/>
      <c r="D499" s="3"/>
      <c r="E499" s="3"/>
      <c r="F499" s="4"/>
      <c r="G499" s="4"/>
      <c r="H499" s="4"/>
      <c r="I499" s="4"/>
      <c r="J499" s="4"/>
    </row>
    <row r="500" ht="15.75" customHeight="1">
      <c r="B500" s="2"/>
      <c r="C500" s="2"/>
      <c r="D500" s="3"/>
      <c r="E500" s="3"/>
      <c r="F500" s="4"/>
      <c r="G500" s="4"/>
      <c r="H500" s="4"/>
      <c r="I500" s="4"/>
      <c r="J500" s="4"/>
    </row>
    <row r="501" ht="15.75" customHeight="1">
      <c r="B501" s="2"/>
      <c r="C501" s="2"/>
      <c r="D501" s="3"/>
      <c r="E501" s="3"/>
      <c r="F501" s="4"/>
      <c r="G501" s="4"/>
      <c r="H501" s="4"/>
      <c r="I501" s="4"/>
      <c r="J501" s="4"/>
    </row>
    <row r="502" ht="15.75" customHeight="1">
      <c r="B502" s="2"/>
      <c r="C502" s="2"/>
      <c r="D502" s="3"/>
      <c r="E502" s="3"/>
      <c r="F502" s="4"/>
      <c r="G502" s="4"/>
      <c r="H502" s="4"/>
      <c r="I502" s="4"/>
      <c r="J502" s="4"/>
    </row>
    <row r="503" ht="15.75" customHeight="1">
      <c r="B503" s="2"/>
      <c r="C503" s="2"/>
      <c r="D503" s="3"/>
      <c r="E503" s="3"/>
      <c r="F503" s="4"/>
      <c r="G503" s="4"/>
      <c r="H503" s="4"/>
      <c r="I503" s="4"/>
      <c r="J503" s="4"/>
    </row>
    <row r="504" ht="15.75" customHeight="1">
      <c r="B504" s="2"/>
      <c r="C504" s="2"/>
      <c r="D504" s="3"/>
      <c r="E504" s="3"/>
      <c r="F504" s="4"/>
      <c r="G504" s="4"/>
      <c r="H504" s="4"/>
      <c r="I504" s="4"/>
      <c r="J504" s="4"/>
    </row>
    <row r="505" ht="15.75" customHeight="1">
      <c r="B505" s="2"/>
      <c r="C505" s="2"/>
      <c r="D505" s="3"/>
      <c r="E505" s="3"/>
      <c r="F505" s="4"/>
      <c r="G505" s="4"/>
      <c r="H505" s="4"/>
      <c r="I505" s="4"/>
      <c r="J505" s="4"/>
    </row>
    <row r="506" ht="15.75" customHeight="1">
      <c r="B506" s="2"/>
      <c r="C506" s="2"/>
      <c r="D506" s="3"/>
      <c r="E506" s="3"/>
      <c r="F506" s="4"/>
      <c r="G506" s="4"/>
      <c r="H506" s="4"/>
      <c r="I506" s="4"/>
      <c r="J506" s="4"/>
    </row>
    <row r="507" ht="15.75" customHeight="1">
      <c r="B507" s="2"/>
      <c r="C507" s="2"/>
      <c r="D507" s="3"/>
      <c r="E507" s="3"/>
      <c r="F507" s="4"/>
      <c r="G507" s="4"/>
      <c r="H507" s="4"/>
      <c r="I507" s="4"/>
      <c r="J507" s="4"/>
    </row>
    <row r="508" ht="15.75" customHeight="1">
      <c r="B508" s="2"/>
      <c r="C508" s="2"/>
      <c r="D508" s="3"/>
      <c r="E508" s="3"/>
      <c r="F508" s="4"/>
      <c r="G508" s="4"/>
      <c r="H508" s="4"/>
      <c r="I508" s="4"/>
      <c r="J508" s="4"/>
    </row>
    <row r="509" ht="15.75" customHeight="1">
      <c r="B509" s="2"/>
      <c r="C509" s="2"/>
      <c r="D509" s="3"/>
      <c r="E509" s="3"/>
      <c r="F509" s="4"/>
      <c r="G509" s="4"/>
      <c r="H509" s="4"/>
      <c r="I509" s="4"/>
      <c r="J509" s="4"/>
    </row>
    <row r="510" ht="15.75" customHeight="1">
      <c r="B510" s="2"/>
      <c r="C510" s="2"/>
      <c r="D510" s="3"/>
      <c r="E510" s="3"/>
      <c r="F510" s="4"/>
      <c r="G510" s="4"/>
      <c r="H510" s="4"/>
      <c r="I510" s="4"/>
      <c r="J510" s="4"/>
    </row>
    <row r="511" ht="15.75" customHeight="1">
      <c r="B511" s="2"/>
      <c r="C511" s="2"/>
      <c r="D511" s="3"/>
      <c r="E511" s="3"/>
      <c r="F511" s="4"/>
      <c r="G511" s="4"/>
      <c r="H511" s="4"/>
      <c r="I511" s="4"/>
      <c r="J511" s="4"/>
    </row>
    <row r="512" ht="15.75" customHeight="1">
      <c r="B512" s="2"/>
      <c r="C512" s="2"/>
      <c r="D512" s="3"/>
      <c r="E512" s="3"/>
      <c r="F512" s="4"/>
      <c r="G512" s="4"/>
      <c r="H512" s="4"/>
      <c r="I512" s="4"/>
      <c r="J512" s="4"/>
    </row>
    <row r="513" ht="15.75" customHeight="1">
      <c r="B513" s="2"/>
      <c r="C513" s="2"/>
      <c r="D513" s="3"/>
      <c r="E513" s="3"/>
      <c r="F513" s="4"/>
      <c r="G513" s="4"/>
      <c r="H513" s="4"/>
      <c r="I513" s="4"/>
      <c r="J513" s="4"/>
    </row>
    <row r="514" ht="15.75" customHeight="1">
      <c r="B514" s="2"/>
      <c r="C514" s="2"/>
      <c r="D514" s="3"/>
      <c r="E514" s="3"/>
      <c r="F514" s="4"/>
      <c r="G514" s="4"/>
      <c r="H514" s="4"/>
      <c r="I514" s="4"/>
      <c r="J514" s="4"/>
    </row>
    <row r="515" ht="15.75" customHeight="1">
      <c r="B515" s="2"/>
      <c r="C515" s="2"/>
      <c r="D515" s="3"/>
      <c r="E515" s="3"/>
      <c r="F515" s="4"/>
      <c r="G515" s="4"/>
      <c r="H515" s="4"/>
      <c r="I515" s="4"/>
      <c r="J515" s="4"/>
    </row>
    <row r="516" ht="15.75" customHeight="1">
      <c r="B516" s="2"/>
      <c r="C516" s="2"/>
      <c r="D516" s="3"/>
      <c r="E516" s="3"/>
      <c r="F516" s="4"/>
      <c r="G516" s="4"/>
      <c r="H516" s="4"/>
      <c r="I516" s="4"/>
      <c r="J516" s="4"/>
    </row>
    <row r="517" ht="15.75" customHeight="1">
      <c r="B517" s="2"/>
      <c r="C517" s="2"/>
      <c r="D517" s="3"/>
      <c r="E517" s="3"/>
      <c r="F517" s="4"/>
      <c r="G517" s="4"/>
      <c r="H517" s="4"/>
      <c r="I517" s="4"/>
      <c r="J517" s="4"/>
    </row>
    <row r="518" ht="15.75" customHeight="1">
      <c r="B518" s="2"/>
      <c r="C518" s="2"/>
      <c r="D518" s="3"/>
      <c r="E518" s="3"/>
      <c r="F518" s="4"/>
      <c r="G518" s="4"/>
      <c r="H518" s="4"/>
      <c r="I518" s="4"/>
      <c r="J518" s="4"/>
    </row>
    <row r="519" ht="15.75" customHeight="1">
      <c r="B519" s="2"/>
      <c r="C519" s="2"/>
      <c r="D519" s="3"/>
      <c r="E519" s="3"/>
      <c r="F519" s="4"/>
      <c r="G519" s="4"/>
      <c r="H519" s="4"/>
      <c r="I519" s="4"/>
      <c r="J519" s="4"/>
    </row>
    <row r="520" ht="15.75" customHeight="1">
      <c r="B520" s="2"/>
      <c r="C520" s="2"/>
      <c r="D520" s="3"/>
      <c r="E520" s="3"/>
      <c r="F520" s="4"/>
      <c r="G520" s="4"/>
      <c r="H520" s="4"/>
      <c r="I520" s="4"/>
      <c r="J520" s="4"/>
    </row>
    <row r="521" ht="15.75" customHeight="1">
      <c r="B521" s="2"/>
      <c r="C521" s="2"/>
      <c r="D521" s="3"/>
      <c r="E521" s="3"/>
      <c r="F521" s="4"/>
      <c r="G521" s="4"/>
      <c r="H521" s="4"/>
      <c r="I521" s="4"/>
      <c r="J521" s="4"/>
    </row>
    <row r="522" ht="15.75" customHeight="1">
      <c r="B522" s="2"/>
      <c r="C522" s="2"/>
      <c r="D522" s="3"/>
      <c r="E522" s="3"/>
      <c r="F522" s="4"/>
      <c r="G522" s="4"/>
      <c r="H522" s="4"/>
      <c r="I522" s="4"/>
      <c r="J522" s="4"/>
    </row>
    <row r="523" ht="15.75" customHeight="1">
      <c r="B523" s="2"/>
      <c r="C523" s="2"/>
      <c r="D523" s="3"/>
      <c r="E523" s="3"/>
      <c r="F523" s="4"/>
      <c r="G523" s="4"/>
      <c r="H523" s="4"/>
      <c r="I523" s="4"/>
      <c r="J523" s="4"/>
    </row>
    <row r="524" ht="15.75" customHeight="1">
      <c r="B524" s="2"/>
      <c r="C524" s="2"/>
      <c r="D524" s="3"/>
      <c r="E524" s="3"/>
      <c r="F524" s="4"/>
      <c r="G524" s="4"/>
      <c r="H524" s="4"/>
      <c r="I524" s="4"/>
      <c r="J524" s="4"/>
    </row>
    <row r="525" ht="15.75" customHeight="1">
      <c r="B525" s="2"/>
      <c r="C525" s="2"/>
      <c r="D525" s="3"/>
      <c r="E525" s="3"/>
      <c r="F525" s="4"/>
      <c r="G525" s="4"/>
      <c r="H525" s="4"/>
      <c r="I525" s="4"/>
      <c r="J525" s="4"/>
    </row>
    <row r="526" ht="15.75" customHeight="1">
      <c r="B526" s="2"/>
      <c r="C526" s="2"/>
      <c r="D526" s="3"/>
      <c r="E526" s="3"/>
      <c r="F526" s="4"/>
      <c r="G526" s="4"/>
      <c r="H526" s="4"/>
      <c r="I526" s="4"/>
      <c r="J526" s="4"/>
    </row>
    <row r="527" ht="15.75" customHeight="1">
      <c r="B527" s="2"/>
      <c r="C527" s="2"/>
      <c r="D527" s="3"/>
      <c r="E527" s="3"/>
      <c r="F527" s="4"/>
      <c r="G527" s="4"/>
      <c r="H527" s="4"/>
      <c r="I527" s="4"/>
      <c r="J527" s="4"/>
    </row>
    <row r="528" ht="15.75" customHeight="1">
      <c r="B528" s="2"/>
      <c r="C528" s="2"/>
      <c r="D528" s="3"/>
      <c r="E528" s="3"/>
      <c r="F528" s="4"/>
      <c r="G528" s="4"/>
      <c r="H528" s="4"/>
      <c r="I528" s="4"/>
      <c r="J528" s="4"/>
    </row>
    <row r="529" ht="15.75" customHeight="1">
      <c r="B529" s="2"/>
      <c r="C529" s="2"/>
      <c r="D529" s="3"/>
      <c r="E529" s="3"/>
      <c r="F529" s="4"/>
      <c r="G529" s="4"/>
      <c r="H529" s="4"/>
      <c r="I529" s="4"/>
      <c r="J529" s="4"/>
    </row>
    <row r="530" ht="15.75" customHeight="1">
      <c r="B530" s="2"/>
      <c r="C530" s="2"/>
      <c r="D530" s="3"/>
      <c r="E530" s="3"/>
      <c r="F530" s="4"/>
      <c r="G530" s="4"/>
      <c r="H530" s="4"/>
      <c r="I530" s="4"/>
      <c r="J530" s="4"/>
    </row>
    <row r="531" ht="15.75" customHeight="1">
      <c r="B531" s="2"/>
      <c r="C531" s="2"/>
      <c r="D531" s="3"/>
      <c r="E531" s="3"/>
      <c r="F531" s="4"/>
      <c r="G531" s="4"/>
      <c r="H531" s="4"/>
      <c r="I531" s="4"/>
      <c r="J531" s="4"/>
    </row>
    <row r="532" ht="15.75" customHeight="1">
      <c r="B532" s="2"/>
      <c r="C532" s="2"/>
      <c r="D532" s="3"/>
      <c r="E532" s="3"/>
      <c r="F532" s="4"/>
      <c r="G532" s="4"/>
      <c r="H532" s="4"/>
      <c r="I532" s="4"/>
      <c r="J532" s="4"/>
    </row>
    <row r="533" ht="15.75" customHeight="1">
      <c r="B533" s="2"/>
      <c r="C533" s="2"/>
      <c r="D533" s="3"/>
      <c r="E533" s="3"/>
      <c r="F533" s="4"/>
      <c r="G533" s="4"/>
      <c r="H533" s="4"/>
      <c r="I533" s="4"/>
      <c r="J533" s="4"/>
    </row>
    <row r="534" ht="15.75" customHeight="1">
      <c r="B534" s="2"/>
      <c r="C534" s="2"/>
      <c r="D534" s="3"/>
      <c r="E534" s="3"/>
      <c r="F534" s="4"/>
      <c r="G534" s="4"/>
      <c r="H534" s="4"/>
      <c r="I534" s="4"/>
      <c r="J534" s="4"/>
    </row>
    <row r="535" ht="15.75" customHeight="1">
      <c r="B535" s="2"/>
      <c r="C535" s="2"/>
      <c r="D535" s="3"/>
      <c r="E535" s="3"/>
      <c r="F535" s="4"/>
      <c r="G535" s="4"/>
      <c r="H535" s="4"/>
      <c r="I535" s="4"/>
      <c r="J535" s="4"/>
    </row>
    <row r="536" ht="15.75" customHeight="1">
      <c r="B536" s="2"/>
      <c r="C536" s="2"/>
      <c r="D536" s="3"/>
      <c r="E536" s="3"/>
      <c r="F536" s="4"/>
      <c r="G536" s="4"/>
      <c r="H536" s="4"/>
      <c r="I536" s="4"/>
      <c r="J536" s="4"/>
    </row>
    <row r="537" ht="15.75" customHeight="1">
      <c r="B537" s="2"/>
      <c r="C537" s="2"/>
      <c r="D537" s="3"/>
      <c r="E537" s="3"/>
      <c r="F537" s="4"/>
      <c r="G537" s="4"/>
      <c r="H537" s="4"/>
      <c r="I537" s="4"/>
      <c r="J537" s="4"/>
    </row>
    <row r="538" ht="15.75" customHeight="1">
      <c r="B538" s="2"/>
      <c r="C538" s="2"/>
      <c r="D538" s="3"/>
      <c r="E538" s="3"/>
      <c r="F538" s="4"/>
      <c r="G538" s="4"/>
      <c r="H538" s="4"/>
      <c r="I538" s="4"/>
      <c r="J538" s="4"/>
    </row>
    <row r="539" ht="15.75" customHeight="1">
      <c r="B539" s="2"/>
      <c r="C539" s="2"/>
      <c r="D539" s="3"/>
      <c r="E539" s="3"/>
      <c r="F539" s="4"/>
      <c r="G539" s="4"/>
      <c r="H539" s="4"/>
      <c r="I539" s="4"/>
      <c r="J539" s="4"/>
    </row>
    <row r="540" ht="15.75" customHeight="1">
      <c r="B540" s="2"/>
      <c r="C540" s="2"/>
      <c r="D540" s="3"/>
      <c r="E540" s="3"/>
      <c r="F540" s="4"/>
      <c r="G540" s="4"/>
      <c r="H540" s="4"/>
      <c r="I540" s="4"/>
      <c r="J540" s="4"/>
    </row>
    <row r="541" ht="15.75" customHeight="1">
      <c r="B541" s="2"/>
      <c r="C541" s="2"/>
      <c r="D541" s="3"/>
      <c r="E541" s="3"/>
      <c r="F541" s="4"/>
      <c r="G541" s="4"/>
      <c r="H541" s="4"/>
      <c r="I541" s="4"/>
      <c r="J541" s="4"/>
    </row>
    <row r="542" ht="15.75" customHeight="1">
      <c r="B542" s="2"/>
      <c r="C542" s="2"/>
      <c r="D542" s="3"/>
      <c r="E542" s="3"/>
      <c r="F542" s="4"/>
      <c r="G542" s="4"/>
      <c r="H542" s="4"/>
      <c r="I542" s="4"/>
      <c r="J542" s="4"/>
    </row>
    <row r="543" ht="15.75" customHeight="1">
      <c r="B543" s="2"/>
      <c r="C543" s="2"/>
      <c r="D543" s="3"/>
      <c r="E543" s="3"/>
      <c r="F543" s="4"/>
      <c r="G543" s="4"/>
      <c r="H543" s="4"/>
      <c r="I543" s="4"/>
      <c r="J543" s="4"/>
    </row>
    <row r="544" ht="15.75" customHeight="1">
      <c r="B544" s="2"/>
      <c r="C544" s="2"/>
      <c r="D544" s="3"/>
      <c r="E544" s="3"/>
      <c r="F544" s="4"/>
      <c r="G544" s="4"/>
      <c r="H544" s="4"/>
      <c r="I544" s="4"/>
      <c r="J544" s="4"/>
    </row>
    <row r="545" ht="15.75" customHeight="1">
      <c r="B545" s="2"/>
      <c r="C545" s="2"/>
      <c r="D545" s="3"/>
      <c r="E545" s="3"/>
      <c r="F545" s="4"/>
      <c r="G545" s="4"/>
      <c r="H545" s="4"/>
      <c r="I545" s="4"/>
      <c r="J545" s="4"/>
    </row>
    <row r="546" ht="15.75" customHeight="1">
      <c r="B546" s="2"/>
      <c r="C546" s="2"/>
      <c r="D546" s="3"/>
      <c r="E546" s="3"/>
      <c r="F546" s="4"/>
      <c r="G546" s="4"/>
      <c r="H546" s="4"/>
      <c r="I546" s="4"/>
      <c r="J546" s="4"/>
    </row>
    <row r="547" ht="15.75" customHeight="1">
      <c r="B547" s="2"/>
      <c r="C547" s="2"/>
      <c r="D547" s="3"/>
      <c r="E547" s="3"/>
      <c r="F547" s="4"/>
      <c r="G547" s="4"/>
      <c r="H547" s="4"/>
      <c r="I547" s="4"/>
      <c r="J547" s="4"/>
    </row>
    <row r="548" ht="15.75" customHeight="1">
      <c r="B548" s="2"/>
      <c r="C548" s="2"/>
      <c r="D548" s="3"/>
      <c r="E548" s="3"/>
      <c r="F548" s="4"/>
      <c r="G548" s="4"/>
      <c r="H548" s="4"/>
      <c r="I548" s="4"/>
      <c r="J548" s="4"/>
    </row>
    <row r="549" ht="15.75" customHeight="1">
      <c r="B549" s="2"/>
      <c r="C549" s="2"/>
      <c r="D549" s="3"/>
      <c r="E549" s="3"/>
      <c r="F549" s="4"/>
      <c r="G549" s="4"/>
      <c r="H549" s="4"/>
      <c r="I549" s="4"/>
      <c r="J549" s="4"/>
    </row>
    <row r="550" ht="15.75" customHeight="1">
      <c r="B550" s="2"/>
      <c r="C550" s="2"/>
      <c r="D550" s="3"/>
      <c r="E550" s="3"/>
      <c r="F550" s="4"/>
      <c r="G550" s="4"/>
      <c r="H550" s="4"/>
      <c r="I550" s="4"/>
      <c r="J550" s="4"/>
    </row>
    <row r="551" ht="15.75" customHeight="1">
      <c r="B551" s="2"/>
      <c r="C551" s="2"/>
      <c r="D551" s="3"/>
      <c r="E551" s="3"/>
      <c r="F551" s="4"/>
      <c r="G551" s="4"/>
      <c r="H551" s="4"/>
      <c r="I551" s="4"/>
      <c r="J551" s="4"/>
    </row>
    <row r="552" ht="15.75" customHeight="1">
      <c r="B552" s="2"/>
      <c r="C552" s="2"/>
      <c r="D552" s="3"/>
      <c r="E552" s="3"/>
      <c r="F552" s="4"/>
      <c r="G552" s="4"/>
      <c r="H552" s="4"/>
      <c r="I552" s="4"/>
      <c r="J552" s="4"/>
    </row>
    <row r="553" ht="15.75" customHeight="1">
      <c r="B553" s="2"/>
      <c r="C553" s="2"/>
      <c r="D553" s="3"/>
      <c r="E553" s="3"/>
      <c r="F553" s="4"/>
      <c r="G553" s="4"/>
      <c r="H553" s="4"/>
      <c r="I553" s="4"/>
      <c r="J553" s="4"/>
    </row>
    <row r="554" ht="15.75" customHeight="1">
      <c r="B554" s="2"/>
      <c r="C554" s="2"/>
      <c r="D554" s="3"/>
      <c r="E554" s="3"/>
      <c r="F554" s="4"/>
      <c r="G554" s="4"/>
      <c r="H554" s="4"/>
      <c r="I554" s="4"/>
      <c r="J554" s="4"/>
    </row>
    <row r="555" ht="15.75" customHeight="1">
      <c r="B555" s="2"/>
      <c r="C555" s="2"/>
      <c r="D555" s="3"/>
      <c r="E555" s="3"/>
      <c r="F555" s="4"/>
      <c r="G555" s="4"/>
      <c r="H555" s="4"/>
      <c r="I555" s="4"/>
      <c r="J555" s="4"/>
    </row>
    <row r="556" ht="15.75" customHeight="1">
      <c r="B556" s="2"/>
      <c r="C556" s="2"/>
      <c r="D556" s="3"/>
      <c r="E556" s="3"/>
      <c r="F556" s="4"/>
      <c r="G556" s="4"/>
      <c r="H556" s="4"/>
      <c r="I556" s="4"/>
      <c r="J556" s="4"/>
    </row>
    <row r="557" ht="15.75" customHeight="1">
      <c r="B557" s="2"/>
      <c r="C557" s="2"/>
      <c r="D557" s="3"/>
      <c r="E557" s="3"/>
      <c r="F557" s="4"/>
      <c r="G557" s="4"/>
      <c r="H557" s="4"/>
      <c r="I557" s="4"/>
      <c r="J557" s="4"/>
    </row>
    <row r="558" ht="15.75" customHeight="1">
      <c r="B558" s="2"/>
      <c r="C558" s="2"/>
      <c r="D558" s="3"/>
      <c r="E558" s="3"/>
      <c r="F558" s="4"/>
      <c r="G558" s="4"/>
      <c r="H558" s="4"/>
      <c r="I558" s="4"/>
      <c r="J558" s="4"/>
    </row>
    <row r="559" ht="15.75" customHeight="1">
      <c r="B559" s="2"/>
      <c r="C559" s="2"/>
      <c r="D559" s="3"/>
      <c r="E559" s="3"/>
      <c r="F559" s="4"/>
      <c r="G559" s="4"/>
      <c r="H559" s="4"/>
      <c r="I559" s="4"/>
      <c r="J559" s="4"/>
    </row>
    <row r="560" ht="15.75" customHeight="1">
      <c r="B560" s="2"/>
      <c r="C560" s="2"/>
      <c r="D560" s="3"/>
      <c r="E560" s="3"/>
      <c r="F560" s="4"/>
      <c r="G560" s="4"/>
      <c r="H560" s="4"/>
      <c r="I560" s="4"/>
      <c r="J560" s="4"/>
    </row>
    <row r="561" ht="15.75" customHeight="1">
      <c r="B561" s="2"/>
      <c r="C561" s="2"/>
      <c r="D561" s="3"/>
      <c r="E561" s="3"/>
      <c r="F561" s="4"/>
      <c r="G561" s="4"/>
      <c r="H561" s="4"/>
      <c r="I561" s="4"/>
      <c r="J561" s="4"/>
    </row>
    <row r="562" ht="15.75" customHeight="1">
      <c r="B562" s="2"/>
      <c r="C562" s="2"/>
      <c r="D562" s="3"/>
      <c r="E562" s="3"/>
      <c r="F562" s="4"/>
      <c r="G562" s="4"/>
      <c r="H562" s="4"/>
      <c r="I562" s="4"/>
      <c r="J562" s="4"/>
    </row>
    <row r="563" ht="15.75" customHeight="1">
      <c r="B563" s="2"/>
      <c r="C563" s="2"/>
      <c r="D563" s="3"/>
      <c r="E563" s="3"/>
      <c r="F563" s="4"/>
      <c r="G563" s="4"/>
      <c r="H563" s="4"/>
      <c r="I563" s="4"/>
      <c r="J563" s="4"/>
    </row>
    <row r="564" ht="15.75" customHeight="1">
      <c r="B564" s="2"/>
      <c r="C564" s="2"/>
      <c r="D564" s="3"/>
      <c r="E564" s="3"/>
      <c r="F564" s="4"/>
      <c r="G564" s="4"/>
      <c r="H564" s="4"/>
      <c r="I564" s="4"/>
      <c r="J564" s="4"/>
    </row>
    <row r="565" ht="15.75" customHeight="1">
      <c r="B565" s="2"/>
      <c r="C565" s="2"/>
      <c r="D565" s="3"/>
      <c r="E565" s="3"/>
      <c r="F565" s="4"/>
      <c r="G565" s="4"/>
      <c r="H565" s="4"/>
      <c r="I565" s="4"/>
      <c r="J565" s="4"/>
    </row>
    <row r="566" ht="15.75" customHeight="1">
      <c r="B566" s="2"/>
      <c r="C566" s="2"/>
      <c r="D566" s="3"/>
      <c r="E566" s="3"/>
      <c r="F566" s="4"/>
      <c r="G566" s="4"/>
      <c r="H566" s="4"/>
      <c r="I566" s="4"/>
      <c r="J566" s="4"/>
    </row>
    <row r="567" ht="15.75" customHeight="1">
      <c r="B567" s="2"/>
      <c r="C567" s="2"/>
      <c r="D567" s="3"/>
      <c r="E567" s="3"/>
      <c r="F567" s="4"/>
      <c r="G567" s="4"/>
      <c r="H567" s="4"/>
      <c r="I567" s="4"/>
      <c r="J567" s="4"/>
    </row>
    <row r="568" ht="15.75" customHeight="1">
      <c r="B568" s="2"/>
      <c r="C568" s="2"/>
      <c r="D568" s="3"/>
      <c r="E568" s="3"/>
      <c r="F568" s="4"/>
      <c r="G568" s="4"/>
      <c r="H568" s="4"/>
      <c r="I568" s="4"/>
      <c r="J568" s="4"/>
    </row>
    <row r="569" ht="15.75" customHeight="1">
      <c r="B569" s="2"/>
      <c r="C569" s="2"/>
      <c r="D569" s="3"/>
      <c r="E569" s="3"/>
      <c r="F569" s="4"/>
      <c r="G569" s="4"/>
      <c r="H569" s="4"/>
      <c r="I569" s="4"/>
      <c r="J569" s="4"/>
    </row>
    <row r="570" ht="15.75" customHeight="1">
      <c r="B570" s="2"/>
      <c r="C570" s="2"/>
      <c r="D570" s="3"/>
      <c r="E570" s="3"/>
      <c r="F570" s="4"/>
      <c r="G570" s="4"/>
      <c r="H570" s="4"/>
      <c r="I570" s="4"/>
      <c r="J570" s="4"/>
    </row>
    <row r="571" ht="15.75" customHeight="1">
      <c r="B571" s="2"/>
      <c r="C571" s="2"/>
      <c r="D571" s="3"/>
      <c r="E571" s="3"/>
      <c r="F571" s="4"/>
      <c r="G571" s="4"/>
      <c r="H571" s="4"/>
      <c r="I571" s="4"/>
      <c r="J571" s="4"/>
    </row>
    <row r="572" ht="15.75" customHeight="1">
      <c r="B572" s="2"/>
      <c r="C572" s="2"/>
      <c r="D572" s="3"/>
      <c r="E572" s="3"/>
      <c r="F572" s="4"/>
      <c r="G572" s="4"/>
      <c r="H572" s="4"/>
      <c r="I572" s="4"/>
      <c r="J572" s="4"/>
    </row>
    <row r="573" ht="15.75" customHeight="1">
      <c r="B573" s="2"/>
      <c r="C573" s="2"/>
      <c r="D573" s="3"/>
      <c r="E573" s="3"/>
      <c r="F573" s="4"/>
      <c r="G573" s="4"/>
      <c r="H573" s="4"/>
      <c r="I573" s="4"/>
      <c r="J573" s="4"/>
    </row>
    <row r="574" ht="15.75" customHeight="1">
      <c r="B574" s="2"/>
      <c r="C574" s="2"/>
      <c r="D574" s="3"/>
      <c r="E574" s="3"/>
      <c r="F574" s="4"/>
      <c r="G574" s="4"/>
      <c r="H574" s="4"/>
      <c r="I574" s="4"/>
      <c r="J574" s="4"/>
    </row>
    <row r="575" ht="15.75" customHeight="1">
      <c r="B575" s="2"/>
      <c r="C575" s="2"/>
      <c r="D575" s="3"/>
      <c r="E575" s="3"/>
      <c r="F575" s="4"/>
      <c r="G575" s="4"/>
      <c r="H575" s="4"/>
      <c r="I575" s="4"/>
      <c r="J575" s="4"/>
    </row>
    <row r="576" ht="15.75" customHeight="1">
      <c r="B576" s="2"/>
      <c r="C576" s="2"/>
      <c r="D576" s="3"/>
      <c r="E576" s="3"/>
      <c r="F576" s="4"/>
      <c r="G576" s="4"/>
      <c r="H576" s="4"/>
      <c r="I576" s="4"/>
      <c r="J576" s="4"/>
    </row>
    <row r="577" ht="15.75" customHeight="1">
      <c r="B577" s="2"/>
      <c r="C577" s="2"/>
      <c r="D577" s="3"/>
      <c r="E577" s="3"/>
      <c r="F577" s="4"/>
      <c r="G577" s="4"/>
      <c r="H577" s="4"/>
      <c r="I577" s="4"/>
      <c r="J577" s="4"/>
    </row>
    <row r="578" ht="15.75" customHeight="1">
      <c r="B578" s="2"/>
      <c r="C578" s="2"/>
      <c r="D578" s="3"/>
      <c r="E578" s="3"/>
      <c r="F578" s="4"/>
      <c r="G578" s="4"/>
      <c r="H578" s="4"/>
      <c r="I578" s="4"/>
      <c r="J578" s="4"/>
    </row>
    <row r="579" ht="15.75" customHeight="1">
      <c r="B579" s="2"/>
      <c r="C579" s="2"/>
      <c r="D579" s="3"/>
      <c r="E579" s="3"/>
      <c r="F579" s="4"/>
      <c r="G579" s="4"/>
      <c r="H579" s="4"/>
      <c r="I579" s="4"/>
      <c r="J579" s="4"/>
    </row>
    <row r="580" ht="15.75" customHeight="1">
      <c r="B580" s="2"/>
      <c r="C580" s="2"/>
      <c r="D580" s="3"/>
      <c r="E580" s="3"/>
      <c r="F580" s="4"/>
      <c r="G580" s="4"/>
      <c r="H580" s="4"/>
      <c r="I580" s="4"/>
      <c r="J580" s="4"/>
    </row>
    <row r="581" ht="15.75" customHeight="1">
      <c r="B581" s="2"/>
      <c r="C581" s="2"/>
      <c r="D581" s="3"/>
      <c r="E581" s="3"/>
      <c r="F581" s="4"/>
      <c r="G581" s="4"/>
      <c r="H581" s="4"/>
      <c r="I581" s="4"/>
      <c r="J581" s="4"/>
    </row>
    <row r="582" ht="15.75" customHeight="1">
      <c r="B582" s="2"/>
      <c r="C582" s="2"/>
      <c r="D582" s="3"/>
      <c r="E582" s="3"/>
      <c r="F582" s="4"/>
      <c r="G582" s="4"/>
      <c r="H582" s="4"/>
      <c r="I582" s="4"/>
      <c r="J582" s="4"/>
    </row>
    <row r="583" ht="15.75" customHeight="1">
      <c r="B583" s="2"/>
      <c r="C583" s="2"/>
      <c r="D583" s="3"/>
      <c r="E583" s="3"/>
      <c r="F583" s="4"/>
      <c r="G583" s="4"/>
      <c r="H583" s="4"/>
      <c r="I583" s="4"/>
      <c r="J583" s="4"/>
    </row>
    <row r="584" ht="15.75" customHeight="1">
      <c r="B584" s="2"/>
      <c r="C584" s="2"/>
      <c r="D584" s="3"/>
      <c r="E584" s="3"/>
      <c r="F584" s="4"/>
      <c r="G584" s="4"/>
      <c r="H584" s="4"/>
      <c r="I584" s="4"/>
      <c r="J584" s="4"/>
    </row>
    <row r="585" ht="15.75" customHeight="1">
      <c r="B585" s="2"/>
      <c r="C585" s="2"/>
      <c r="D585" s="3"/>
      <c r="E585" s="3"/>
      <c r="F585" s="4"/>
      <c r="G585" s="4"/>
      <c r="H585" s="4"/>
      <c r="I585" s="4"/>
      <c r="J585" s="4"/>
    </row>
    <row r="586" ht="15.75" customHeight="1">
      <c r="B586" s="2"/>
      <c r="C586" s="2"/>
      <c r="D586" s="3"/>
      <c r="E586" s="3"/>
      <c r="F586" s="4"/>
      <c r="G586" s="4"/>
      <c r="H586" s="4"/>
      <c r="I586" s="4"/>
      <c r="J586" s="4"/>
    </row>
    <row r="587" ht="15.75" customHeight="1">
      <c r="B587" s="2"/>
      <c r="C587" s="2"/>
      <c r="D587" s="3"/>
      <c r="E587" s="3"/>
      <c r="F587" s="4"/>
      <c r="G587" s="4"/>
      <c r="H587" s="4"/>
      <c r="I587" s="4"/>
      <c r="J587" s="4"/>
    </row>
    <row r="588" ht="15.75" customHeight="1">
      <c r="B588" s="2"/>
      <c r="C588" s="2"/>
      <c r="D588" s="3"/>
      <c r="E588" s="3"/>
      <c r="F588" s="4"/>
      <c r="G588" s="4"/>
      <c r="H588" s="4"/>
      <c r="I588" s="4"/>
      <c r="J588" s="4"/>
    </row>
    <row r="589" ht="15.75" customHeight="1">
      <c r="B589" s="2"/>
      <c r="C589" s="2"/>
      <c r="D589" s="3"/>
      <c r="E589" s="3"/>
      <c r="F589" s="4"/>
      <c r="G589" s="4"/>
      <c r="H589" s="4"/>
      <c r="I589" s="4"/>
      <c r="J589" s="4"/>
    </row>
    <row r="590" ht="15.75" customHeight="1">
      <c r="B590" s="2"/>
      <c r="C590" s="2"/>
      <c r="D590" s="3"/>
      <c r="E590" s="3"/>
      <c r="F590" s="4"/>
      <c r="G590" s="4"/>
      <c r="H590" s="4"/>
      <c r="I590" s="4"/>
      <c r="J590" s="4"/>
    </row>
    <row r="591" ht="15.75" customHeight="1">
      <c r="B591" s="2"/>
      <c r="C591" s="2"/>
      <c r="D591" s="3"/>
      <c r="E591" s="3"/>
      <c r="F591" s="4"/>
      <c r="G591" s="4"/>
      <c r="H591" s="4"/>
      <c r="I591" s="4"/>
      <c r="J591" s="4"/>
    </row>
    <row r="592" ht="15.75" customHeight="1">
      <c r="B592" s="2"/>
      <c r="C592" s="2"/>
      <c r="D592" s="3"/>
      <c r="E592" s="3"/>
      <c r="F592" s="4"/>
      <c r="G592" s="4"/>
      <c r="H592" s="4"/>
      <c r="I592" s="4"/>
      <c r="J592" s="4"/>
    </row>
    <row r="593" ht="15.75" customHeight="1">
      <c r="B593" s="2"/>
      <c r="C593" s="2"/>
      <c r="D593" s="3"/>
      <c r="E593" s="3"/>
      <c r="F593" s="4"/>
      <c r="G593" s="4"/>
      <c r="H593" s="4"/>
      <c r="I593" s="4"/>
      <c r="J593" s="4"/>
    </row>
    <row r="594" ht="15.75" customHeight="1">
      <c r="B594" s="2"/>
      <c r="C594" s="2"/>
      <c r="D594" s="3"/>
      <c r="E594" s="3"/>
      <c r="F594" s="4"/>
      <c r="G594" s="4"/>
      <c r="H594" s="4"/>
      <c r="I594" s="4"/>
      <c r="J594" s="4"/>
    </row>
    <row r="595" ht="15.75" customHeight="1">
      <c r="B595" s="2"/>
      <c r="C595" s="2"/>
      <c r="D595" s="3"/>
      <c r="E595" s="3"/>
      <c r="F595" s="4"/>
      <c r="G595" s="4"/>
      <c r="H595" s="4"/>
      <c r="I595" s="4"/>
      <c r="J595" s="4"/>
    </row>
    <row r="596" ht="15.75" customHeight="1">
      <c r="B596" s="2"/>
      <c r="C596" s="2"/>
      <c r="D596" s="3"/>
      <c r="E596" s="3"/>
      <c r="F596" s="4"/>
      <c r="G596" s="4"/>
      <c r="H596" s="4"/>
      <c r="I596" s="4"/>
      <c r="J596" s="4"/>
    </row>
    <row r="597" ht="15.75" customHeight="1">
      <c r="B597" s="2"/>
      <c r="C597" s="2"/>
      <c r="D597" s="3"/>
      <c r="E597" s="3"/>
      <c r="F597" s="4"/>
      <c r="G597" s="4"/>
      <c r="H597" s="4"/>
      <c r="I597" s="4"/>
      <c r="J597" s="4"/>
    </row>
    <row r="598" ht="15.75" customHeight="1">
      <c r="B598" s="2"/>
      <c r="C598" s="2"/>
      <c r="D598" s="3"/>
      <c r="E598" s="3"/>
      <c r="F598" s="4"/>
      <c r="G598" s="4"/>
      <c r="H598" s="4"/>
      <c r="I598" s="4"/>
      <c r="J598" s="4"/>
    </row>
    <row r="599" ht="15.75" customHeight="1">
      <c r="B599" s="2"/>
      <c r="C599" s="2"/>
      <c r="D599" s="3"/>
      <c r="E599" s="3"/>
      <c r="F599" s="4"/>
      <c r="G599" s="4"/>
      <c r="H599" s="4"/>
      <c r="I599" s="4"/>
      <c r="J599" s="4"/>
    </row>
    <row r="600" ht="15.75" customHeight="1">
      <c r="B600" s="2"/>
      <c r="C600" s="2"/>
      <c r="D600" s="3"/>
      <c r="E600" s="3"/>
      <c r="F600" s="4"/>
      <c r="G600" s="4"/>
      <c r="H600" s="4"/>
      <c r="I600" s="4"/>
      <c r="J600" s="4"/>
    </row>
    <row r="601" ht="15.75" customHeight="1">
      <c r="B601" s="2"/>
      <c r="C601" s="2"/>
      <c r="D601" s="3"/>
      <c r="E601" s="3"/>
      <c r="F601" s="4"/>
      <c r="G601" s="4"/>
      <c r="H601" s="4"/>
      <c r="I601" s="4"/>
      <c r="J601" s="4"/>
    </row>
    <row r="602" ht="15.75" customHeight="1">
      <c r="B602" s="2"/>
      <c r="C602" s="2"/>
      <c r="D602" s="3"/>
      <c r="E602" s="3"/>
      <c r="F602" s="4"/>
      <c r="G602" s="4"/>
      <c r="H602" s="4"/>
      <c r="I602" s="4"/>
      <c r="J602" s="4"/>
    </row>
    <row r="603" ht="15.75" customHeight="1">
      <c r="B603" s="2"/>
      <c r="C603" s="2"/>
      <c r="D603" s="3"/>
      <c r="E603" s="3"/>
      <c r="F603" s="4"/>
      <c r="G603" s="4"/>
      <c r="H603" s="4"/>
      <c r="I603" s="4"/>
      <c r="J603" s="4"/>
    </row>
    <row r="604" ht="15.75" customHeight="1">
      <c r="B604" s="2"/>
      <c r="C604" s="2"/>
      <c r="D604" s="3"/>
      <c r="E604" s="3"/>
      <c r="F604" s="4"/>
      <c r="G604" s="4"/>
      <c r="H604" s="4"/>
      <c r="I604" s="4"/>
      <c r="J604" s="4"/>
    </row>
    <row r="605" ht="15.75" customHeight="1">
      <c r="B605" s="2"/>
      <c r="C605" s="2"/>
      <c r="D605" s="3"/>
      <c r="E605" s="3"/>
      <c r="F605" s="4"/>
      <c r="G605" s="4"/>
      <c r="H605" s="4"/>
      <c r="I605" s="4"/>
      <c r="J605" s="4"/>
    </row>
    <row r="606" ht="15.75" customHeight="1">
      <c r="B606" s="2"/>
      <c r="C606" s="2"/>
      <c r="D606" s="3"/>
      <c r="E606" s="3"/>
      <c r="F606" s="4"/>
      <c r="G606" s="4"/>
      <c r="H606" s="4"/>
      <c r="I606" s="4"/>
      <c r="J606" s="4"/>
    </row>
    <row r="607" ht="15.75" customHeight="1">
      <c r="B607" s="2"/>
      <c r="C607" s="2"/>
      <c r="D607" s="3"/>
      <c r="E607" s="3"/>
      <c r="F607" s="4"/>
      <c r="G607" s="4"/>
      <c r="H607" s="4"/>
      <c r="I607" s="4"/>
      <c r="J607" s="4"/>
    </row>
    <row r="608" ht="15.75" customHeight="1">
      <c r="B608" s="2"/>
      <c r="C608" s="2"/>
      <c r="D608" s="3"/>
      <c r="E608" s="3"/>
      <c r="F608" s="4"/>
      <c r="G608" s="4"/>
      <c r="H608" s="4"/>
      <c r="I608" s="4"/>
      <c r="J608" s="4"/>
    </row>
    <row r="609" ht="15.75" customHeight="1">
      <c r="B609" s="2"/>
      <c r="C609" s="2"/>
      <c r="D609" s="3"/>
      <c r="E609" s="3"/>
      <c r="F609" s="4"/>
      <c r="G609" s="4"/>
      <c r="H609" s="4"/>
      <c r="I609" s="4"/>
      <c r="J609" s="4"/>
    </row>
    <row r="610" ht="15.75" customHeight="1">
      <c r="B610" s="2"/>
      <c r="C610" s="2"/>
      <c r="D610" s="3"/>
      <c r="E610" s="3"/>
      <c r="F610" s="4"/>
      <c r="G610" s="4"/>
      <c r="H610" s="4"/>
      <c r="I610" s="4"/>
      <c r="J610" s="4"/>
    </row>
    <row r="611" ht="15.75" customHeight="1">
      <c r="B611" s="2"/>
      <c r="C611" s="2"/>
      <c r="D611" s="3"/>
      <c r="E611" s="3"/>
      <c r="F611" s="4"/>
      <c r="G611" s="4"/>
      <c r="H611" s="4"/>
      <c r="I611" s="4"/>
      <c r="J611" s="4"/>
    </row>
    <row r="612" ht="15.75" customHeight="1">
      <c r="B612" s="2"/>
      <c r="C612" s="2"/>
      <c r="D612" s="3"/>
      <c r="E612" s="3"/>
      <c r="F612" s="4"/>
      <c r="G612" s="4"/>
      <c r="H612" s="4"/>
      <c r="I612" s="4"/>
      <c r="J612" s="4"/>
    </row>
    <row r="613" ht="15.75" customHeight="1">
      <c r="B613" s="2"/>
      <c r="C613" s="2"/>
      <c r="D613" s="3"/>
      <c r="E613" s="3"/>
      <c r="F613" s="4"/>
      <c r="G613" s="4"/>
      <c r="H613" s="4"/>
      <c r="I613" s="4"/>
      <c r="J613" s="4"/>
    </row>
    <row r="614" ht="15.75" customHeight="1">
      <c r="B614" s="2"/>
      <c r="C614" s="2"/>
      <c r="D614" s="3"/>
      <c r="E614" s="3"/>
      <c r="F614" s="4"/>
      <c r="G614" s="4"/>
      <c r="H614" s="4"/>
      <c r="I614" s="4"/>
      <c r="J614" s="4"/>
    </row>
    <row r="615" ht="15.75" customHeight="1">
      <c r="B615" s="2"/>
      <c r="C615" s="2"/>
      <c r="D615" s="3"/>
      <c r="E615" s="3"/>
      <c r="F615" s="4"/>
      <c r="G615" s="4"/>
      <c r="H615" s="4"/>
      <c r="I615" s="4"/>
      <c r="J615" s="4"/>
    </row>
    <row r="616" ht="15.75" customHeight="1">
      <c r="B616" s="2"/>
      <c r="C616" s="2"/>
      <c r="D616" s="3"/>
      <c r="E616" s="3"/>
      <c r="F616" s="4"/>
      <c r="G616" s="4"/>
      <c r="H616" s="4"/>
      <c r="I616" s="4"/>
      <c r="J616" s="4"/>
    </row>
    <row r="617" ht="15.75" customHeight="1">
      <c r="B617" s="2"/>
      <c r="C617" s="2"/>
      <c r="D617" s="3"/>
      <c r="E617" s="3"/>
      <c r="F617" s="4"/>
      <c r="G617" s="4"/>
      <c r="H617" s="4"/>
      <c r="I617" s="4"/>
      <c r="J617" s="4"/>
    </row>
    <row r="618" ht="15.75" customHeight="1">
      <c r="B618" s="2"/>
      <c r="C618" s="2"/>
      <c r="D618" s="3"/>
      <c r="E618" s="3"/>
      <c r="F618" s="4"/>
      <c r="G618" s="4"/>
      <c r="H618" s="4"/>
      <c r="I618" s="4"/>
      <c r="J618" s="4"/>
    </row>
    <row r="619" ht="15.75" customHeight="1">
      <c r="B619" s="2"/>
      <c r="C619" s="2"/>
      <c r="D619" s="3"/>
      <c r="E619" s="3"/>
      <c r="F619" s="4"/>
      <c r="G619" s="4"/>
      <c r="H619" s="4"/>
      <c r="I619" s="4"/>
      <c r="J619" s="4"/>
    </row>
    <row r="620" ht="15.75" customHeight="1">
      <c r="B620" s="2"/>
      <c r="C620" s="2"/>
      <c r="D620" s="3"/>
      <c r="E620" s="3"/>
      <c r="F620" s="4"/>
      <c r="G620" s="4"/>
      <c r="H620" s="4"/>
      <c r="I620" s="4"/>
      <c r="J620" s="4"/>
    </row>
    <row r="621" ht="15.75" customHeight="1">
      <c r="B621" s="2"/>
      <c r="C621" s="2"/>
      <c r="D621" s="3"/>
      <c r="E621" s="3"/>
      <c r="F621" s="4"/>
      <c r="G621" s="4"/>
      <c r="H621" s="4"/>
      <c r="I621" s="4"/>
      <c r="J621" s="4"/>
    </row>
    <row r="622" ht="15.75" customHeight="1">
      <c r="B622" s="2"/>
      <c r="C622" s="2"/>
      <c r="D622" s="3"/>
      <c r="E622" s="3"/>
      <c r="F622" s="4"/>
      <c r="G622" s="4"/>
      <c r="H622" s="4"/>
      <c r="I622" s="4"/>
      <c r="J622" s="4"/>
    </row>
    <row r="623" ht="15.75" customHeight="1">
      <c r="B623" s="2"/>
      <c r="C623" s="2"/>
      <c r="D623" s="3"/>
      <c r="E623" s="3"/>
      <c r="F623" s="4"/>
      <c r="G623" s="4"/>
      <c r="H623" s="4"/>
      <c r="I623" s="4"/>
      <c r="J623" s="4"/>
    </row>
    <row r="624" ht="15.75" customHeight="1">
      <c r="B624" s="2"/>
      <c r="C624" s="2"/>
      <c r="D624" s="3"/>
      <c r="E624" s="3"/>
      <c r="F624" s="4"/>
      <c r="G624" s="4"/>
      <c r="H624" s="4"/>
      <c r="I624" s="4"/>
      <c r="J624" s="4"/>
    </row>
    <row r="625" ht="15.75" customHeight="1">
      <c r="B625" s="2"/>
      <c r="C625" s="2"/>
      <c r="D625" s="3"/>
      <c r="E625" s="3"/>
      <c r="F625" s="4"/>
      <c r="G625" s="4"/>
      <c r="H625" s="4"/>
      <c r="I625" s="4"/>
      <c r="J625" s="4"/>
    </row>
    <row r="626" ht="15.75" customHeight="1">
      <c r="B626" s="2"/>
      <c r="C626" s="2"/>
      <c r="D626" s="3"/>
      <c r="E626" s="3"/>
      <c r="F626" s="4"/>
      <c r="G626" s="4"/>
      <c r="H626" s="4"/>
      <c r="I626" s="4"/>
      <c r="J626" s="4"/>
    </row>
    <row r="627" ht="15.75" customHeight="1">
      <c r="B627" s="2"/>
      <c r="C627" s="2"/>
      <c r="D627" s="3"/>
      <c r="E627" s="3"/>
      <c r="F627" s="4"/>
      <c r="G627" s="4"/>
      <c r="H627" s="4"/>
      <c r="I627" s="4"/>
      <c r="J627" s="4"/>
    </row>
    <row r="628" ht="15.75" customHeight="1">
      <c r="B628" s="2"/>
      <c r="C628" s="2"/>
      <c r="D628" s="3"/>
      <c r="E628" s="3"/>
      <c r="F628" s="4"/>
      <c r="G628" s="4"/>
      <c r="H628" s="4"/>
      <c r="I628" s="4"/>
      <c r="J628" s="4"/>
    </row>
    <row r="629" ht="15.75" customHeight="1">
      <c r="B629" s="2"/>
      <c r="C629" s="2"/>
      <c r="D629" s="3"/>
      <c r="E629" s="3"/>
      <c r="F629" s="4"/>
      <c r="G629" s="4"/>
      <c r="H629" s="4"/>
      <c r="I629" s="4"/>
      <c r="J629" s="4"/>
    </row>
    <row r="630" ht="15.75" customHeight="1">
      <c r="B630" s="2"/>
      <c r="C630" s="2"/>
      <c r="D630" s="3"/>
      <c r="E630" s="3"/>
      <c r="F630" s="4"/>
      <c r="G630" s="4"/>
      <c r="H630" s="4"/>
      <c r="I630" s="4"/>
      <c r="J630" s="4"/>
    </row>
    <row r="631" ht="15.75" customHeight="1">
      <c r="B631" s="2"/>
      <c r="C631" s="2"/>
      <c r="D631" s="3"/>
      <c r="E631" s="3"/>
      <c r="F631" s="4"/>
      <c r="G631" s="4"/>
      <c r="H631" s="4"/>
      <c r="I631" s="4"/>
      <c r="J631" s="4"/>
    </row>
    <row r="632" ht="15.75" customHeight="1">
      <c r="B632" s="2"/>
      <c r="C632" s="2"/>
      <c r="D632" s="3"/>
      <c r="E632" s="3"/>
      <c r="F632" s="4"/>
      <c r="G632" s="4"/>
      <c r="H632" s="4"/>
      <c r="I632" s="4"/>
      <c r="J632" s="4"/>
    </row>
    <row r="633" ht="15.75" customHeight="1">
      <c r="B633" s="2"/>
      <c r="C633" s="2"/>
      <c r="D633" s="3"/>
      <c r="E633" s="3"/>
      <c r="F633" s="4"/>
      <c r="G633" s="4"/>
      <c r="H633" s="4"/>
      <c r="I633" s="4"/>
      <c r="J633" s="4"/>
    </row>
    <row r="634" ht="15.75" customHeight="1">
      <c r="B634" s="2"/>
      <c r="C634" s="2"/>
      <c r="D634" s="3"/>
      <c r="E634" s="3"/>
      <c r="F634" s="4"/>
      <c r="G634" s="4"/>
      <c r="H634" s="4"/>
      <c r="I634" s="4"/>
      <c r="J634" s="4"/>
    </row>
    <row r="635" ht="15.75" customHeight="1">
      <c r="B635" s="2"/>
      <c r="C635" s="2"/>
      <c r="D635" s="3"/>
      <c r="E635" s="3"/>
      <c r="F635" s="4"/>
      <c r="G635" s="4"/>
      <c r="H635" s="4"/>
      <c r="I635" s="4"/>
      <c r="J635" s="4"/>
    </row>
    <row r="636" ht="15.75" customHeight="1">
      <c r="B636" s="2"/>
      <c r="C636" s="2"/>
      <c r="D636" s="3"/>
      <c r="E636" s="3"/>
      <c r="F636" s="4"/>
      <c r="G636" s="4"/>
      <c r="H636" s="4"/>
      <c r="I636" s="4"/>
      <c r="J636" s="4"/>
    </row>
    <row r="637" ht="15.75" customHeight="1">
      <c r="B637" s="2"/>
      <c r="C637" s="2"/>
      <c r="D637" s="3"/>
      <c r="E637" s="3"/>
      <c r="F637" s="4"/>
      <c r="G637" s="4"/>
      <c r="H637" s="4"/>
      <c r="I637" s="4"/>
      <c r="J637" s="4"/>
    </row>
    <row r="638" ht="15.75" customHeight="1">
      <c r="B638" s="2"/>
      <c r="C638" s="2"/>
      <c r="D638" s="3"/>
      <c r="E638" s="3"/>
      <c r="F638" s="4"/>
      <c r="G638" s="4"/>
      <c r="H638" s="4"/>
      <c r="I638" s="4"/>
      <c r="J638" s="4"/>
    </row>
    <row r="639" ht="15.75" customHeight="1">
      <c r="B639" s="2"/>
      <c r="C639" s="2"/>
      <c r="D639" s="3"/>
      <c r="E639" s="3"/>
      <c r="F639" s="4"/>
      <c r="G639" s="4"/>
      <c r="H639" s="4"/>
      <c r="I639" s="4"/>
      <c r="J639" s="4"/>
    </row>
    <row r="640" ht="15.75" customHeight="1">
      <c r="B640" s="2"/>
      <c r="C640" s="2"/>
      <c r="D640" s="3"/>
      <c r="E640" s="3"/>
      <c r="F640" s="4"/>
      <c r="G640" s="4"/>
      <c r="H640" s="4"/>
      <c r="I640" s="4"/>
      <c r="J640" s="4"/>
    </row>
    <row r="641" ht="15.75" customHeight="1">
      <c r="B641" s="2"/>
      <c r="C641" s="2"/>
      <c r="D641" s="3"/>
      <c r="E641" s="3"/>
      <c r="F641" s="4"/>
      <c r="G641" s="4"/>
      <c r="H641" s="4"/>
      <c r="I641" s="4"/>
      <c r="J641" s="4"/>
    </row>
    <row r="642" ht="15.75" customHeight="1">
      <c r="B642" s="2"/>
      <c r="C642" s="2"/>
      <c r="D642" s="3"/>
      <c r="E642" s="3"/>
      <c r="F642" s="4"/>
      <c r="G642" s="4"/>
      <c r="H642" s="4"/>
      <c r="I642" s="4"/>
      <c r="J642" s="4"/>
    </row>
    <row r="643" ht="15.75" customHeight="1">
      <c r="B643" s="2"/>
      <c r="C643" s="2"/>
      <c r="D643" s="3"/>
      <c r="E643" s="3"/>
      <c r="F643" s="4"/>
      <c r="G643" s="4"/>
      <c r="H643" s="4"/>
      <c r="I643" s="4"/>
      <c r="J643" s="4"/>
    </row>
    <row r="644" ht="15.75" customHeight="1">
      <c r="B644" s="2"/>
      <c r="C644" s="2"/>
      <c r="D644" s="3"/>
      <c r="E644" s="3"/>
      <c r="F644" s="4"/>
      <c r="G644" s="4"/>
      <c r="H644" s="4"/>
      <c r="I644" s="4"/>
      <c r="J644" s="4"/>
    </row>
    <row r="645" ht="15.75" customHeight="1">
      <c r="B645" s="2"/>
      <c r="C645" s="2"/>
      <c r="D645" s="3"/>
      <c r="E645" s="3"/>
      <c r="F645" s="4"/>
      <c r="G645" s="4"/>
      <c r="H645" s="4"/>
      <c r="I645" s="4"/>
      <c r="J645" s="4"/>
    </row>
    <row r="646" ht="15.75" customHeight="1">
      <c r="B646" s="2"/>
      <c r="C646" s="2"/>
      <c r="D646" s="3"/>
      <c r="E646" s="3"/>
      <c r="F646" s="4"/>
      <c r="G646" s="4"/>
      <c r="H646" s="4"/>
      <c r="I646" s="4"/>
      <c r="J646" s="4"/>
    </row>
    <row r="647" ht="15.75" customHeight="1">
      <c r="B647" s="2"/>
      <c r="C647" s="2"/>
      <c r="D647" s="3"/>
      <c r="E647" s="3"/>
      <c r="F647" s="4"/>
      <c r="G647" s="4"/>
      <c r="H647" s="4"/>
      <c r="I647" s="4"/>
      <c r="J647" s="4"/>
    </row>
    <row r="648" ht="15.75" customHeight="1">
      <c r="B648" s="2"/>
      <c r="C648" s="2"/>
      <c r="D648" s="3"/>
      <c r="E648" s="3"/>
      <c r="F648" s="4"/>
      <c r="G648" s="4"/>
      <c r="H648" s="4"/>
      <c r="I648" s="4"/>
      <c r="J648" s="4"/>
    </row>
    <row r="649" ht="15.75" customHeight="1">
      <c r="B649" s="2"/>
      <c r="C649" s="2"/>
      <c r="D649" s="3"/>
      <c r="E649" s="3"/>
      <c r="F649" s="4"/>
      <c r="G649" s="4"/>
      <c r="H649" s="4"/>
      <c r="I649" s="4"/>
      <c r="J649" s="4"/>
    </row>
    <row r="650" ht="15.75" customHeight="1">
      <c r="B650" s="2"/>
      <c r="C650" s="2"/>
      <c r="D650" s="3"/>
      <c r="E650" s="3"/>
      <c r="F650" s="4"/>
      <c r="G650" s="4"/>
      <c r="H650" s="4"/>
      <c r="I650" s="4"/>
      <c r="J650" s="4"/>
    </row>
    <row r="651" ht="15.75" customHeight="1">
      <c r="B651" s="2"/>
      <c r="C651" s="2"/>
      <c r="D651" s="3"/>
      <c r="E651" s="3"/>
      <c r="F651" s="4"/>
      <c r="G651" s="4"/>
      <c r="H651" s="4"/>
      <c r="I651" s="4"/>
      <c r="J651" s="4"/>
    </row>
    <row r="652" ht="15.75" customHeight="1">
      <c r="B652" s="2"/>
      <c r="C652" s="2"/>
      <c r="D652" s="3"/>
      <c r="E652" s="3"/>
      <c r="F652" s="4"/>
      <c r="G652" s="4"/>
      <c r="H652" s="4"/>
      <c r="I652" s="4"/>
      <c r="J652" s="4"/>
    </row>
    <row r="653" ht="15.75" customHeight="1">
      <c r="B653" s="2"/>
      <c r="C653" s="2"/>
      <c r="D653" s="3"/>
      <c r="E653" s="3"/>
      <c r="F653" s="4"/>
      <c r="G653" s="4"/>
      <c r="H653" s="4"/>
      <c r="I653" s="4"/>
      <c r="J653" s="4"/>
    </row>
    <row r="654" ht="15.75" customHeight="1">
      <c r="B654" s="2"/>
      <c r="C654" s="2"/>
      <c r="D654" s="3"/>
      <c r="E654" s="3"/>
      <c r="F654" s="4"/>
      <c r="G654" s="4"/>
      <c r="H654" s="4"/>
      <c r="I654" s="4"/>
      <c r="J654" s="4"/>
    </row>
    <row r="655" ht="15.75" customHeight="1">
      <c r="B655" s="2"/>
      <c r="C655" s="2"/>
      <c r="D655" s="3"/>
      <c r="E655" s="3"/>
      <c r="F655" s="4"/>
      <c r="G655" s="4"/>
      <c r="H655" s="4"/>
      <c r="I655" s="4"/>
      <c r="J655" s="4"/>
    </row>
    <row r="656" ht="15.75" customHeight="1">
      <c r="B656" s="2"/>
      <c r="C656" s="2"/>
      <c r="D656" s="3"/>
      <c r="E656" s="3"/>
      <c r="F656" s="4"/>
      <c r="G656" s="4"/>
      <c r="H656" s="4"/>
      <c r="I656" s="4"/>
      <c r="J656" s="4"/>
    </row>
    <row r="657" ht="15.75" customHeight="1">
      <c r="B657" s="2"/>
      <c r="C657" s="2"/>
      <c r="D657" s="3"/>
      <c r="E657" s="3"/>
      <c r="F657" s="4"/>
      <c r="G657" s="4"/>
      <c r="H657" s="4"/>
      <c r="I657" s="4"/>
      <c r="J657" s="4"/>
    </row>
    <row r="658" ht="15.75" customHeight="1">
      <c r="B658" s="2"/>
      <c r="C658" s="2"/>
      <c r="D658" s="3"/>
      <c r="E658" s="3"/>
      <c r="F658" s="4"/>
      <c r="G658" s="4"/>
      <c r="H658" s="4"/>
      <c r="I658" s="4"/>
      <c r="J658" s="4"/>
    </row>
    <row r="659" ht="15.75" customHeight="1">
      <c r="B659" s="2"/>
      <c r="C659" s="2"/>
      <c r="D659" s="3"/>
      <c r="E659" s="3"/>
      <c r="F659" s="4"/>
      <c r="G659" s="4"/>
      <c r="H659" s="4"/>
      <c r="I659" s="4"/>
      <c r="J659" s="4"/>
    </row>
    <row r="660" ht="15.75" customHeight="1">
      <c r="B660" s="2"/>
      <c r="C660" s="2"/>
      <c r="D660" s="3"/>
      <c r="E660" s="3"/>
      <c r="F660" s="4"/>
      <c r="G660" s="4"/>
      <c r="H660" s="4"/>
      <c r="I660" s="4"/>
      <c r="J660" s="4"/>
    </row>
    <row r="661" ht="15.75" customHeight="1">
      <c r="B661" s="2"/>
      <c r="C661" s="2"/>
      <c r="D661" s="3"/>
      <c r="E661" s="3"/>
      <c r="F661" s="4"/>
      <c r="G661" s="4"/>
      <c r="H661" s="4"/>
      <c r="I661" s="4"/>
      <c r="J661" s="4"/>
    </row>
    <row r="662" ht="15.75" customHeight="1">
      <c r="B662" s="2"/>
      <c r="C662" s="2"/>
      <c r="D662" s="3"/>
      <c r="E662" s="3"/>
      <c r="F662" s="4"/>
      <c r="G662" s="4"/>
      <c r="H662" s="4"/>
      <c r="I662" s="4"/>
      <c r="J662" s="4"/>
    </row>
    <row r="663" ht="15.75" customHeight="1">
      <c r="B663" s="2"/>
      <c r="C663" s="2"/>
      <c r="D663" s="3"/>
      <c r="E663" s="3"/>
      <c r="F663" s="4"/>
      <c r="G663" s="4"/>
      <c r="H663" s="4"/>
      <c r="I663" s="4"/>
      <c r="J663" s="4"/>
    </row>
    <row r="664" ht="15.75" customHeight="1">
      <c r="B664" s="2"/>
      <c r="C664" s="2"/>
      <c r="D664" s="3"/>
      <c r="E664" s="3"/>
      <c r="F664" s="4"/>
      <c r="G664" s="4"/>
      <c r="H664" s="4"/>
      <c r="I664" s="4"/>
      <c r="J664" s="4"/>
    </row>
    <row r="665" ht="15.75" customHeight="1">
      <c r="B665" s="2"/>
      <c r="C665" s="2"/>
      <c r="D665" s="3"/>
      <c r="E665" s="3"/>
      <c r="F665" s="4"/>
      <c r="G665" s="4"/>
      <c r="H665" s="4"/>
      <c r="I665" s="4"/>
      <c r="J665" s="4"/>
    </row>
    <row r="666" ht="15.75" customHeight="1">
      <c r="B666" s="2"/>
      <c r="C666" s="2"/>
      <c r="D666" s="3"/>
      <c r="E666" s="3"/>
      <c r="F666" s="4"/>
      <c r="G666" s="4"/>
      <c r="H666" s="4"/>
      <c r="I666" s="4"/>
      <c r="J666" s="4"/>
    </row>
    <row r="667" ht="15.75" customHeight="1">
      <c r="B667" s="2"/>
      <c r="C667" s="2"/>
      <c r="D667" s="3"/>
      <c r="E667" s="3"/>
      <c r="F667" s="4"/>
      <c r="G667" s="4"/>
      <c r="H667" s="4"/>
      <c r="I667" s="4"/>
      <c r="J667" s="4"/>
    </row>
    <row r="668" ht="15.75" customHeight="1">
      <c r="B668" s="2"/>
      <c r="C668" s="2"/>
      <c r="D668" s="3"/>
      <c r="E668" s="3"/>
      <c r="F668" s="4"/>
      <c r="G668" s="4"/>
      <c r="H668" s="4"/>
      <c r="I668" s="4"/>
      <c r="J668" s="4"/>
    </row>
    <row r="669" ht="15.75" customHeight="1">
      <c r="B669" s="2"/>
      <c r="C669" s="2"/>
      <c r="D669" s="3"/>
      <c r="E669" s="3"/>
      <c r="F669" s="4"/>
      <c r="G669" s="4"/>
      <c r="H669" s="4"/>
      <c r="I669" s="4"/>
      <c r="J669" s="4"/>
    </row>
    <row r="670" ht="15.75" customHeight="1">
      <c r="B670" s="2"/>
      <c r="C670" s="2"/>
      <c r="D670" s="3"/>
      <c r="E670" s="3"/>
      <c r="F670" s="4"/>
      <c r="G670" s="4"/>
      <c r="H670" s="4"/>
      <c r="I670" s="4"/>
      <c r="J670" s="4"/>
    </row>
    <row r="671" ht="15.75" customHeight="1">
      <c r="B671" s="2"/>
      <c r="C671" s="2"/>
      <c r="D671" s="3"/>
      <c r="E671" s="3"/>
      <c r="F671" s="4"/>
      <c r="G671" s="4"/>
      <c r="H671" s="4"/>
      <c r="I671" s="4"/>
      <c r="J671" s="4"/>
    </row>
    <row r="672" ht="15.75" customHeight="1">
      <c r="B672" s="2"/>
      <c r="C672" s="2"/>
      <c r="D672" s="3"/>
      <c r="E672" s="3"/>
      <c r="F672" s="4"/>
      <c r="G672" s="4"/>
      <c r="H672" s="4"/>
      <c r="I672" s="4"/>
      <c r="J672" s="4"/>
    </row>
    <row r="673" ht="15.75" customHeight="1">
      <c r="B673" s="2"/>
      <c r="C673" s="2"/>
      <c r="D673" s="3"/>
      <c r="E673" s="3"/>
      <c r="F673" s="4"/>
      <c r="G673" s="4"/>
      <c r="H673" s="4"/>
      <c r="I673" s="4"/>
      <c r="J673" s="4"/>
    </row>
    <row r="674" ht="15.75" customHeight="1">
      <c r="B674" s="2"/>
      <c r="C674" s="2"/>
      <c r="D674" s="3"/>
      <c r="E674" s="3"/>
      <c r="F674" s="4"/>
      <c r="G674" s="4"/>
      <c r="H674" s="4"/>
      <c r="I674" s="4"/>
      <c r="J674" s="4"/>
    </row>
    <row r="675" ht="15.75" customHeight="1">
      <c r="B675" s="2"/>
      <c r="C675" s="2"/>
      <c r="D675" s="3"/>
      <c r="E675" s="3"/>
      <c r="F675" s="4"/>
      <c r="G675" s="4"/>
      <c r="H675" s="4"/>
      <c r="I675" s="4"/>
      <c r="J675" s="4"/>
    </row>
    <row r="676" ht="15.75" customHeight="1">
      <c r="B676" s="2"/>
      <c r="C676" s="2"/>
      <c r="D676" s="3"/>
      <c r="E676" s="3"/>
      <c r="F676" s="4"/>
      <c r="G676" s="4"/>
      <c r="H676" s="4"/>
      <c r="I676" s="4"/>
      <c r="J676" s="4"/>
    </row>
    <row r="677" ht="15.75" customHeight="1">
      <c r="B677" s="2"/>
      <c r="C677" s="2"/>
      <c r="D677" s="3"/>
      <c r="E677" s="3"/>
      <c r="F677" s="4"/>
      <c r="G677" s="4"/>
      <c r="H677" s="4"/>
      <c r="I677" s="4"/>
      <c r="J677" s="4"/>
    </row>
    <row r="678" ht="15.75" customHeight="1">
      <c r="B678" s="2"/>
      <c r="C678" s="2"/>
      <c r="D678" s="3"/>
      <c r="E678" s="3"/>
      <c r="F678" s="4"/>
      <c r="G678" s="4"/>
      <c r="H678" s="4"/>
      <c r="I678" s="4"/>
      <c r="J678" s="4"/>
    </row>
    <row r="679" ht="15.75" customHeight="1">
      <c r="B679" s="2"/>
      <c r="C679" s="2"/>
      <c r="D679" s="3"/>
      <c r="E679" s="3"/>
      <c r="F679" s="4"/>
      <c r="G679" s="4"/>
      <c r="H679" s="4"/>
      <c r="I679" s="4"/>
      <c r="J679" s="4"/>
    </row>
    <row r="680" ht="15.75" customHeight="1">
      <c r="B680" s="2"/>
      <c r="C680" s="2"/>
      <c r="D680" s="3"/>
      <c r="E680" s="3"/>
      <c r="F680" s="4"/>
      <c r="G680" s="4"/>
      <c r="H680" s="4"/>
      <c r="I680" s="4"/>
      <c r="J680" s="4"/>
    </row>
    <row r="681" ht="15.75" customHeight="1">
      <c r="B681" s="2"/>
      <c r="C681" s="2"/>
      <c r="D681" s="3"/>
      <c r="E681" s="3"/>
      <c r="F681" s="4"/>
      <c r="G681" s="4"/>
      <c r="H681" s="4"/>
      <c r="I681" s="4"/>
      <c r="J681" s="4"/>
    </row>
    <row r="682" ht="15.75" customHeight="1">
      <c r="B682" s="2"/>
      <c r="C682" s="2"/>
      <c r="D682" s="3"/>
      <c r="E682" s="3"/>
      <c r="F682" s="4"/>
      <c r="G682" s="4"/>
      <c r="H682" s="4"/>
      <c r="I682" s="4"/>
      <c r="J682" s="4"/>
    </row>
    <row r="683" ht="15.75" customHeight="1">
      <c r="B683" s="2"/>
      <c r="C683" s="2"/>
      <c r="D683" s="3"/>
      <c r="E683" s="3"/>
      <c r="F683" s="4"/>
      <c r="G683" s="4"/>
      <c r="H683" s="4"/>
      <c r="I683" s="4"/>
      <c r="J683" s="4"/>
    </row>
    <row r="684" ht="15.75" customHeight="1">
      <c r="B684" s="2"/>
      <c r="C684" s="2"/>
      <c r="D684" s="3"/>
      <c r="E684" s="3"/>
      <c r="F684" s="4"/>
      <c r="G684" s="4"/>
      <c r="H684" s="4"/>
      <c r="I684" s="4"/>
      <c r="J684" s="4"/>
    </row>
    <row r="685" ht="15.75" customHeight="1">
      <c r="B685" s="2"/>
      <c r="C685" s="2"/>
      <c r="D685" s="3"/>
      <c r="E685" s="3"/>
      <c r="F685" s="4"/>
      <c r="G685" s="4"/>
      <c r="H685" s="4"/>
      <c r="I685" s="4"/>
      <c r="J685" s="4"/>
    </row>
    <row r="686" ht="15.75" customHeight="1">
      <c r="B686" s="2"/>
      <c r="C686" s="2"/>
      <c r="D686" s="3"/>
      <c r="E686" s="3"/>
      <c r="F686" s="4"/>
      <c r="G686" s="4"/>
      <c r="H686" s="4"/>
      <c r="I686" s="4"/>
      <c r="J686" s="4"/>
    </row>
    <row r="687" ht="15.75" customHeight="1">
      <c r="B687" s="2"/>
      <c r="C687" s="2"/>
      <c r="D687" s="3"/>
      <c r="E687" s="3"/>
      <c r="F687" s="4"/>
      <c r="G687" s="4"/>
      <c r="H687" s="4"/>
      <c r="I687" s="4"/>
      <c r="J687" s="4"/>
    </row>
    <row r="688" ht="15.75" customHeight="1">
      <c r="B688" s="2"/>
      <c r="C688" s="2"/>
      <c r="D688" s="3"/>
      <c r="E688" s="3"/>
      <c r="F688" s="4"/>
      <c r="G688" s="4"/>
      <c r="H688" s="4"/>
      <c r="I688" s="4"/>
      <c r="J688" s="4"/>
    </row>
    <row r="689" ht="15.75" customHeight="1">
      <c r="B689" s="2"/>
      <c r="C689" s="2"/>
      <c r="D689" s="3"/>
      <c r="E689" s="3"/>
      <c r="F689" s="4"/>
      <c r="G689" s="4"/>
      <c r="H689" s="4"/>
      <c r="I689" s="4"/>
      <c r="J689" s="4"/>
    </row>
    <row r="690" ht="15.75" customHeight="1">
      <c r="B690" s="2"/>
      <c r="C690" s="2"/>
      <c r="D690" s="3"/>
      <c r="E690" s="3"/>
      <c r="F690" s="4"/>
      <c r="G690" s="4"/>
      <c r="H690" s="4"/>
      <c r="I690" s="4"/>
      <c r="J690" s="4"/>
    </row>
    <row r="691" ht="15.75" customHeight="1">
      <c r="B691" s="2"/>
      <c r="C691" s="2"/>
      <c r="D691" s="3"/>
      <c r="E691" s="3"/>
      <c r="F691" s="4"/>
      <c r="G691" s="4"/>
      <c r="H691" s="4"/>
      <c r="I691" s="4"/>
      <c r="J691" s="4"/>
    </row>
    <row r="692" ht="15.75" customHeight="1">
      <c r="B692" s="2"/>
      <c r="C692" s="2"/>
      <c r="D692" s="3"/>
      <c r="E692" s="3"/>
      <c r="F692" s="4"/>
      <c r="G692" s="4"/>
      <c r="H692" s="4"/>
      <c r="I692" s="4"/>
      <c r="J692" s="4"/>
    </row>
    <row r="693" ht="15.75" customHeight="1">
      <c r="B693" s="2"/>
      <c r="C693" s="2"/>
      <c r="D693" s="3"/>
      <c r="E693" s="3"/>
      <c r="F693" s="4"/>
      <c r="G693" s="4"/>
      <c r="H693" s="4"/>
      <c r="I693" s="4"/>
      <c r="J693" s="4"/>
    </row>
    <row r="694" ht="15.75" customHeight="1">
      <c r="B694" s="2"/>
      <c r="C694" s="2"/>
      <c r="D694" s="3"/>
      <c r="E694" s="3"/>
      <c r="F694" s="4"/>
      <c r="G694" s="4"/>
      <c r="H694" s="4"/>
      <c r="I694" s="4"/>
      <c r="J694" s="4"/>
    </row>
    <row r="695" ht="15.75" customHeight="1">
      <c r="B695" s="2"/>
      <c r="C695" s="2"/>
      <c r="D695" s="3"/>
      <c r="E695" s="3"/>
      <c r="F695" s="4"/>
      <c r="G695" s="4"/>
      <c r="H695" s="4"/>
      <c r="I695" s="4"/>
      <c r="J695" s="4"/>
    </row>
    <row r="696" ht="15.75" customHeight="1">
      <c r="B696" s="2"/>
      <c r="C696" s="2"/>
      <c r="D696" s="3"/>
      <c r="E696" s="3"/>
      <c r="F696" s="4"/>
      <c r="G696" s="4"/>
      <c r="H696" s="4"/>
      <c r="I696" s="4"/>
      <c r="J696" s="4"/>
    </row>
    <row r="697" ht="15.75" customHeight="1">
      <c r="B697" s="2"/>
      <c r="C697" s="2"/>
      <c r="D697" s="3"/>
      <c r="E697" s="3"/>
      <c r="F697" s="4"/>
      <c r="G697" s="4"/>
      <c r="H697" s="4"/>
      <c r="I697" s="4"/>
      <c r="J697" s="4"/>
    </row>
    <row r="698" ht="15.75" customHeight="1">
      <c r="B698" s="2"/>
      <c r="C698" s="2"/>
      <c r="D698" s="3"/>
      <c r="E698" s="3"/>
      <c r="F698" s="4"/>
      <c r="G698" s="4"/>
      <c r="H698" s="4"/>
      <c r="I698" s="4"/>
      <c r="J698" s="4"/>
    </row>
    <row r="699" ht="15.75" customHeight="1">
      <c r="B699" s="2"/>
      <c r="C699" s="2"/>
      <c r="D699" s="3"/>
      <c r="E699" s="3"/>
      <c r="F699" s="4"/>
      <c r="G699" s="4"/>
      <c r="H699" s="4"/>
      <c r="I699" s="4"/>
      <c r="J699" s="4"/>
    </row>
    <row r="700" ht="15.75" customHeight="1">
      <c r="B700" s="2"/>
      <c r="C700" s="2"/>
      <c r="D700" s="3"/>
      <c r="E700" s="3"/>
      <c r="F700" s="4"/>
      <c r="G700" s="4"/>
      <c r="H700" s="4"/>
      <c r="I700" s="4"/>
      <c r="J700" s="4"/>
    </row>
    <row r="701" ht="15.75" customHeight="1">
      <c r="B701" s="2"/>
      <c r="C701" s="2"/>
      <c r="D701" s="3"/>
      <c r="E701" s="3"/>
      <c r="F701" s="4"/>
      <c r="G701" s="4"/>
      <c r="H701" s="4"/>
      <c r="I701" s="4"/>
      <c r="J701" s="4"/>
    </row>
    <row r="702" ht="15.75" customHeight="1">
      <c r="B702" s="2"/>
      <c r="C702" s="2"/>
      <c r="D702" s="3"/>
      <c r="E702" s="3"/>
      <c r="F702" s="4"/>
      <c r="G702" s="4"/>
      <c r="H702" s="4"/>
      <c r="I702" s="4"/>
      <c r="J702" s="4"/>
    </row>
    <row r="703" ht="15.75" customHeight="1">
      <c r="B703" s="2"/>
      <c r="C703" s="2"/>
      <c r="D703" s="3"/>
      <c r="E703" s="3"/>
      <c r="F703" s="4"/>
      <c r="G703" s="4"/>
      <c r="H703" s="4"/>
      <c r="I703" s="4"/>
      <c r="J703" s="4"/>
    </row>
    <row r="704" ht="15.75" customHeight="1">
      <c r="B704" s="2"/>
      <c r="C704" s="2"/>
      <c r="D704" s="3"/>
      <c r="E704" s="3"/>
      <c r="F704" s="4"/>
      <c r="G704" s="4"/>
      <c r="H704" s="4"/>
      <c r="I704" s="4"/>
      <c r="J704" s="4"/>
    </row>
    <row r="705" ht="15.75" customHeight="1">
      <c r="B705" s="2"/>
      <c r="C705" s="2"/>
      <c r="D705" s="3"/>
      <c r="E705" s="3"/>
      <c r="F705" s="4"/>
      <c r="G705" s="4"/>
      <c r="H705" s="4"/>
      <c r="I705" s="4"/>
      <c r="J705" s="4"/>
    </row>
    <row r="706" ht="15.75" customHeight="1">
      <c r="B706" s="2"/>
      <c r="C706" s="2"/>
      <c r="D706" s="3"/>
      <c r="E706" s="3"/>
      <c r="F706" s="4"/>
      <c r="G706" s="4"/>
      <c r="H706" s="4"/>
      <c r="I706" s="4"/>
      <c r="J706" s="4"/>
    </row>
    <row r="707" ht="15.75" customHeight="1">
      <c r="B707" s="2"/>
      <c r="C707" s="2"/>
      <c r="D707" s="3"/>
      <c r="E707" s="3"/>
      <c r="F707" s="4"/>
      <c r="G707" s="4"/>
      <c r="H707" s="4"/>
      <c r="I707" s="4"/>
      <c r="J707" s="4"/>
    </row>
    <row r="708" ht="15.75" customHeight="1">
      <c r="B708" s="2"/>
      <c r="C708" s="2"/>
      <c r="D708" s="3"/>
      <c r="E708" s="3"/>
      <c r="F708" s="4"/>
      <c r="G708" s="4"/>
      <c r="H708" s="4"/>
      <c r="I708" s="4"/>
      <c r="J708" s="4"/>
    </row>
    <row r="709" ht="15.75" customHeight="1">
      <c r="B709" s="2"/>
      <c r="C709" s="2"/>
      <c r="D709" s="3"/>
      <c r="E709" s="3"/>
      <c r="F709" s="4"/>
      <c r="G709" s="4"/>
      <c r="H709" s="4"/>
      <c r="I709" s="4"/>
      <c r="J709" s="4"/>
    </row>
    <row r="710" ht="15.75" customHeight="1">
      <c r="B710" s="2"/>
      <c r="C710" s="2"/>
      <c r="D710" s="3"/>
      <c r="E710" s="3"/>
      <c r="F710" s="4"/>
      <c r="G710" s="4"/>
      <c r="H710" s="4"/>
      <c r="I710" s="4"/>
      <c r="J710" s="4"/>
    </row>
    <row r="711" ht="15.75" customHeight="1">
      <c r="B711" s="2"/>
      <c r="C711" s="2"/>
      <c r="D711" s="3"/>
      <c r="E711" s="3"/>
      <c r="F711" s="4"/>
      <c r="G711" s="4"/>
      <c r="H711" s="4"/>
      <c r="I711" s="4"/>
      <c r="J711" s="4"/>
    </row>
    <row r="712" ht="15.75" customHeight="1">
      <c r="B712" s="2"/>
      <c r="C712" s="2"/>
      <c r="D712" s="3"/>
      <c r="E712" s="3"/>
      <c r="F712" s="4"/>
      <c r="G712" s="4"/>
      <c r="H712" s="4"/>
      <c r="I712" s="4"/>
      <c r="J712" s="4"/>
    </row>
    <row r="713" ht="15.75" customHeight="1">
      <c r="B713" s="2"/>
      <c r="C713" s="2"/>
      <c r="D713" s="3"/>
      <c r="E713" s="3"/>
      <c r="F713" s="4"/>
      <c r="G713" s="4"/>
      <c r="H713" s="4"/>
      <c r="I713" s="4"/>
      <c r="J713" s="4"/>
    </row>
    <row r="714" ht="15.75" customHeight="1">
      <c r="B714" s="2"/>
      <c r="C714" s="2"/>
      <c r="D714" s="3"/>
      <c r="E714" s="3"/>
      <c r="F714" s="4"/>
      <c r="G714" s="4"/>
      <c r="H714" s="4"/>
      <c r="I714" s="4"/>
      <c r="J714" s="4"/>
    </row>
    <row r="715" ht="15.75" customHeight="1">
      <c r="B715" s="2"/>
      <c r="C715" s="2"/>
      <c r="D715" s="3"/>
      <c r="E715" s="3"/>
      <c r="F715" s="4"/>
      <c r="G715" s="4"/>
      <c r="H715" s="4"/>
      <c r="I715" s="4"/>
      <c r="J715" s="4"/>
    </row>
    <row r="716" ht="15.75" customHeight="1">
      <c r="B716" s="2"/>
      <c r="C716" s="2"/>
      <c r="D716" s="3"/>
      <c r="E716" s="3"/>
      <c r="F716" s="4"/>
      <c r="G716" s="4"/>
      <c r="H716" s="4"/>
      <c r="I716" s="4"/>
      <c r="J716" s="4"/>
    </row>
    <row r="717" ht="15.75" customHeight="1">
      <c r="B717" s="2"/>
      <c r="C717" s="2"/>
      <c r="D717" s="3"/>
      <c r="E717" s="3"/>
      <c r="F717" s="4"/>
      <c r="G717" s="4"/>
      <c r="H717" s="4"/>
      <c r="I717" s="4"/>
      <c r="J717" s="4"/>
    </row>
    <row r="718" ht="15.75" customHeight="1">
      <c r="B718" s="2"/>
      <c r="C718" s="2"/>
      <c r="D718" s="3"/>
      <c r="E718" s="3"/>
      <c r="F718" s="4"/>
      <c r="G718" s="4"/>
      <c r="H718" s="4"/>
      <c r="I718" s="4"/>
      <c r="J718" s="4"/>
    </row>
    <row r="719" ht="15.75" customHeight="1">
      <c r="B719" s="2"/>
      <c r="C719" s="2"/>
      <c r="D719" s="3"/>
      <c r="E719" s="3"/>
      <c r="F719" s="4"/>
      <c r="G719" s="4"/>
      <c r="H719" s="4"/>
      <c r="I719" s="4"/>
      <c r="J719" s="4"/>
    </row>
    <row r="720" ht="15.75" customHeight="1">
      <c r="B720" s="2"/>
      <c r="C720" s="2"/>
      <c r="D720" s="3"/>
      <c r="E720" s="3"/>
      <c r="F720" s="4"/>
      <c r="G720" s="4"/>
      <c r="H720" s="4"/>
      <c r="I720" s="4"/>
      <c r="J720" s="4"/>
    </row>
    <row r="721" ht="15.75" customHeight="1">
      <c r="B721" s="2"/>
      <c r="C721" s="2"/>
      <c r="D721" s="3"/>
      <c r="E721" s="3"/>
      <c r="F721" s="4"/>
      <c r="G721" s="4"/>
      <c r="H721" s="4"/>
      <c r="I721" s="4"/>
      <c r="J721" s="4"/>
    </row>
    <row r="722" ht="15.75" customHeight="1">
      <c r="B722" s="2"/>
      <c r="C722" s="2"/>
      <c r="D722" s="3"/>
      <c r="E722" s="3"/>
      <c r="F722" s="4"/>
      <c r="G722" s="4"/>
      <c r="H722" s="4"/>
      <c r="I722" s="4"/>
      <c r="J722" s="4"/>
    </row>
    <row r="723" ht="15.75" customHeight="1">
      <c r="B723" s="2"/>
      <c r="C723" s="2"/>
      <c r="D723" s="3"/>
      <c r="E723" s="3"/>
      <c r="F723" s="4"/>
      <c r="G723" s="4"/>
      <c r="H723" s="4"/>
      <c r="I723" s="4"/>
      <c r="J723" s="4"/>
    </row>
    <row r="724" ht="15.75" customHeight="1">
      <c r="B724" s="2"/>
      <c r="C724" s="2"/>
      <c r="D724" s="3"/>
      <c r="E724" s="3"/>
      <c r="F724" s="4"/>
      <c r="G724" s="4"/>
      <c r="H724" s="4"/>
      <c r="I724" s="4"/>
      <c r="J724" s="4"/>
    </row>
    <row r="725" ht="15.75" customHeight="1">
      <c r="B725" s="2"/>
      <c r="C725" s="2"/>
      <c r="D725" s="3"/>
      <c r="E725" s="3"/>
      <c r="F725" s="4"/>
      <c r="G725" s="4"/>
      <c r="H725" s="4"/>
      <c r="I725" s="4"/>
      <c r="J725" s="4"/>
    </row>
    <row r="726" ht="15.75" customHeight="1">
      <c r="B726" s="2"/>
      <c r="C726" s="2"/>
      <c r="D726" s="3"/>
      <c r="E726" s="3"/>
      <c r="F726" s="4"/>
      <c r="G726" s="4"/>
      <c r="H726" s="4"/>
      <c r="I726" s="4"/>
      <c r="J726" s="4"/>
    </row>
    <row r="727" ht="15.75" customHeight="1">
      <c r="B727" s="2"/>
      <c r="C727" s="2"/>
      <c r="D727" s="3"/>
      <c r="E727" s="3"/>
      <c r="F727" s="4"/>
      <c r="G727" s="4"/>
      <c r="H727" s="4"/>
      <c r="I727" s="4"/>
      <c r="J727" s="4"/>
    </row>
    <row r="728" ht="15.75" customHeight="1">
      <c r="B728" s="2"/>
      <c r="C728" s="2"/>
      <c r="D728" s="3"/>
      <c r="E728" s="3"/>
      <c r="F728" s="4"/>
      <c r="G728" s="4"/>
      <c r="H728" s="4"/>
      <c r="I728" s="4"/>
      <c r="J728" s="4"/>
    </row>
    <row r="729" ht="15.75" customHeight="1">
      <c r="B729" s="2"/>
      <c r="C729" s="2"/>
      <c r="D729" s="3"/>
      <c r="E729" s="3"/>
      <c r="F729" s="4"/>
      <c r="G729" s="4"/>
      <c r="H729" s="4"/>
      <c r="I729" s="4"/>
      <c r="J729" s="4"/>
    </row>
    <row r="730" ht="15.75" customHeight="1">
      <c r="B730" s="2"/>
      <c r="C730" s="2"/>
      <c r="D730" s="3"/>
      <c r="E730" s="3"/>
      <c r="F730" s="4"/>
      <c r="G730" s="4"/>
      <c r="H730" s="4"/>
      <c r="I730" s="4"/>
      <c r="J730" s="4"/>
    </row>
    <row r="731" ht="15.75" customHeight="1">
      <c r="B731" s="2"/>
      <c r="C731" s="2"/>
      <c r="D731" s="3"/>
      <c r="E731" s="3"/>
      <c r="F731" s="4"/>
      <c r="G731" s="4"/>
      <c r="H731" s="4"/>
      <c r="I731" s="4"/>
      <c r="J731" s="4"/>
    </row>
    <row r="732" ht="15.75" customHeight="1">
      <c r="B732" s="2"/>
      <c r="C732" s="2"/>
      <c r="D732" s="3"/>
      <c r="E732" s="3"/>
      <c r="F732" s="4"/>
      <c r="G732" s="4"/>
      <c r="H732" s="4"/>
      <c r="I732" s="4"/>
      <c r="J732" s="4"/>
    </row>
    <row r="733" ht="15.75" customHeight="1">
      <c r="B733" s="2"/>
      <c r="C733" s="2"/>
      <c r="D733" s="3"/>
      <c r="E733" s="3"/>
      <c r="F733" s="4"/>
      <c r="G733" s="4"/>
      <c r="H733" s="4"/>
      <c r="I733" s="4"/>
      <c r="J733" s="4"/>
    </row>
    <row r="734" ht="15.75" customHeight="1">
      <c r="B734" s="2"/>
      <c r="C734" s="2"/>
      <c r="D734" s="3"/>
      <c r="E734" s="3"/>
      <c r="F734" s="4"/>
      <c r="G734" s="4"/>
      <c r="H734" s="4"/>
      <c r="I734" s="4"/>
      <c r="J734" s="4"/>
    </row>
    <row r="735" ht="15.75" customHeight="1">
      <c r="B735" s="2"/>
      <c r="C735" s="2"/>
      <c r="D735" s="3"/>
      <c r="E735" s="3"/>
      <c r="F735" s="4"/>
      <c r="G735" s="4"/>
      <c r="H735" s="4"/>
      <c r="I735" s="4"/>
      <c r="J735" s="4"/>
    </row>
    <row r="736" ht="15.75" customHeight="1">
      <c r="B736" s="2"/>
      <c r="C736" s="2"/>
      <c r="D736" s="3"/>
      <c r="E736" s="3"/>
      <c r="F736" s="4"/>
      <c r="G736" s="4"/>
      <c r="H736" s="4"/>
      <c r="I736" s="4"/>
      <c r="J736" s="4"/>
    </row>
    <row r="737" ht="15.75" customHeight="1">
      <c r="B737" s="2"/>
      <c r="C737" s="2"/>
      <c r="D737" s="3"/>
      <c r="E737" s="3"/>
      <c r="F737" s="4"/>
      <c r="G737" s="4"/>
      <c r="H737" s="4"/>
      <c r="I737" s="4"/>
      <c r="J737" s="4"/>
    </row>
    <row r="738" ht="15.75" customHeight="1">
      <c r="B738" s="2"/>
      <c r="C738" s="2"/>
      <c r="D738" s="3"/>
      <c r="E738" s="3"/>
      <c r="F738" s="4"/>
      <c r="G738" s="4"/>
      <c r="H738" s="4"/>
      <c r="I738" s="4"/>
      <c r="J738" s="4"/>
    </row>
    <row r="739" ht="15.75" customHeight="1">
      <c r="B739" s="2"/>
      <c r="C739" s="2"/>
      <c r="D739" s="3"/>
      <c r="E739" s="3"/>
      <c r="F739" s="4"/>
      <c r="G739" s="4"/>
      <c r="H739" s="4"/>
      <c r="I739" s="4"/>
      <c r="J739" s="4"/>
    </row>
    <row r="740" ht="15.75" customHeight="1">
      <c r="B740" s="2"/>
      <c r="C740" s="2"/>
      <c r="D740" s="3"/>
      <c r="E740" s="3"/>
      <c r="F740" s="4"/>
      <c r="G740" s="4"/>
      <c r="H740" s="4"/>
      <c r="I740" s="4"/>
      <c r="J740" s="4"/>
    </row>
    <row r="741" ht="15.75" customHeight="1">
      <c r="B741" s="2"/>
      <c r="C741" s="2"/>
      <c r="D741" s="3"/>
      <c r="E741" s="3"/>
      <c r="F741" s="4"/>
      <c r="G741" s="4"/>
      <c r="H741" s="4"/>
      <c r="I741" s="4"/>
      <c r="J741" s="4"/>
    </row>
    <row r="742" ht="15.75" customHeight="1">
      <c r="B742" s="2"/>
      <c r="C742" s="2"/>
      <c r="D742" s="3"/>
      <c r="E742" s="3"/>
      <c r="F742" s="4"/>
      <c r="G742" s="4"/>
      <c r="H742" s="4"/>
      <c r="I742" s="4"/>
      <c r="J742" s="4"/>
    </row>
    <row r="743" ht="15.75" customHeight="1">
      <c r="B743" s="2"/>
      <c r="C743" s="2"/>
      <c r="D743" s="3"/>
      <c r="E743" s="3"/>
      <c r="F743" s="4"/>
      <c r="G743" s="4"/>
      <c r="H743" s="4"/>
      <c r="I743" s="4"/>
      <c r="J743" s="4"/>
    </row>
    <row r="744" ht="15.75" customHeight="1">
      <c r="B744" s="2"/>
      <c r="C744" s="2"/>
      <c r="D744" s="3"/>
      <c r="E744" s="3"/>
      <c r="F744" s="4"/>
      <c r="G744" s="4"/>
      <c r="H744" s="4"/>
      <c r="I744" s="4"/>
      <c r="J744" s="4"/>
    </row>
    <row r="745" ht="15.75" customHeight="1">
      <c r="B745" s="2"/>
      <c r="C745" s="2"/>
      <c r="D745" s="3"/>
      <c r="E745" s="3"/>
      <c r="F745" s="4"/>
      <c r="G745" s="4"/>
      <c r="H745" s="4"/>
      <c r="I745" s="4"/>
      <c r="J745" s="4"/>
    </row>
    <row r="746" ht="15.75" customHeight="1">
      <c r="B746" s="2"/>
      <c r="C746" s="2"/>
      <c r="D746" s="3"/>
      <c r="E746" s="3"/>
      <c r="F746" s="4"/>
      <c r="G746" s="4"/>
      <c r="H746" s="4"/>
      <c r="I746" s="4"/>
      <c r="J746" s="4"/>
    </row>
    <row r="747" ht="15.75" customHeight="1">
      <c r="B747" s="2"/>
      <c r="C747" s="2"/>
      <c r="D747" s="3"/>
      <c r="E747" s="3"/>
      <c r="F747" s="4"/>
      <c r="G747" s="4"/>
      <c r="H747" s="4"/>
      <c r="I747" s="4"/>
      <c r="J747" s="4"/>
    </row>
    <row r="748" ht="15.75" customHeight="1">
      <c r="B748" s="2"/>
      <c r="C748" s="2"/>
      <c r="D748" s="3"/>
      <c r="E748" s="3"/>
      <c r="F748" s="4"/>
      <c r="G748" s="4"/>
      <c r="H748" s="4"/>
      <c r="I748" s="4"/>
      <c r="J748" s="4"/>
    </row>
    <row r="749" ht="15.75" customHeight="1">
      <c r="B749" s="2"/>
      <c r="C749" s="2"/>
      <c r="D749" s="3"/>
      <c r="E749" s="3"/>
      <c r="F749" s="4"/>
      <c r="G749" s="4"/>
      <c r="H749" s="4"/>
      <c r="I749" s="4"/>
      <c r="J749" s="4"/>
    </row>
    <row r="750" ht="15.75" customHeight="1">
      <c r="B750" s="2"/>
      <c r="C750" s="2"/>
      <c r="D750" s="3"/>
      <c r="E750" s="3"/>
      <c r="F750" s="4"/>
      <c r="G750" s="4"/>
      <c r="H750" s="4"/>
      <c r="I750" s="4"/>
      <c r="J750" s="4"/>
    </row>
    <row r="751" ht="15.75" customHeight="1">
      <c r="B751" s="2"/>
      <c r="C751" s="2"/>
      <c r="D751" s="3"/>
      <c r="E751" s="3"/>
      <c r="F751" s="4"/>
      <c r="G751" s="4"/>
      <c r="H751" s="4"/>
      <c r="I751" s="4"/>
      <c r="J751" s="4"/>
    </row>
    <row r="752" ht="15.75" customHeight="1">
      <c r="B752" s="2"/>
      <c r="C752" s="2"/>
      <c r="D752" s="3"/>
      <c r="E752" s="3"/>
      <c r="F752" s="4"/>
      <c r="G752" s="4"/>
      <c r="H752" s="4"/>
      <c r="I752" s="4"/>
      <c r="J752" s="4"/>
    </row>
    <row r="753" ht="15.75" customHeight="1">
      <c r="B753" s="2"/>
      <c r="C753" s="2"/>
      <c r="D753" s="3"/>
      <c r="E753" s="3"/>
      <c r="F753" s="4"/>
      <c r="G753" s="4"/>
      <c r="H753" s="4"/>
      <c r="I753" s="4"/>
      <c r="J753" s="4"/>
    </row>
    <row r="754" ht="15.75" customHeight="1">
      <c r="B754" s="2"/>
      <c r="C754" s="2"/>
      <c r="D754" s="3"/>
      <c r="E754" s="3"/>
      <c r="F754" s="4"/>
      <c r="G754" s="4"/>
      <c r="H754" s="4"/>
      <c r="I754" s="4"/>
      <c r="J754" s="4"/>
    </row>
    <row r="755" ht="15.75" customHeight="1">
      <c r="B755" s="2"/>
      <c r="C755" s="2"/>
      <c r="D755" s="3"/>
      <c r="E755" s="3"/>
      <c r="F755" s="4"/>
      <c r="G755" s="4"/>
      <c r="H755" s="4"/>
      <c r="I755" s="4"/>
      <c r="J755" s="4"/>
    </row>
    <row r="756" ht="15.75" customHeight="1">
      <c r="B756" s="2"/>
      <c r="C756" s="2"/>
      <c r="D756" s="3"/>
      <c r="E756" s="3"/>
      <c r="F756" s="4"/>
      <c r="G756" s="4"/>
      <c r="H756" s="4"/>
      <c r="I756" s="4"/>
      <c r="J756" s="4"/>
    </row>
    <row r="757" ht="15.75" customHeight="1">
      <c r="B757" s="2"/>
      <c r="C757" s="2"/>
      <c r="D757" s="3"/>
      <c r="E757" s="3"/>
      <c r="F757" s="4"/>
      <c r="G757" s="4"/>
      <c r="H757" s="4"/>
      <c r="I757" s="4"/>
      <c r="J757" s="4"/>
    </row>
    <row r="758" ht="15.75" customHeight="1">
      <c r="B758" s="2"/>
      <c r="C758" s="2"/>
      <c r="D758" s="3"/>
      <c r="E758" s="3"/>
      <c r="F758" s="4"/>
      <c r="G758" s="4"/>
      <c r="H758" s="4"/>
      <c r="I758" s="4"/>
      <c r="J758" s="4"/>
    </row>
    <row r="759" ht="15.75" customHeight="1">
      <c r="B759" s="2"/>
      <c r="C759" s="2"/>
      <c r="D759" s="3"/>
      <c r="E759" s="3"/>
      <c r="F759" s="4"/>
      <c r="G759" s="4"/>
      <c r="H759" s="4"/>
      <c r="I759" s="4"/>
      <c r="J759" s="4"/>
    </row>
    <row r="760" ht="15.75" customHeight="1">
      <c r="B760" s="2"/>
      <c r="C760" s="2"/>
      <c r="D760" s="3"/>
      <c r="E760" s="3"/>
      <c r="F760" s="4"/>
      <c r="G760" s="4"/>
      <c r="H760" s="4"/>
      <c r="I760" s="4"/>
      <c r="J760" s="4"/>
    </row>
    <row r="761" ht="15.75" customHeight="1">
      <c r="B761" s="2"/>
      <c r="C761" s="2"/>
      <c r="D761" s="3"/>
      <c r="E761" s="3"/>
      <c r="F761" s="4"/>
      <c r="G761" s="4"/>
      <c r="H761" s="4"/>
      <c r="I761" s="4"/>
      <c r="J761" s="4"/>
    </row>
    <row r="762" ht="15.75" customHeight="1">
      <c r="B762" s="2"/>
      <c r="C762" s="2"/>
      <c r="D762" s="3"/>
      <c r="E762" s="3"/>
      <c r="F762" s="4"/>
      <c r="G762" s="4"/>
      <c r="H762" s="4"/>
      <c r="I762" s="4"/>
      <c r="J762" s="4"/>
    </row>
    <row r="763" ht="15.75" customHeight="1">
      <c r="B763" s="2"/>
      <c r="C763" s="2"/>
      <c r="D763" s="3"/>
      <c r="E763" s="3"/>
      <c r="F763" s="4"/>
      <c r="G763" s="4"/>
      <c r="H763" s="4"/>
      <c r="I763" s="4"/>
      <c r="J763" s="4"/>
    </row>
    <row r="764" ht="15.75" customHeight="1">
      <c r="B764" s="2"/>
      <c r="C764" s="2"/>
      <c r="D764" s="3"/>
      <c r="E764" s="3"/>
      <c r="F764" s="4"/>
      <c r="G764" s="4"/>
      <c r="H764" s="4"/>
      <c r="I764" s="4"/>
      <c r="J764" s="4"/>
    </row>
    <row r="765" ht="15.75" customHeight="1">
      <c r="B765" s="2"/>
      <c r="C765" s="2"/>
      <c r="D765" s="3"/>
      <c r="E765" s="3"/>
      <c r="F765" s="4"/>
      <c r="G765" s="4"/>
      <c r="H765" s="4"/>
      <c r="I765" s="4"/>
      <c r="J765" s="4"/>
    </row>
    <row r="766" ht="15.75" customHeight="1">
      <c r="B766" s="2"/>
      <c r="C766" s="2"/>
      <c r="D766" s="3"/>
      <c r="E766" s="3"/>
      <c r="F766" s="4"/>
      <c r="G766" s="4"/>
      <c r="H766" s="4"/>
      <c r="I766" s="4"/>
      <c r="J766" s="4"/>
    </row>
    <row r="767" ht="15.75" customHeight="1">
      <c r="B767" s="2"/>
      <c r="C767" s="2"/>
      <c r="D767" s="3"/>
      <c r="E767" s="3"/>
      <c r="F767" s="4"/>
      <c r="G767" s="4"/>
      <c r="H767" s="4"/>
      <c r="I767" s="4"/>
      <c r="J767" s="4"/>
    </row>
    <row r="768" ht="15.75" customHeight="1">
      <c r="B768" s="2"/>
      <c r="C768" s="2"/>
      <c r="D768" s="3"/>
      <c r="E768" s="3"/>
      <c r="F768" s="4"/>
      <c r="G768" s="4"/>
      <c r="H768" s="4"/>
      <c r="I768" s="4"/>
      <c r="J768" s="4"/>
    </row>
    <row r="769" ht="15.75" customHeight="1">
      <c r="B769" s="2"/>
      <c r="C769" s="2"/>
      <c r="D769" s="3"/>
      <c r="E769" s="3"/>
      <c r="F769" s="4"/>
      <c r="G769" s="4"/>
      <c r="H769" s="4"/>
      <c r="I769" s="4"/>
      <c r="J769" s="4"/>
    </row>
    <row r="770" ht="15.75" customHeight="1">
      <c r="B770" s="2"/>
      <c r="C770" s="2"/>
      <c r="D770" s="3"/>
      <c r="E770" s="3"/>
      <c r="F770" s="4"/>
      <c r="G770" s="4"/>
      <c r="H770" s="4"/>
      <c r="I770" s="4"/>
      <c r="J770" s="4"/>
    </row>
    <row r="771" ht="15.75" customHeight="1">
      <c r="B771" s="2"/>
      <c r="C771" s="2"/>
      <c r="D771" s="3"/>
      <c r="E771" s="3"/>
      <c r="F771" s="4"/>
      <c r="G771" s="4"/>
      <c r="H771" s="4"/>
      <c r="I771" s="4"/>
      <c r="J771" s="4"/>
    </row>
    <row r="772" ht="15.75" customHeight="1">
      <c r="B772" s="2"/>
      <c r="C772" s="2"/>
      <c r="D772" s="3"/>
      <c r="E772" s="3"/>
      <c r="F772" s="4"/>
      <c r="G772" s="4"/>
      <c r="H772" s="4"/>
      <c r="I772" s="4"/>
      <c r="J772" s="4"/>
    </row>
    <row r="773" ht="15.75" customHeight="1">
      <c r="B773" s="2"/>
      <c r="C773" s="2"/>
      <c r="D773" s="3"/>
      <c r="E773" s="3"/>
      <c r="F773" s="4"/>
      <c r="G773" s="4"/>
      <c r="H773" s="4"/>
      <c r="I773" s="4"/>
      <c r="J773" s="4"/>
    </row>
    <row r="774" ht="15.75" customHeight="1">
      <c r="B774" s="2"/>
      <c r="C774" s="2"/>
      <c r="D774" s="3"/>
      <c r="E774" s="3"/>
      <c r="F774" s="4"/>
      <c r="G774" s="4"/>
      <c r="H774" s="4"/>
      <c r="I774" s="4"/>
      <c r="J774" s="4"/>
    </row>
    <row r="775" ht="15.75" customHeight="1">
      <c r="B775" s="2"/>
      <c r="C775" s="2"/>
      <c r="D775" s="3"/>
      <c r="E775" s="3"/>
      <c r="F775" s="4"/>
      <c r="G775" s="4"/>
      <c r="H775" s="4"/>
      <c r="I775" s="4"/>
      <c r="J775" s="4"/>
    </row>
    <row r="776" ht="15.75" customHeight="1">
      <c r="B776" s="2"/>
      <c r="C776" s="2"/>
      <c r="D776" s="3"/>
      <c r="E776" s="3"/>
      <c r="F776" s="4"/>
      <c r="G776" s="4"/>
      <c r="H776" s="4"/>
      <c r="I776" s="4"/>
      <c r="J776" s="4"/>
    </row>
    <row r="777" ht="15.75" customHeight="1">
      <c r="B777" s="2"/>
      <c r="C777" s="2"/>
      <c r="D777" s="3"/>
      <c r="E777" s="3"/>
      <c r="F777" s="4"/>
      <c r="G777" s="4"/>
      <c r="H777" s="4"/>
      <c r="I777" s="4"/>
      <c r="J777" s="4"/>
    </row>
    <row r="778" ht="15.75" customHeight="1">
      <c r="B778" s="2"/>
      <c r="C778" s="2"/>
      <c r="D778" s="3"/>
      <c r="E778" s="3"/>
      <c r="F778" s="4"/>
      <c r="G778" s="4"/>
      <c r="H778" s="4"/>
      <c r="I778" s="4"/>
      <c r="J778" s="4"/>
    </row>
    <row r="779" ht="15.75" customHeight="1">
      <c r="B779" s="2"/>
      <c r="C779" s="2"/>
      <c r="D779" s="3"/>
      <c r="E779" s="3"/>
      <c r="F779" s="4"/>
      <c r="G779" s="4"/>
      <c r="H779" s="4"/>
      <c r="I779" s="4"/>
      <c r="J779" s="4"/>
    </row>
    <row r="780" ht="15.75" customHeight="1">
      <c r="B780" s="2"/>
      <c r="C780" s="2"/>
      <c r="D780" s="3"/>
      <c r="E780" s="3"/>
      <c r="F780" s="4"/>
      <c r="G780" s="4"/>
      <c r="H780" s="4"/>
      <c r="I780" s="4"/>
      <c r="J780" s="4"/>
    </row>
    <row r="781" ht="15.75" customHeight="1">
      <c r="B781" s="2"/>
      <c r="C781" s="2"/>
      <c r="D781" s="3"/>
      <c r="E781" s="3"/>
      <c r="F781" s="4"/>
      <c r="G781" s="4"/>
      <c r="H781" s="4"/>
      <c r="I781" s="4"/>
      <c r="J781" s="4"/>
    </row>
    <row r="782" ht="15.75" customHeight="1">
      <c r="B782" s="2"/>
      <c r="C782" s="2"/>
      <c r="D782" s="3"/>
      <c r="E782" s="3"/>
      <c r="F782" s="4"/>
      <c r="G782" s="4"/>
      <c r="H782" s="4"/>
      <c r="I782" s="4"/>
      <c r="J782" s="4"/>
    </row>
    <row r="783" ht="15.75" customHeight="1">
      <c r="B783" s="2"/>
      <c r="C783" s="2"/>
      <c r="D783" s="3"/>
      <c r="E783" s="3"/>
      <c r="F783" s="4"/>
      <c r="G783" s="4"/>
      <c r="H783" s="4"/>
      <c r="I783" s="4"/>
      <c r="J783" s="4"/>
    </row>
    <row r="784" ht="15.75" customHeight="1">
      <c r="B784" s="2"/>
      <c r="C784" s="2"/>
      <c r="D784" s="3"/>
      <c r="E784" s="3"/>
      <c r="F784" s="4"/>
      <c r="G784" s="4"/>
      <c r="H784" s="4"/>
      <c r="I784" s="4"/>
      <c r="J784" s="4"/>
    </row>
    <row r="785" ht="15.75" customHeight="1">
      <c r="B785" s="2"/>
      <c r="C785" s="2"/>
      <c r="D785" s="3"/>
      <c r="E785" s="3"/>
      <c r="F785" s="4"/>
      <c r="G785" s="4"/>
      <c r="H785" s="4"/>
      <c r="I785" s="4"/>
      <c r="J785" s="4"/>
    </row>
    <row r="786" ht="15.75" customHeight="1">
      <c r="B786" s="2"/>
      <c r="C786" s="2"/>
      <c r="D786" s="3"/>
      <c r="E786" s="3"/>
      <c r="F786" s="4"/>
      <c r="G786" s="4"/>
      <c r="H786" s="4"/>
      <c r="I786" s="4"/>
      <c r="J786" s="4"/>
    </row>
    <row r="787" ht="15.75" customHeight="1">
      <c r="B787" s="2"/>
      <c r="C787" s="2"/>
      <c r="D787" s="3"/>
      <c r="E787" s="3"/>
      <c r="F787" s="4"/>
      <c r="G787" s="4"/>
      <c r="H787" s="4"/>
      <c r="I787" s="4"/>
      <c r="J787" s="4"/>
    </row>
    <row r="788" ht="15.75" customHeight="1">
      <c r="B788" s="2"/>
      <c r="C788" s="2"/>
      <c r="D788" s="3"/>
      <c r="E788" s="3"/>
      <c r="F788" s="4"/>
      <c r="G788" s="4"/>
      <c r="H788" s="4"/>
      <c r="I788" s="4"/>
      <c r="J788" s="4"/>
    </row>
    <row r="789" ht="15.75" customHeight="1">
      <c r="B789" s="2"/>
      <c r="C789" s="2"/>
      <c r="D789" s="3"/>
      <c r="E789" s="3"/>
      <c r="F789" s="4"/>
      <c r="G789" s="4"/>
      <c r="H789" s="4"/>
      <c r="I789" s="4"/>
      <c r="J789" s="4"/>
    </row>
    <row r="790" ht="15.75" customHeight="1">
      <c r="B790" s="2"/>
      <c r="C790" s="2"/>
      <c r="D790" s="3"/>
      <c r="E790" s="3"/>
      <c r="F790" s="4"/>
      <c r="G790" s="4"/>
      <c r="H790" s="4"/>
      <c r="I790" s="4"/>
      <c r="J790" s="4"/>
    </row>
    <row r="791" ht="15.75" customHeight="1">
      <c r="B791" s="2"/>
      <c r="C791" s="2"/>
      <c r="D791" s="3"/>
      <c r="E791" s="3"/>
      <c r="F791" s="4"/>
      <c r="G791" s="4"/>
      <c r="H791" s="4"/>
      <c r="I791" s="4"/>
      <c r="J791" s="4"/>
    </row>
    <row r="792" ht="15.75" customHeight="1">
      <c r="B792" s="2"/>
      <c r="C792" s="2"/>
      <c r="D792" s="3"/>
      <c r="E792" s="3"/>
      <c r="F792" s="4"/>
      <c r="G792" s="4"/>
      <c r="H792" s="4"/>
      <c r="I792" s="4"/>
      <c r="J792" s="4"/>
    </row>
    <row r="793" ht="15.75" customHeight="1">
      <c r="B793" s="2"/>
      <c r="C793" s="2"/>
      <c r="D793" s="3"/>
      <c r="E793" s="3"/>
      <c r="F793" s="4"/>
      <c r="G793" s="4"/>
      <c r="H793" s="4"/>
      <c r="I793" s="4"/>
      <c r="J793" s="4"/>
    </row>
    <row r="794" ht="15.75" customHeight="1">
      <c r="B794" s="2"/>
      <c r="C794" s="2"/>
      <c r="D794" s="3"/>
      <c r="E794" s="3"/>
      <c r="F794" s="4"/>
      <c r="G794" s="4"/>
      <c r="H794" s="4"/>
      <c r="I794" s="4"/>
      <c r="J794" s="4"/>
    </row>
    <row r="795" ht="15.75" customHeight="1">
      <c r="B795" s="2"/>
      <c r="C795" s="2"/>
      <c r="D795" s="3"/>
      <c r="E795" s="3"/>
      <c r="F795" s="4"/>
      <c r="G795" s="4"/>
      <c r="H795" s="4"/>
      <c r="I795" s="4"/>
      <c r="J795" s="4"/>
    </row>
    <row r="796" ht="15.75" customHeight="1">
      <c r="B796" s="2"/>
      <c r="C796" s="2"/>
      <c r="D796" s="3"/>
      <c r="E796" s="3"/>
      <c r="F796" s="4"/>
      <c r="G796" s="4"/>
      <c r="H796" s="4"/>
      <c r="I796" s="4"/>
      <c r="J796" s="4"/>
    </row>
    <row r="797" ht="15.75" customHeight="1">
      <c r="B797" s="2"/>
      <c r="C797" s="2"/>
      <c r="D797" s="3"/>
      <c r="E797" s="3"/>
      <c r="F797" s="4"/>
      <c r="G797" s="4"/>
      <c r="H797" s="4"/>
      <c r="I797" s="4"/>
      <c r="J797" s="4"/>
    </row>
    <row r="798" ht="15.75" customHeight="1">
      <c r="B798" s="2"/>
      <c r="C798" s="2"/>
      <c r="D798" s="3"/>
      <c r="E798" s="3"/>
      <c r="F798" s="4"/>
      <c r="G798" s="4"/>
      <c r="H798" s="4"/>
      <c r="I798" s="4"/>
      <c r="J798" s="4"/>
    </row>
    <row r="799" ht="15.75" customHeight="1">
      <c r="B799" s="2"/>
      <c r="C799" s="2"/>
      <c r="D799" s="3"/>
      <c r="E799" s="3"/>
      <c r="F799" s="4"/>
      <c r="G799" s="4"/>
      <c r="H799" s="4"/>
      <c r="I799" s="4"/>
      <c r="J799" s="4"/>
    </row>
    <row r="800" ht="15.75" customHeight="1">
      <c r="B800" s="2"/>
      <c r="C800" s="2"/>
      <c r="D800" s="3"/>
      <c r="E800" s="3"/>
      <c r="F800" s="4"/>
      <c r="G800" s="4"/>
      <c r="H800" s="4"/>
      <c r="I800" s="4"/>
      <c r="J800" s="4"/>
    </row>
    <row r="801" ht="15.75" customHeight="1">
      <c r="B801" s="2"/>
      <c r="C801" s="2"/>
      <c r="D801" s="3"/>
      <c r="E801" s="3"/>
      <c r="F801" s="4"/>
      <c r="G801" s="4"/>
      <c r="H801" s="4"/>
      <c r="I801" s="4"/>
      <c r="J801" s="4"/>
    </row>
    <row r="802" ht="15.75" customHeight="1">
      <c r="B802" s="2"/>
      <c r="C802" s="2"/>
      <c r="D802" s="3"/>
      <c r="E802" s="3"/>
      <c r="F802" s="4"/>
      <c r="G802" s="4"/>
      <c r="H802" s="4"/>
      <c r="I802" s="4"/>
      <c r="J802" s="4"/>
    </row>
    <row r="803" ht="15.75" customHeight="1">
      <c r="B803" s="2"/>
      <c r="C803" s="2"/>
      <c r="D803" s="3"/>
      <c r="E803" s="3"/>
      <c r="F803" s="4"/>
      <c r="G803" s="4"/>
      <c r="H803" s="4"/>
      <c r="I803" s="4"/>
      <c r="J803" s="4"/>
    </row>
    <row r="804" ht="15.75" customHeight="1">
      <c r="B804" s="2"/>
      <c r="C804" s="2"/>
      <c r="D804" s="3"/>
      <c r="E804" s="3"/>
      <c r="F804" s="4"/>
      <c r="G804" s="4"/>
      <c r="H804" s="4"/>
      <c r="I804" s="4"/>
      <c r="J804" s="4"/>
    </row>
    <row r="805" ht="15.75" customHeight="1">
      <c r="B805" s="2"/>
      <c r="C805" s="2"/>
      <c r="D805" s="3"/>
      <c r="E805" s="3"/>
      <c r="F805" s="4"/>
      <c r="G805" s="4"/>
      <c r="H805" s="4"/>
      <c r="I805" s="4"/>
      <c r="J805" s="4"/>
    </row>
    <row r="806" ht="15.75" customHeight="1">
      <c r="B806" s="2"/>
      <c r="C806" s="2"/>
      <c r="D806" s="3"/>
      <c r="E806" s="3"/>
      <c r="F806" s="4"/>
      <c r="G806" s="4"/>
      <c r="H806" s="4"/>
      <c r="I806" s="4"/>
      <c r="J806" s="4"/>
    </row>
    <row r="807" ht="15.75" customHeight="1">
      <c r="B807" s="2"/>
      <c r="C807" s="2"/>
      <c r="D807" s="3"/>
      <c r="E807" s="3"/>
      <c r="F807" s="4"/>
      <c r="G807" s="4"/>
      <c r="H807" s="4"/>
      <c r="I807" s="4"/>
      <c r="J807" s="4"/>
    </row>
    <row r="808" ht="15.75" customHeight="1">
      <c r="B808" s="2"/>
      <c r="C808" s="2"/>
      <c r="D808" s="3"/>
      <c r="E808" s="3"/>
      <c r="F808" s="4"/>
      <c r="G808" s="4"/>
      <c r="H808" s="4"/>
      <c r="I808" s="4"/>
      <c r="J808" s="4"/>
    </row>
    <row r="809" ht="15.75" customHeight="1">
      <c r="B809" s="2"/>
      <c r="C809" s="2"/>
      <c r="D809" s="3"/>
      <c r="E809" s="3"/>
      <c r="F809" s="4"/>
      <c r="G809" s="4"/>
      <c r="H809" s="4"/>
      <c r="I809" s="4"/>
      <c r="J809" s="4"/>
    </row>
    <row r="810" ht="15.75" customHeight="1">
      <c r="B810" s="2"/>
      <c r="C810" s="2"/>
      <c r="D810" s="3"/>
      <c r="E810" s="3"/>
      <c r="F810" s="4"/>
      <c r="G810" s="4"/>
      <c r="H810" s="4"/>
      <c r="I810" s="4"/>
      <c r="J810" s="4"/>
    </row>
    <row r="811" ht="15.75" customHeight="1">
      <c r="B811" s="2"/>
      <c r="C811" s="2"/>
      <c r="D811" s="3"/>
      <c r="E811" s="3"/>
      <c r="F811" s="4"/>
      <c r="G811" s="4"/>
      <c r="H811" s="4"/>
      <c r="I811" s="4"/>
      <c r="J811" s="4"/>
    </row>
    <row r="812" ht="15.75" customHeight="1">
      <c r="B812" s="2"/>
      <c r="C812" s="2"/>
      <c r="D812" s="3"/>
      <c r="E812" s="3"/>
      <c r="F812" s="4"/>
      <c r="G812" s="4"/>
      <c r="H812" s="4"/>
      <c r="I812" s="4"/>
      <c r="J812" s="4"/>
    </row>
    <row r="813" ht="15.75" customHeight="1">
      <c r="B813" s="2"/>
      <c r="C813" s="2"/>
      <c r="D813" s="3"/>
      <c r="E813" s="3"/>
      <c r="F813" s="4"/>
      <c r="G813" s="4"/>
      <c r="H813" s="4"/>
      <c r="I813" s="4"/>
      <c r="J813" s="4"/>
    </row>
    <row r="814" ht="15.75" customHeight="1">
      <c r="B814" s="2"/>
      <c r="C814" s="2"/>
      <c r="D814" s="3"/>
      <c r="E814" s="3"/>
      <c r="F814" s="4"/>
      <c r="G814" s="4"/>
      <c r="H814" s="4"/>
      <c r="I814" s="4"/>
      <c r="J814" s="4"/>
    </row>
    <row r="815" ht="15.75" customHeight="1">
      <c r="B815" s="2"/>
      <c r="C815" s="2"/>
      <c r="D815" s="3"/>
      <c r="E815" s="3"/>
      <c r="F815" s="4"/>
      <c r="G815" s="4"/>
      <c r="H815" s="4"/>
      <c r="I815" s="4"/>
      <c r="J815" s="4"/>
    </row>
    <row r="816" ht="15.75" customHeight="1">
      <c r="B816" s="2"/>
      <c r="C816" s="2"/>
      <c r="D816" s="3"/>
      <c r="E816" s="3"/>
      <c r="F816" s="4"/>
      <c r="G816" s="4"/>
      <c r="H816" s="4"/>
      <c r="I816" s="4"/>
      <c r="J816" s="4"/>
    </row>
    <row r="817" ht="15.75" customHeight="1">
      <c r="B817" s="2"/>
      <c r="C817" s="2"/>
      <c r="D817" s="3"/>
      <c r="E817" s="3"/>
      <c r="F817" s="4"/>
      <c r="G817" s="4"/>
      <c r="H817" s="4"/>
      <c r="I817" s="4"/>
      <c r="J817" s="4"/>
    </row>
    <row r="818" ht="15.75" customHeight="1">
      <c r="B818" s="2"/>
      <c r="C818" s="2"/>
      <c r="D818" s="3"/>
      <c r="E818" s="3"/>
      <c r="F818" s="4"/>
      <c r="G818" s="4"/>
      <c r="H818" s="4"/>
      <c r="I818" s="4"/>
      <c r="J818" s="4"/>
    </row>
    <row r="819" ht="15.75" customHeight="1">
      <c r="B819" s="2"/>
      <c r="C819" s="2"/>
      <c r="D819" s="3"/>
      <c r="E819" s="3"/>
      <c r="F819" s="4"/>
      <c r="G819" s="4"/>
      <c r="H819" s="4"/>
      <c r="I819" s="4"/>
      <c r="J819" s="4"/>
    </row>
    <row r="820" ht="15.75" customHeight="1">
      <c r="B820" s="2"/>
      <c r="C820" s="2"/>
      <c r="D820" s="3"/>
      <c r="E820" s="3"/>
      <c r="F820" s="4"/>
      <c r="G820" s="4"/>
      <c r="H820" s="4"/>
      <c r="I820" s="4"/>
      <c r="J820" s="4"/>
    </row>
    <row r="821" ht="15.75" customHeight="1">
      <c r="B821" s="2"/>
      <c r="C821" s="2"/>
      <c r="D821" s="3"/>
      <c r="E821" s="3"/>
      <c r="F821" s="4"/>
      <c r="G821" s="4"/>
      <c r="H821" s="4"/>
      <c r="I821" s="4"/>
      <c r="J821" s="4"/>
    </row>
    <row r="822" ht="15.75" customHeight="1">
      <c r="B822" s="2"/>
      <c r="C822" s="2"/>
      <c r="D822" s="3"/>
      <c r="E822" s="3"/>
      <c r="F822" s="4"/>
      <c r="G822" s="4"/>
      <c r="H822" s="4"/>
      <c r="I822" s="4"/>
      <c r="J822" s="4"/>
    </row>
    <row r="823" ht="15.75" customHeight="1">
      <c r="B823" s="2"/>
      <c r="C823" s="2"/>
      <c r="D823" s="3"/>
      <c r="E823" s="3"/>
      <c r="F823" s="4"/>
      <c r="G823" s="4"/>
      <c r="H823" s="4"/>
      <c r="I823" s="4"/>
      <c r="J823" s="4"/>
    </row>
    <row r="824" ht="15.75" customHeight="1">
      <c r="B824" s="2"/>
      <c r="C824" s="2"/>
      <c r="D824" s="3"/>
      <c r="E824" s="3"/>
      <c r="F824" s="4"/>
      <c r="G824" s="4"/>
      <c r="H824" s="4"/>
      <c r="I824" s="4"/>
      <c r="J824" s="4"/>
    </row>
    <row r="825" ht="15.75" customHeight="1">
      <c r="B825" s="2"/>
      <c r="C825" s="2"/>
      <c r="D825" s="3"/>
      <c r="E825" s="3"/>
      <c r="F825" s="4"/>
      <c r="G825" s="4"/>
      <c r="H825" s="4"/>
      <c r="I825" s="4"/>
      <c r="J825" s="4"/>
    </row>
    <row r="826" ht="15.75" customHeight="1">
      <c r="B826" s="2"/>
      <c r="C826" s="2"/>
      <c r="D826" s="3"/>
      <c r="E826" s="3"/>
      <c r="F826" s="4"/>
      <c r="G826" s="4"/>
      <c r="H826" s="4"/>
      <c r="I826" s="4"/>
      <c r="J826" s="4"/>
    </row>
    <row r="827" ht="15.75" customHeight="1">
      <c r="B827" s="2"/>
      <c r="C827" s="2"/>
      <c r="D827" s="3"/>
      <c r="E827" s="3"/>
      <c r="F827" s="4"/>
      <c r="G827" s="4"/>
      <c r="H827" s="4"/>
      <c r="I827" s="4"/>
      <c r="J827" s="4"/>
    </row>
    <row r="828" ht="15.75" customHeight="1">
      <c r="B828" s="2"/>
      <c r="C828" s="2"/>
      <c r="D828" s="3"/>
      <c r="E828" s="3"/>
      <c r="F828" s="4"/>
      <c r="G828" s="4"/>
      <c r="H828" s="4"/>
      <c r="I828" s="4"/>
      <c r="J828" s="4"/>
    </row>
    <row r="829" ht="15.75" customHeight="1">
      <c r="B829" s="2"/>
      <c r="C829" s="2"/>
      <c r="D829" s="3"/>
      <c r="E829" s="3"/>
      <c r="F829" s="4"/>
      <c r="G829" s="4"/>
      <c r="H829" s="4"/>
      <c r="I829" s="4"/>
      <c r="J829" s="4"/>
    </row>
    <row r="830" ht="15.75" customHeight="1">
      <c r="B830" s="2"/>
      <c r="C830" s="2"/>
      <c r="D830" s="3"/>
      <c r="E830" s="3"/>
      <c r="F830" s="4"/>
      <c r="G830" s="4"/>
      <c r="H830" s="4"/>
      <c r="I830" s="4"/>
      <c r="J830" s="4"/>
    </row>
    <row r="831" ht="15.75" customHeight="1">
      <c r="B831" s="2"/>
      <c r="C831" s="2"/>
      <c r="D831" s="3"/>
      <c r="E831" s="3"/>
      <c r="F831" s="4"/>
      <c r="G831" s="4"/>
      <c r="H831" s="4"/>
      <c r="I831" s="4"/>
      <c r="J831" s="4"/>
    </row>
    <row r="832" ht="15.75" customHeight="1">
      <c r="B832" s="2"/>
      <c r="C832" s="2"/>
      <c r="D832" s="3"/>
      <c r="E832" s="3"/>
      <c r="F832" s="4"/>
      <c r="G832" s="4"/>
      <c r="H832" s="4"/>
      <c r="I832" s="4"/>
      <c r="J832" s="4"/>
    </row>
    <row r="833" ht="15.75" customHeight="1">
      <c r="B833" s="2"/>
      <c r="C833" s="2"/>
      <c r="D833" s="3"/>
      <c r="E833" s="3"/>
      <c r="F833" s="4"/>
      <c r="G833" s="4"/>
      <c r="H833" s="4"/>
      <c r="I833" s="4"/>
      <c r="J833" s="4"/>
    </row>
    <row r="834" ht="15.75" customHeight="1">
      <c r="B834" s="2"/>
      <c r="C834" s="2"/>
      <c r="D834" s="3"/>
      <c r="E834" s="3"/>
      <c r="F834" s="4"/>
      <c r="G834" s="4"/>
      <c r="H834" s="4"/>
      <c r="I834" s="4"/>
      <c r="J834" s="4"/>
    </row>
    <row r="835" ht="15.75" customHeight="1">
      <c r="B835" s="2"/>
      <c r="C835" s="2"/>
      <c r="D835" s="3"/>
      <c r="E835" s="3"/>
      <c r="F835" s="4"/>
      <c r="G835" s="4"/>
      <c r="H835" s="4"/>
      <c r="I835" s="4"/>
      <c r="J835" s="4"/>
    </row>
    <row r="836" ht="15.75" customHeight="1">
      <c r="B836" s="2"/>
      <c r="C836" s="2"/>
      <c r="D836" s="3"/>
      <c r="E836" s="3"/>
      <c r="F836" s="4"/>
      <c r="G836" s="4"/>
      <c r="H836" s="4"/>
      <c r="I836" s="4"/>
      <c r="J836" s="4"/>
    </row>
    <row r="837" ht="15.75" customHeight="1">
      <c r="B837" s="2"/>
      <c r="C837" s="2"/>
      <c r="D837" s="3"/>
      <c r="E837" s="3"/>
      <c r="F837" s="4"/>
      <c r="G837" s="4"/>
      <c r="H837" s="4"/>
      <c r="I837" s="4"/>
      <c r="J837" s="4"/>
    </row>
    <row r="838" ht="15.75" customHeight="1">
      <c r="B838" s="2"/>
      <c r="C838" s="2"/>
      <c r="D838" s="3"/>
      <c r="E838" s="3"/>
      <c r="F838" s="4"/>
      <c r="G838" s="4"/>
      <c r="H838" s="4"/>
      <c r="I838" s="4"/>
      <c r="J838" s="4"/>
    </row>
    <row r="839" ht="15.75" customHeight="1">
      <c r="B839" s="2"/>
      <c r="C839" s="2"/>
      <c r="D839" s="3"/>
      <c r="E839" s="3"/>
      <c r="F839" s="4"/>
      <c r="G839" s="4"/>
      <c r="H839" s="4"/>
      <c r="I839" s="4"/>
      <c r="J839" s="4"/>
    </row>
    <row r="840" ht="15.75" customHeight="1">
      <c r="B840" s="2"/>
      <c r="C840" s="2"/>
      <c r="D840" s="3"/>
      <c r="E840" s="3"/>
      <c r="F840" s="4"/>
      <c r="G840" s="4"/>
      <c r="H840" s="4"/>
      <c r="I840" s="4"/>
      <c r="J840" s="4"/>
    </row>
    <row r="841" ht="15.75" customHeight="1">
      <c r="B841" s="2"/>
      <c r="C841" s="2"/>
      <c r="D841" s="3"/>
      <c r="E841" s="3"/>
      <c r="F841" s="4"/>
      <c r="G841" s="4"/>
      <c r="H841" s="4"/>
      <c r="I841" s="4"/>
      <c r="J841" s="4"/>
    </row>
    <row r="842" ht="15.75" customHeight="1">
      <c r="B842" s="2"/>
      <c r="C842" s="2"/>
      <c r="D842" s="3"/>
      <c r="E842" s="3"/>
      <c r="F842" s="4"/>
      <c r="G842" s="4"/>
      <c r="H842" s="4"/>
      <c r="I842" s="4"/>
      <c r="J842" s="4"/>
    </row>
    <row r="843" ht="15.75" customHeight="1">
      <c r="B843" s="2"/>
      <c r="C843" s="2"/>
      <c r="D843" s="3"/>
      <c r="E843" s="3"/>
      <c r="F843" s="4"/>
      <c r="G843" s="4"/>
      <c r="H843" s="4"/>
      <c r="I843" s="4"/>
      <c r="J843" s="4"/>
    </row>
    <row r="844" ht="15.75" customHeight="1">
      <c r="B844" s="2"/>
      <c r="C844" s="2"/>
      <c r="D844" s="3"/>
      <c r="E844" s="3"/>
      <c r="F844" s="4"/>
      <c r="G844" s="4"/>
      <c r="H844" s="4"/>
      <c r="I844" s="4"/>
      <c r="J844" s="4"/>
    </row>
    <row r="845" ht="15.75" customHeight="1">
      <c r="B845" s="2"/>
      <c r="C845" s="2"/>
      <c r="D845" s="3"/>
      <c r="E845" s="3"/>
      <c r="F845" s="4"/>
      <c r="G845" s="4"/>
      <c r="H845" s="4"/>
      <c r="I845" s="4"/>
      <c r="J845" s="4"/>
    </row>
    <row r="846" ht="15.75" customHeight="1">
      <c r="B846" s="2"/>
      <c r="C846" s="2"/>
      <c r="D846" s="3"/>
      <c r="E846" s="3"/>
      <c r="F846" s="4"/>
      <c r="G846" s="4"/>
      <c r="H846" s="4"/>
      <c r="I846" s="4"/>
      <c r="J846" s="4"/>
    </row>
    <row r="847" ht="15.75" customHeight="1">
      <c r="B847" s="2"/>
      <c r="C847" s="2"/>
      <c r="D847" s="3"/>
      <c r="E847" s="3"/>
      <c r="F847" s="4"/>
      <c r="G847" s="4"/>
      <c r="H847" s="4"/>
      <c r="I847" s="4"/>
      <c r="J847" s="4"/>
    </row>
    <row r="848" ht="15.75" customHeight="1">
      <c r="B848" s="2"/>
      <c r="C848" s="2"/>
      <c r="D848" s="3"/>
      <c r="E848" s="3"/>
      <c r="F848" s="4"/>
      <c r="G848" s="4"/>
      <c r="H848" s="4"/>
      <c r="I848" s="4"/>
      <c r="J848" s="4"/>
    </row>
    <row r="849" ht="15.75" customHeight="1">
      <c r="B849" s="2"/>
      <c r="C849" s="2"/>
      <c r="D849" s="3"/>
      <c r="E849" s="3"/>
      <c r="F849" s="4"/>
      <c r="G849" s="4"/>
      <c r="H849" s="4"/>
      <c r="I849" s="4"/>
      <c r="J849" s="4"/>
    </row>
    <row r="850" ht="15.75" customHeight="1">
      <c r="B850" s="2"/>
      <c r="C850" s="2"/>
      <c r="D850" s="3"/>
      <c r="E850" s="3"/>
      <c r="F850" s="4"/>
      <c r="G850" s="4"/>
      <c r="H850" s="4"/>
      <c r="I850" s="4"/>
      <c r="J850" s="4"/>
    </row>
    <row r="851" ht="15.75" customHeight="1">
      <c r="B851" s="2"/>
      <c r="C851" s="2"/>
      <c r="D851" s="3"/>
      <c r="E851" s="3"/>
      <c r="F851" s="4"/>
      <c r="G851" s="4"/>
      <c r="H851" s="4"/>
      <c r="I851" s="4"/>
      <c r="J851" s="4"/>
    </row>
    <row r="852" ht="15.75" customHeight="1">
      <c r="B852" s="2"/>
      <c r="C852" s="2"/>
      <c r="D852" s="3"/>
      <c r="E852" s="3"/>
      <c r="F852" s="4"/>
      <c r="G852" s="4"/>
      <c r="H852" s="4"/>
      <c r="I852" s="4"/>
      <c r="J852" s="4"/>
    </row>
    <row r="853" ht="15.75" customHeight="1">
      <c r="B853" s="2"/>
      <c r="C853" s="2"/>
      <c r="D853" s="3"/>
      <c r="E853" s="3"/>
      <c r="F853" s="4"/>
      <c r="G853" s="4"/>
      <c r="H853" s="4"/>
      <c r="I853" s="4"/>
      <c r="J853" s="4"/>
    </row>
    <row r="854" ht="15.75" customHeight="1">
      <c r="B854" s="2"/>
      <c r="C854" s="2"/>
      <c r="D854" s="3"/>
      <c r="E854" s="3"/>
      <c r="F854" s="4"/>
      <c r="G854" s="4"/>
      <c r="H854" s="4"/>
      <c r="I854" s="4"/>
      <c r="J854" s="4"/>
    </row>
    <row r="855" ht="15.75" customHeight="1">
      <c r="B855" s="2"/>
      <c r="C855" s="2"/>
      <c r="D855" s="3"/>
      <c r="E855" s="3"/>
      <c r="F855" s="4"/>
      <c r="G855" s="4"/>
      <c r="H855" s="4"/>
      <c r="I855" s="4"/>
      <c r="J855" s="4"/>
    </row>
    <row r="856" ht="15.75" customHeight="1">
      <c r="B856" s="2"/>
      <c r="C856" s="2"/>
      <c r="D856" s="3"/>
      <c r="E856" s="3"/>
      <c r="F856" s="4"/>
      <c r="G856" s="4"/>
      <c r="H856" s="4"/>
      <c r="I856" s="4"/>
      <c r="J856" s="4"/>
    </row>
    <row r="857" ht="15.75" customHeight="1">
      <c r="B857" s="2"/>
      <c r="C857" s="2"/>
      <c r="D857" s="3"/>
      <c r="E857" s="3"/>
      <c r="F857" s="4"/>
      <c r="G857" s="4"/>
      <c r="H857" s="4"/>
      <c r="I857" s="4"/>
      <c r="J857" s="4"/>
    </row>
    <row r="858" ht="15.75" customHeight="1">
      <c r="B858" s="2"/>
      <c r="C858" s="2"/>
      <c r="D858" s="3"/>
      <c r="E858" s="3"/>
      <c r="F858" s="4"/>
      <c r="G858" s="4"/>
      <c r="H858" s="4"/>
      <c r="I858" s="4"/>
      <c r="J858" s="4"/>
    </row>
    <row r="859" ht="15.75" customHeight="1">
      <c r="B859" s="2"/>
      <c r="C859" s="2"/>
      <c r="D859" s="3"/>
      <c r="E859" s="3"/>
      <c r="F859" s="4"/>
      <c r="G859" s="4"/>
      <c r="H859" s="4"/>
      <c r="I859" s="4"/>
      <c r="J859" s="4"/>
    </row>
    <row r="860" ht="15.75" customHeight="1">
      <c r="B860" s="2"/>
      <c r="C860" s="2"/>
      <c r="D860" s="3"/>
      <c r="E860" s="3"/>
      <c r="F860" s="4"/>
      <c r="G860" s="4"/>
      <c r="H860" s="4"/>
      <c r="I860" s="4"/>
      <c r="J860" s="4"/>
    </row>
    <row r="861" ht="15.75" customHeight="1">
      <c r="B861" s="2"/>
      <c r="C861" s="2"/>
      <c r="D861" s="3"/>
      <c r="E861" s="3"/>
      <c r="F861" s="4"/>
      <c r="G861" s="4"/>
      <c r="H861" s="4"/>
      <c r="I861" s="4"/>
      <c r="J861" s="4"/>
    </row>
    <row r="862" ht="15.75" customHeight="1">
      <c r="B862" s="2"/>
      <c r="C862" s="2"/>
      <c r="D862" s="3"/>
      <c r="E862" s="3"/>
      <c r="F862" s="4"/>
      <c r="G862" s="4"/>
      <c r="H862" s="4"/>
      <c r="I862" s="4"/>
      <c r="J862" s="4"/>
    </row>
    <row r="863" ht="15.75" customHeight="1">
      <c r="B863" s="2"/>
      <c r="C863" s="2"/>
      <c r="D863" s="3"/>
      <c r="E863" s="3"/>
      <c r="F863" s="4"/>
      <c r="G863" s="4"/>
      <c r="H863" s="4"/>
      <c r="I863" s="4"/>
      <c r="J863" s="4"/>
    </row>
    <row r="864" ht="15.75" customHeight="1">
      <c r="B864" s="2"/>
      <c r="C864" s="2"/>
      <c r="D864" s="3"/>
      <c r="E864" s="3"/>
      <c r="F864" s="4"/>
      <c r="G864" s="4"/>
      <c r="H864" s="4"/>
      <c r="I864" s="4"/>
      <c r="J864" s="4"/>
    </row>
    <row r="865" ht="15.75" customHeight="1">
      <c r="B865" s="2"/>
      <c r="C865" s="2"/>
      <c r="D865" s="3"/>
      <c r="E865" s="3"/>
      <c r="F865" s="4"/>
      <c r="G865" s="4"/>
      <c r="H865" s="4"/>
      <c r="I865" s="4"/>
      <c r="J865" s="4"/>
    </row>
    <row r="866" ht="15.75" customHeight="1">
      <c r="B866" s="2"/>
      <c r="C866" s="2"/>
      <c r="D866" s="3"/>
      <c r="E866" s="3"/>
      <c r="F866" s="4"/>
      <c r="G866" s="4"/>
      <c r="H866" s="4"/>
      <c r="I866" s="4"/>
      <c r="J866" s="4"/>
    </row>
    <row r="867" ht="15.75" customHeight="1">
      <c r="B867" s="2"/>
      <c r="C867" s="2"/>
      <c r="D867" s="3"/>
      <c r="E867" s="3"/>
      <c r="F867" s="4"/>
      <c r="G867" s="4"/>
      <c r="H867" s="4"/>
      <c r="I867" s="4"/>
      <c r="J867" s="4"/>
    </row>
    <row r="868" ht="15.75" customHeight="1">
      <c r="B868" s="2"/>
      <c r="C868" s="2"/>
      <c r="D868" s="3"/>
      <c r="E868" s="3"/>
      <c r="F868" s="4"/>
      <c r="G868" s="4"/>
      <c r="H868" s="4"/>
      <c r="I868" s="4"/>
      <c r="J868" s="4"/>
    </row>
    <row r="869" ht="15.75" customHeight="1">
      <c r="B869" s="2"/>
      <c r="C869" s="2"/>
      <c r="D869" s="3"/>
      <c r="E869" s="3"/>
      <c r="F869" s="4"/>
      <c r="G869" s="4"/>
      <c r="H869" s="4"/>
      <c r="I869" s="4"/>
      <c r="J869" s="4"/>
    </row>
    <row r="870" ht="15.75" customHeight="1">
      <c r="B870" s="2"/>
      <c r="C870" s="2"/>
      <c r="D870" s="3"/>
      <c r="E870" s="3"/>
      <c r="F870" s="4"/>
      <c r="G870" s="4"/>
      <c r="H870" s="4"/>
      <c r="I870" s="4"/>
      <c r="J870" s="4"/>
    </row>
    <row r="871" ht="15.75" customHeight="1">
      <c r="B871" s="2"/>
      <c r="C871" s="2"/>
      <c r="D871" s="3"/>
      <c r="E871" s="3"/>
      <c r="F871" s="4"/>
      <c r="G871" s="4"/>
      <c r="H871" s="4"/>
      <c r="I871" s="4"/>
      <c r="J871" s="4"/>
    </row>
    <row r="872" ht="15.75" customHeight="1">
      <c r="B872" s="2"/>
      <c r="C872" s="2"/>
      <c r="D872" s="3"/>
      <c r="E872" s="3"/>
      <c r="F872" s="4"/>
      <c r="G872" s="4"/>
      <c r="H872" s="4"/>
      <c r="I872" s="4"/>
      <c r="J872" s="4"/>
    </row>
    <row r="873" ht="15.75" customHeight="1">
      <c r="B873" s="2"/>
      <c r="C873" s="2"/>
      <c r="D873" s="3"/>
      <c r="E873" s="3"/>
      <c r="F873" s="4"/>
      <c r="G873" s="4"/>
      <c r="H873" s="4"/>
      <c r="I873" s="4"/>
      <c r="J873" s="4"/>
    </row>
    <row r="874" ht="15.75" customHeight="1">
      <c r="B874" s="2"/>
      <c r="C874" s="2"/>
      <c r="D874" s="3"/>
      <c r="E874" s="3"/>
      <c r="F874" s="4"/>
      <c r="G874" s="4"/>
      <c r="H874" s="4"/>
      <c r="I874" s="4"/>
      <c r="J874" s="4"/>
    </row>
    <row r="875" ht="15.75" customHeight="1">
      <c r="B875" s="2"/>
      <c r="C875" s="2"/>
      <c r="D875" s="3"/>
      <c r="E875" s="3"/>
      <c r="F875" s="4"/>
      <c r="G875" s="4"/>
      <c r="H875" s="4"/>
      <c r="I875" s="4"/>
      <c r="J875" s="4"/>
    </row>
    <row r="876" ht="15.75" customHeight="1">
      <c r="B876" s="2"/>
      <c r="C876" s="2"/>
      <c r="D876" s="3"/>
      <c r="E876" s="3"/>
      <c r="F876" s="4"/>
      <c r="G876" s="4"/>
      <c r="H876" s="4"/>
      <c r="I876" s="4"/>
      <c r="J876" s="4"/>
    </row>
    <row r="877" ht="15.75" customHeight="1">
      <c r="B877" s="2"/>
      <c r="C877" s="2"/>
      <c r="D877" s="3"/>
      <c r="E877" s="3"/>
      <c r="F877" s="4"/>
      <c r="G877" s="4"/>
      <c r="H877" s="4"/>
      <c r="I877" s="4"/>
      <c r="J877" s="4"/>
    </row>
    <row r="878" ht="15.75" customHeight="1">
      <c r="B878" s="2"/>
      <c r="C878" s="2"/>
      <c r="D878" s="3"/>
      <c r="E878" s="3"/>
      <c r="F878" s="4"/>
      <c r="G878" s="4"/>
      <c r="H878" s="4"/>
      <c r="I878" s="4"/>
      <c r="J878" s="4"/>
    </row>
    <row r="879" ht="15.75" customHeight="1">
      <c r="B879" s="2"/>
      <c r="C879" s="2"/>
      <c r="D879" s="3"/>
      <c r="E879" s="3"/>
      <c r="F879" s="4"/>
      <c r="G879" s="4"/>
      <c r="H879" s="4"/>
      <c r="I879" s="4"/>
      <c r="J879" s="4"/>
    </row>
    <row r="880" ht="15.75" customHeight="1">
      <c r="B880" s="2"/>
      <c r="C880" s="2"/>
      <c r="D880" s="3"/>
      <c r="E880" s="3"/>
      <c r="F880" s="4"/>
      <c r="G880" s="4"/>
      <c r="H880" s="4"/>
      <c r="I880" s="4"/>
      <c r="J880" s="4"/>
    </row>
    <row r="881" ht="15.75" customHeight="1">
      <c r="B881" s="2"/>
      <c r="C881" s="2"/>
      <c r="D881" s="3"/>
      <c r="E881" s="3"/>
      <c r="F881" s="4"/>
      <c r="G881" s="4"/>
      <c r="H881" s="4"/>
      <c r="I881" s="4"/>
      <c r="J881" s="4"/>
    </row>
    <row r="882" ht="15.75" customHeight="1">
      <c r="B882" s="2"/>
      <c r="C882" s="2"/>
      <c r="D882" s="3"/>
      <c r="E882" s="3"/>
      <c r="F882" s="4"/>
      <c r="G882" s="4"/>
      <c r="H882" s="4"/>
      <c r="I882" s="4"/>
      <c r="J882" s="4"/>
    </row>
    <row r="883" ht="15.75" customHeight="1">
      <c r="B883" s="2"/>
      <c r="C883" s="2"/>
      <c r="D883" s="3"/>
      <c r="E883" s="3"/>
      <c r="F883" s="4"/>
      <c r="G883" s="4"/>
      <c r="H883" s="4"/>
      <c r="I883" s="4"/>
      <c r="J883" s="4"/>
    </row>
    <row r="884" ht="15.75" customHeight="1">
      <c r="B884" s="2"/>
      <c r="C884" s="2"/>
      <c r="D884" s="3"/>
      <c r="E884" s="3"/>
      <c r="F884" s="4"/>
      <c r="G884" s="4"/>
      <c r="H884" s="4"/>
      <c r="I884" s="4"/>
      <c r="J884" s="4"/>
    </row>
    <row r="885" ht="15.75" customHeight="1">
      <c r="B885" s="2"/>
      <c r="C885" s="2"/>
      <c r="D885" s="3"/>
      <c r="E885" s="3"/>
      <c r="F885" s="4"/>
      <c r="G885" s="4"/>
      <c r="H885" s="4"/>
      <c r="I885" s="4"/>
      <c r="J885" s="4"/>
    </row>
    <row r="886" ht="15.75" customHeight="1">
      <c r="B886" s="2"/>
      <c r="C886" s="2"/>
      <c r="D886" s="3"/>
      <c r="E886" s="3"/>
      <c r="F886" s="4"/>
      <c r="G886" s="4"/>
      <c r="H886" s="4"/>
      <c r="I886" s="4"/>
      <c r="J886" s="4"/>
    </row>
    <row r="887" ht="15.75" customHeight="1">
      <c r="B887" s="2"/>
      <c r="C887" s="2"/>
      <c r="D887" s="3"/>
      <c r="E887" s="3"/>
      <c r="F887" s="4"/>
      <c r="G887" s="4"/>
      <c r="H887" s="4"/>
      <c r="I887" s="4"/>
      <c r="J887" s="4"/>
    </row>
    <row r="888" ht="15.75" customHeight="1">
      <c r="B888" s="2"/>
      <c r="C888" s="2"/>
      <c r="D888" s="3"/>
      <c r="E888" s="3"/>
      <c r="F888" s="4"/>
      <c r="G888" s="4"/>
      <c r="H888" s="4"/>
      <c r="I888" s="4"/>
      <c r="J888" s="4"/>
    </row>
    <row r="889" ht="15.75" customHeight="1">
      <c r="B889" s="2"/>
      <c r="C889" s="2"/>
      <c r="D889" s="3"/>
      <c r="E889" s="3"/>
      <c r="F889" s="4"/>
      <c r="G889" s="4"/>
      <c r="H889" s="4"/>
      <c r="I889" s="4"/>
      <c r="J889" s="4"/>
    </row>
    <row r="890" ht="15.75" customHeight="1">
      <c r="B890" s="2"/>
      <c r="C890" s="2"/>
      <c r="D890" s="3"/>
      <c r="E890" s="3"/>
      <c r="F890" s="4"/>
      <c r="G890" s="4"/>
      <c r="H890" s="4"/>
      <c r="I890" s="4"/>
      <c r="J890" s="4"/>
    </row>
    <row r="891" ht="15.75" customHeight="1">
      <c r="B891" s="2"/>
      <c r="C891" s="2"/>
      <c r="D891" s="3"/>
      <c r="E891" s="3"/>
      <c r="F891" s="4"/>
      <c r="G891" s="4"/>
      <c r="H891" s="4"/>
      <c r="I891" s="4"/>
      <c r="J891" s="4"/>
    </row>
    <row r="892" ht="15.75" customHeight="1">
      <c r="B892" s="2"/>
      <c r="C892" s="2"/>
      <c r="D892" s="3"/>
      <c r="E892" s="3"/>
      <c r="F892" s="4"/>
      <c r="G892" s="4"/>
      <c r="H892" s="4"/>
      <c r="I892" s="4"/>
      <c r="J892" s="4"/>
    </row>
    <row r="893" ht="15.75" customHeight="1">
      <c r="B893" s="2"/>
      <c r="C893" s="2"/>
      <c r="D893" s="3"/>
      <c r="E893" s="3"/>
      <c r="F893" s="4"/>
      <c r="G893" s="4"/>
      <c r="H893" s="4"/>
      <c r="I893" s="4"/>
      <c r="J893" s="4"/>
    </row>
    <row r="894" ht="15.75" customHeight="1">
      <c r="B894" s="2"/>
      <c r="C894" s="2"/>
      <c r="D894" s="3"/>
      <c r="E894" s="3"/>
      <c r="F894" s="4"/>
      <c r="G894" s="4"/>
      <c r="H894" s="4"/>
      <c r="I894" s="4"/>
      <c r="J894" s="4"/>
    </row>
    <row r="895" ht="15.75" customHeight="1">
      <c r="B895" s="2"/>
      <c r="C895" s="2"/>
      <c r="D895" s="3"/>
      <c r="E895" s="3"/>
      <c r="F895" s="4"/>
      <c r="G895" s="4"/>
      <c r="H895" s="4"/>
      <c r="I895" s="4"/>
      <c r="J895" s="4"/>
    </row>
    <row r="896" ht="15.75" customHeight="1">
      <c r="B896" s="2"/>
      <c r="C896" s="2"/>
      <c r="D896" s="3"/>
      <c r="E896" s="3"/>
      <c r="F896" s="4"/>
      <c r="G896" s="4"/>
      <c r="H896" s="4"/>
      <c r="I896" s="4"/>
      <c r="J896" s="4"/>
    </row>
    <row r="897" ht="15.75" customHeight="1">
      <c r="B897" s="2"/>
      <c r="C897" s="2"/>
      <c r="D897" s="3"/>
      <c r="E897" s="3"/>
      <c r="F897" s="4"/>
      <c r="G897" s="4"/>
      <c r="H897" s="4"/>
      <c r="I897" s="4"/>
      <c r="J897" s="4"/>
    </row>
    <row r="898" ht="15.75" customHeight="1">
      <c r="B898" s="2"/>
      <c r="C898" s="2"/>
      <c r="D898" s="3"/>
      <c r="E898" s="3"/>
      <c r="F898" s="4"/>
      <c r="G898" s="4"/>
      <c r="H898" s="4"/>
      <c r="I898" s="4"/>
      <c r="J898" s="4"/>
    </row>
    <row r="899" ht="15.75" customHeight="1">
      <c r="B899" s="2"/>
      <c r="C899" s="2"/>
      <c r="D899" s="3"/>
      <c r="E899" s="3"/>
      <c r="F899" s="4"/>
      <c r="G899" s="4"/>
      <c r="H899" s="4"/>
      <c r="I899" s="4"/>
      <c r="J899" s="4"/>
    </row>
    <row r="900" ht="15.75" customHeight="1">
      <c r="B900" s="2"/>
      <c r="C900" s="2"/>
      <c r="D900" s="3"/>
      <c r="E900" s="3"/>
      <c r="F900" s="4"/>
      <c r="G900" s="4"/>
      <c r="H900" s="4"/>
      <c r="I900" s="4"/>
      <c r="J900" s="4"/>
    </row>
    <row r="901" ht="15.75" customHeight="1">
      <c r="B901" s="2"/>
      <c r="C901" s="2"/>
      <c r="D901" s="3"/>
      <c r="E901" s="3"/>
      <c r="F901" s="4"/>
      <c r="G901" s="4"/>
      <c r="H901" s="4"/>
      <c r="I901" s="4"/>
      <c r="J901" s="4"/>
    </row>
    <row r="902" ht="15.75" customHeight="1">
      <c r="B902" s="2"/>
      <c r="C902" s="2"/>
      <c r="D902" s="3"/>
      <c r="E902" s="3"/>
      <c r="F902" s="4"/>
      <c r="G902" s="4"/>
      <c r="H902" s="4"/>
      <c r="I902" s="4"/>
      <c r="J902" s="4"/>
    </row>
    <row r="903" ht="15.75" customHeight="1">
      <c r="B903" s="2"/>
      <c r="C903" s="2"/>
      <c r="D903" s="3"/>
      <c r="E903" s="3"/>
      <c r="F903" s="4"/>
      <c r="G903" s="4"/>
      <c r="H903" s="4"/>
      <c r="I903" s="4"/>
      <c r="J903" s="4"/>
    </row>
    <row r="904" ht="15.75" customHeight="1">
      <c r="B904" s="2"/>
      <c r="C904" s="2"/>
      <c r="D904" s="3"/>
      <c r="E904" s="3"/>
      <c r="F904" s="4"/>
      <c r="G904" s="4"/>
      <c r="H904" s="4"/>
      <c r="I904" s="4"/>
      <c r="J904" s="4"/>
    </row>
    <row r="905" ht="15.75" customHeight="1">
      <c r="B905" s="2"/>
      <c r="C905" s="2"/>
      <c r="D905" s="3"/>
      <c r="E905" s="3"/>
      <c r="F905" s="4"/>
      <c r="G905" s="4"/>
      <c r="H905" s="4"/>
      <c r="I905" s="4"/>
      <c r="J905" s="4"/>
    </row>
    <row r="906" ht="15.75" customHeight="1">
      <c r="B906" s="2"/>
      <c r="C906" s="2"/>
      <c r="D906" s="3"/>
      <c r="E906" s="3"/>
      <c r="F906" s="4"/>
      <c r="G906" s="4"/>
      <c r="H906" s="4"/>
      <c r="I906" s="4"/>
      <c r="J906" s="4"/>
    </row>
    <row r="907" ht="15.75" customHeight="1">
      <c r="B907" s="2"/>
      <c r="C907" s="2"/>
      <c r="D907" s="3"/>
      <c r="E907" s="3"/>
      <c r="F907" s="4"/>
      <c r="G907" s="4"/>
      <c r="H907" s="4"/>
      <c r="I907" s="4"/>
      <c r="J907" s="4"/>
    </row>
    <row r="908" ht="15.75" customHeight="1">
      <c r="B908" s="2"/>
      <c r="C908" s="2"/>
      <c r="D908" s="3"/>
      <c r="E908" s="3"/>
      <c r="F908" s="4"/>
      <c r="G908" s="4"/>
      <c r="H908" s="4"/>
      <c r="I908" s="4"/>
      <c r="J908" s="4"/>
    </row>
    <row r="909" ht="15.75" customHeight="1">
      <c r="B909" s="2"/>
      <c r="C909" s="2"/>
      <c r="D909" s="3"/>
      <c r="E909" s="3"/>
      <c r="F909" s="4"/>
      <c r="G909" s="4"/>
      <c r="H909" s="4"/>
      <c r="I909" s="4"/>
      <c r="J909" s="4"/>
    </row>
    <row r="910" ht="15.75" customHeight="1">
      <c r="B910" s="2"/>
      <c r="C910" s="2"/>
      <c r="D910" s="3"/>
      <c r="E910" s="3"/>
      <c r="F910" s="4"/>
      <c r="G910" s="4"/>
      <c r="H910" s="4"/>
      <c r="I910" s="4"/>
      <c r="J910" s="4"/>
    </row>
    <row r="911" ht="15.75" customHeight="1">
      <c r="B911" s="2"/>
      <c r="C911" s="2"/>
      <c r="D911" s="3"/>
      <c r="E911" s="3"/>
      <c r="F911" s="4"/>
      <c r="G911" s="4"/>
      <c r="H911" s="4"/>
      <c r="I911" s="4"/>
      <c r="J911" s="4"/>
    </row>
    <row r="912" ht="15.75" customHeight="1">
      <c r="B912" s="2"/>
      <c r="C912" s="2"/>
      <c r="D912" s="3"/>
      <c r="E912" s="3"/>
      <c r="F912" s="4"/>
      <c r="G912" s="4"/>
      <c r="H912" s="4"/>
      <c r="I912" s="4"/>
      <c r="J912" s="4"/>
    </row>
    <row r="913" ht="15.75" customHeight="1">
      <c r="B913" s="2"/>
      <c r="C913" s="2"/>
      <c r="D913" s="3"/>
      <c r="E913" s="3"/>
      <c r="F913" s="4"/>
      <c r="G913" s="4"/>
      <c r="H913" s="4"/>
      <c r="I913" s="4"/>
      <c r="J913" s="4"/>
    </row>
    <row r="914" ht="15.75" customHeight="1">
      <c r="B914" s="2"/>
      <c r="C914" s="2"/>
      <c r="D914" s="3"/>
      <c r="E914" s="3"/>
      <c r="F914" s="4"/>
      <c r="G914" s="4"/>
      <c r="H914" s="4"/>
      <c r="I914" s="4"/>
      <c r="J914" s="4"/>
    </row>
    <row r="915" ht="15.75" customHeight="1">
      <c r="B915" s="2"/>
      <c r="C915" s="2"/>
      <c r="D915" s="3"/>
      <c r="E915" s="3"/>
      <c r="F915" s="4"/>
      <c r="G915" s="4"/>
      <c r="H915" s="4"/>
      <c r="I915" s="4"/>
      <c r="J915" s="4"/>
    </row>
    <row r="916" ht="15.75" customHeight="1">
      <c r="B916" s="2"/>
      <c r="C916" s="2"/>
      <c r="D916" s="3"/>
      <c r="E916" s="3"/>
      <c r="F916" s="4"/>
      <c r="G916" s="4"/>
      <c r="H916" s="4"/>
      <c r="I916" s="4"/>
      <c r="J916" s="4"/>
    </row>
    <row r="917" ht="15.75" customHeight="1">
      <c r="B917" s="2"/>
      <c r="C917" s="2"/>
      <c r="D917" s="3"/>
      <c r="E917" s="3"/>
      <c r="F917" s="4"/>
      <c r="G917" s="4"/>
      <c r="H917" s="4"/>
      <c r="I917" s="4"/>
      <c r="J917" s="4"/>
    </row>
    <row r="918" ht="15.75" customHeight="1">
      <c r="B918" s="2"/>
      <c r="C918" s="2"/>
      <c r="D918" s="3"/>
      <c r="E918" s="3"/>
      <c r="F918" s="4"/>
      <c r="G918" s="4"/>
      <c r="H918" s="4"/>
      <c r="I918" s="4"/>
      <c r="J918" s="4"/>
    </row>
    <row r="919" ht="15.75" customHeight="1">
      <c r="B919" s="2"/>
      <c r="C919" s="2"/>
      <c r="D919" s="3"/>
      <c r="E919" s="3"/>
      <c r="F919" s="4"/>
      <c r="G919" s="4"/>
      <c r="H919" s="4"/>
      <c r="I919" s="4"/>
      <c r="J919" s="4"/>
    </row>
    <row r="920" ht="15.75" customHeight="1">
      <c r="B920" s="2"/>
      <c r="C920" s="2"/>
      <c r="D920" s="3"/>
      <c r="E920" s="3"/>
      <c r="F920" s="4"/>
      <c r="G920" s="4"/>
      <c r="H920" s="4"/>
      <c r="I920" s="4"/>
      <c r="J920" s="4"/>
    </row>
    <row r="921" ht="15.75" customHeight="1">
      <c r="B921" s="2"/>
      <c r="C921" s="2"/>
      <c r="D921" s="3"/>
      <c r="E921" s="3"/>
      <c r="F921" s="4"/>
      <c r="G921" s="4"/>
      <c r="H921" s="4"/>
      <c r="I921" s="4"/>
      <c r="J921" s="4"/>
    </row>
    <row r="922" ht="15.75" customHeight="1">
      <c r="B922" s="2"/>
      <c r="C922" s="2"/>
      <c r="D922" s="3"/>
      <c r="E922" s="3"/>
      <c r="F922" s="4"/>
      <c r="G922" s="4"/>
      <c r="H922" s="4"/>
      <c r="I922" s="4"/>
      <c r="J922" s="4"/>
    </row>
    <row r="923" ht="15.75" customHeight="1">
      <c r="B923" s="2"/>
      <c r="C923" s="2"/>
      <c r="D923" s="3"/>
      <c r="E923" s="3"/>
      <c r="F923" s="4"/>
      <c r="G923" s="4"/>
      <c r="H923" s="4"/>
      <c r="I923" s="4"/>
      <c r="J923" s="4"/>
    </row>
    <row r="924" ht="15.75" customHeight="1">
      <c r="B924" s="2"/>
      <c r="C924" s="2"/>
      <c r="D924" s="3"/>
      <c r="E924" s="3"/>
      <c r="F924" s="4"/>
      <c r="G924" s="4"/>
      <c r="H924" s="4"/>
      <c r="I924" s="4"/>
      <c r="J924" s="4"/>
    </row>
    <row r="925" ht="15.75" customHeight="1">
      <c r="B925" s="2"/>
      <c r="C925" s="2"/>
      <c r="D925" s="3"/>
      <c r="E925" s="3"/>
      <c r="F925" s="4"/>
      <c r="G925" s="4"/>
      <c r="H925" s="4"/>
      <c r="I925" s="4"/>
      <c r="J925" s="4"/>
    </row>
    <row r="926" ht="15.75" customHeight="1">
      <c r="B926" s="2"/>
      <c r="C926" s="2"/>
      <c r="D926" s="3"/>
      <c r="E926" s="3"/>
      <c r="F926" s="4"/>
      <c r="G926" s="4"/>
      <c r="H926" s="4"/>
      <c r="I926" s="4"/>
      <c r="J926" s="4"/>
    </row>
    <row r="927" ht="15.75" customHeight="1">
      <c r="B927" s="2"/>
      <c r="C927" s="2"/>
      <c r="D927" s="3"/>
      <c r="E927" s="3"/>
      <c r="F927" s="4"/>
      <c r="G927" s="4"/>
      <c r="H927" s="4"/>
      <c r="I927" s="4"/>
      <c r="J927" s="4"/>
    </row>
    <row r="928" ht="15.75" customHeight="1">
      <c r="B928" s="2"/>
      <c r="C928" s="2"/>
      <c r="D928" s="3"/>
      <c r="E928" s="3"/>
      <c r="F928" s="4"/>
      <c r="G928" s="4"/>
      <c r="H928" s="4"/>
      <c r="I928" s="4"/>
      <c r="J928" s="4"/>
    </row>
    <row r="929" ht="15.75" customHeight="1">
      <c r="B929" s="2"/>
      <c r="C929" s="2"/>
      <c r="D929" s="3"/>
      <c r="E929" s="3"/>
      <c r="F929" s="4"/>
      <c r="G929" s="4"/>
      <c r="H929" s="4"/>
      <c r="I929" s="4"/>
      <c r="J929" s="4"/>
    </row>
    <row r="930" ht="15.75" customHeight="1">
      <c r="B930" s="2"/>
      <c r="C930" s="2"/>
      <c r="D930" s="3"/>
      <c r="E930" s="3"/>
      <c r="F930" s="4"/>
      <c r="G930" s="4"/>
      <c r="H930" s="4"/>
      <c r="I930" s="4"/>
      <c r="J930" s="4"/>
    </row>
    <row r="931" ht="15.75" customHeight="1">
      <c r="B931" s="2"/>
      <c r="C931" s="2"/>
      <c r="D931" s="3"/>
      <c r="E931" s="3"/>
      <c r="F931" s="4"/>
      <c r="G931" s="4"/>
      <c r="H931" s="4"/>
      <c r="I931" s="4"/>
      <c r="J931" s="4"/>
    </row>
    <row r="932" ht="15.75" customHeight="1">
      <c r="B932" s="2"/>
      <c r="C932" s="2"/>
      <c r="D932" s="3"/>
      <c r="E932" s="3"/>
      <c r="F932" s="4"/>
      <c r="G932" s="4"/>
      <c r="H932" s="4"/>
      <c r="I932" s="4"/>
      <c r="J932" s="4"/>
    </row>
    <row r="933" ht="15.75" customHeight="1">
      <c r="B933" s="2"/>
      <c r="C933" s="2"/>
      <c r="D933" s="3"/>
      <c r="E933" s="3"/>
      <c r="F933" s="4"/>
      <c r="G933" s="4"/>
      <c r="H933" s="4"/>
      <c r="I933" s="4"/>
      <c r="J933" s="4"/>
    </row>
    <row r="934" ht="15.75" customHeight="1">
      <c r="B934" s="2"/>
      <c r="C934" s="2"/>
      <c r="D934" s="3"/>
      <c r="E934" s="3"/>
      <c r="F934" s="4"/>
      <c r="G934" s="4"/>
      <c r="H934" s="4"/>
      <c r="I934" s="4"/>
      <c r="J934" s="4"/>
    </row>
    <row r="935" ht="15.75" customHeight="1">
      <c r="B935" s="2"/>
      <c r="C935" s="2"/>
      <c r="D935" s="3"/>
      <c r="E935" s="3"/>
      <c r="F935" s="4"/>
      <c r="G935" s="4"/>
      <c r="H935" s="4"/>
      <c r="I935" s="4"/>
      <c r="J935" s="4"/>
    </row>
    <row r="936" ht="15.75" customHeight="1">
      <c r="B936" s="2"/>
      <c r="C936" s="2"/>
      <c r="D936" s="3"/>
      <c r="E936" s="3"/>
      <c r="F936" s="4"/>
      <c r="G936" s="4"/>
      <c r="H936" s="4"/>
      <c r="I936" s="4"/>
      <c r="J936" s="4"/>
    </row>
    <row r="937" ht="15.75" customHeight="1">
      <c r="B937" s="2"/>
      <c r="C937" s="2"/>
      <c r="D937" s="3"/>
      <c r="E937" s="3"/>
      <c r="F937" s="4"/>
      <c r="G937" s="4"/>
      <c r="H937" s="4"/>
      <c r="I937" s="4"/>
      <c r="J937" s="4"/>
    </row>
    <row r="938" ht="15.75" customHeight="1">
      <c r="B938" s="2"/>
      <c r="C938" s="2"/>
      <c r="D938" s="3"/>
      <c r="E938" s="3"/>
      <c r="F938" s="4"/>
      <c r="G938" s="4"/>
      <c r="H938" s="4"/>
      <c r="I938" s="4"/>
      <c r="J938" s="4"/>
    </row>
    <row r="939" ht="15.75" customHeight="1">
      <c r="B939" s="2"/>
      <c r="C939" s="2"/>
      <c r="D939" s="3"/>
      <c r="E939" s="3"/>
      <c r="F939" s="4"/>
      <c r="G939" s="4"/>
      <c r="H939" s="4"/>
      <c r="I939" s="4"/>
      <c r="J939" s="4"/>
    </row>
    <row r="940" ht="15.75" customHeight="1">
      <c r="B940" s="2"/>
      <c r="C940" s="2"/>
      <c r="D940" s="3"/>
      <c r="E940" s="3"/>
      <c r="F940" s="4"/>
      <c r="G940" s="4"/>
      <c r="H940" s="4"/>
      <c r="I940" s="4"/>
      <c r="J940" s="4"/>
    </row>
    <row r="941" ht="15.75" customHeight="1">
      <c r="B941" s="2"/>
      <c r="C941" s="2"/>
      <c r="D941" s="3"/>
      <c r="E941" s="3"/>
      <c r="F941" s="4"/>
      <c r="G941" s="4"/>
      <c r="H941" s="4"/>
      <c r="I941" s="4"/>
      <c r="J941" s="4"/>
    </row>
    <row r="942" ht="15.75" customHeight="1">
      <c r="B942" s="2"/>
      <c r="C942" s="2"/>
      <c r="D942" s="3"/>
      <c r="E942" s="3"/>
      <c r="F942" s="4"/>
      <c r="G942" s="4"/>
      <c r="H942" s="4"/>
      <c r="I942" s="4"/>
      <c r="J942" s="4"/>
    </row>
    <row r="943" ht="15.75" customHeight="1">
      <c r="B943" s="2"/>
      <c r="C943" s="2"/>
      <c r="D943" s="3"/>
      <c r="E943" s="3"/>
      <c r="F943" s="4"/>
      <c r="G943" s="4"/>
      <c r="H943" s="4"/>
      <c r="I943" s="4"/>
      <c r="J943" s="4"/>
    </row>
    <row r="944" ht="15.75" customHeight="1">
      <c r="B944" s="2"/>
      <c r="C944" s="2"/>
      <c r="D944" s="3"/>
      <c r="E944" s="3"/>
      <c r="F944" s="4"/>
      <c r="G944" s="4"/>
      <c r="H944" s="4"/>
      <c r="I944" s="4"/>
      <c r="J944" s="4"/>
    </row>
    <row r="945" ht="15.75" customHeight="1">
      <c r="B945" s="2"/>
      <c r="C945" s="2"/>
      <c r="D945" s="3"/>
      <c r="E945" s="3"/>
      <c r="F945" s="4"/>
      <c r="G945" s="4"/>
      <c r="H945" s="4"/>
      <c r="I945" s="4"/>
      <c r="J945" s="4"/>
    </row>
    <row r="946" ht="15.75" customHeight="1">
      <c r="B946" s="2"/>
      <c r="C946" s="2"/>
      <c r="D946" s="3"/>
      <c r="E946" s="3"/>
      <c r="F946" s="4"/>
      <c r="G946" s="4"/>
      <c r="H946" s="4"/>
      <c r="I946" s="4"/>
      <c r="J946" s="4"/>
    </row>
    <row r="947" ht="15.75" customHeight="1">
      <c r="B947" s="2"/>
      <c r="C947" s="2"/>
      <c r="D947" s="3"/>
      <c r="E947" s="3"/>
      <c r="F947" s="4"/>
      <c r="G947" s="4"/>
      <c r="H947" s="4"/>
      <c r="I947" s="4"/>
      <c r="J947" s="4"/>
    </row>
    <row r="948" ht="15.75" customHeight="1">
      <c r="B948" s="2"/>
      <c r="C948" s="2"/>
      <c r="D948" s="3"/>
      <c r="E948" s="3"/>
      <c r="F948" s="4"/>
      <c r="G948" s="4"/>
      <c r="H948" s="4"/>
      <c r="I948" s="4"/>
      <c r="J948" s="4"/>
    </row>
    <row r="949" ht="15.75" customHeight="1">
      <c r="B949" s="2"/>
      <c r="C949" s="2"/>
      <c r="D949" s="3"/>
      <c r="E949" s="3"/>
      <c r="F949" s="4"/>
      <c r="G949" s="4"/>
      <c r="H949" s="4"/>
      <c r="I949" s="4"/>
      <c r="J949" s="4"/>
    </row>
    <row r="950" ht="15.75" customHeight="1">
      <c r="B950" s="2"/>
      <c r="C950" s="2"/>
      <c r="D950" s="3"/>
      <c r="E950" s="3"/>
      <c r="F950" s="4"/>
      <c r="G950" s="4"/>
      <c r="H950" s="4"/>
      <c r="I950" s="4"/>
      <c r="J950" s="4"/>
    </row>
    <row r="951" ht="15.75" customHeight="1">
      <c r="B951" s="2"/>
      <c r="C951" s="2"/>
      <c r="D951" s="3"/>
      <c r="E951" s="3"/>
      <c r="F951" s="4"/>
      <c r="G951" s="4"/>
      <c r="H951" s="4"/>
      <c r="I951" s="4"/>
      <c r="J951" s="4"/>
    </row>
    <row r="952" ht="15.75" customHeight="1">
      <c r="B952" s="2"/>
      <c r="C952" s="2"/>
      <c r="D952" s="3"/>
      <c r="E952" s="3"/>
      <c r="F952" s="4"/>
      <c r="G952" s="4"/>
      <c r="H952" s="4"/>
      <c r="I952" s="4"/>
      <c r="J952" s="4"/>
    </row>
    <row r="953" ht="15.75" customHeight="1">
      <c r="B953" s="2"/>
      <c r="C953" s="2"/>
      <c r="D953" s="3"/>
      <c r="E953" s="3"/>
      <c r="F953" s="4"/>
      <c r="G953" s="4"/>
      <c r="H953" s="4"/>
      <c r="I953" s="4"/>
      <c r="J953" s="4"/>
    </row>
    <row r="954" ht="15.75" customHeight="1">
      <c r="B954" s="2"/>
      <c r="C954" s="2"/>
      <c r="D954" s="3"/>
      <c r="E954" s="3"/>
      <c r="F954" s="4"/>
      <c r="G954" s="4"/>
      <c r="H954" s="4"/>
      <c r="I954" s="4"/>
      <c r="J954" s="4"/>
    </row>
    <row r="955" ht="15.75" customHeight="1">
      <c r="B955" s="2"/>
      <c r="C955" s="2"/>
      <c r="D955" s="3"/>
      <c r="E955" s="3"/>
      <c r="F955" s="4"/>
      <c r="G955" s="4"/>
      <c r="H955" s="4"/>
      <c r="I955" s="4"/>
      <c r="J955" s="4"/>
    </row>
    <row r="956" ht="15.75" customHeight="1">
      <c r="B956" s="2"/>
      <c r="C956" s="2"/>
      <c r="D956" s="3"/>
      <c r="E956" s="3"/>
      <c r="F956" s="4"/>
      <c r="G956" s="4"/>
      <c r="H956" s="4"/>
      <c r="I956" s="4"/>
      <c r="J956" s="4"/>
    </row>
    <row r="957" ht="15.75" customHeight="1">
      <c r="B957" s="2"/>
      <c r="C957" s="2"/>
      <c r="D957" s="3"/>
      <c r="E957" s="3"/>
      <c r="F957" s="4"/>
      <c r="G957" s="4"/>
      <c r="H957" s="4"/>
      <c r="I957" s="4"/>
      <c r="J957" s="4"/>
    </row>
    <row r="958" ht="15.75" customHeight="1">
      <c r="B958" s="2"/>
      <c r="C958" s="2"/>
      <c r="D958" s="3"/>
      <c r="E958" s="3"/>
      <c r="F958" s="4"/>
      <c r="G958" s="4"/>
      <c r="H958" s="4"/>
      <c r="I958" s="4"/>
      <c r="J958" s="4"/>
    </row>
    <row r="959" ht="15.75" customHeight="1">
      <c r="B959" s="2"/>
      <c r="C959" s="2"/>
      <c r="D959" s="3"/>
      <c r="E959" s="3"/>
      <c r="F959" s="4"/>
      <c r="G959" s="4"/>
      <c r="H959" s="4"/>
      <c r="I959" s="4"/>
      <c r="J959" s="4"/>
    </row>
    <row r="960" ht="15.75" customHeight="1">
      <c r="B960" s="2"/>
      <c r="C960" s="2"/>
      <c r="D960" s="3"/>
      <c r="E960" s="3"/>
      <c r="F960" s="4"/>
      <c r="G960" s="4"/>
      <c r="H960" s="4"/>
      <c r="I960" s="4"/>
      <c r="J960" s="4"/>
    </row>
    <row r="961" ht="15.75" customHeight="1">
      <c r="B961" s="2"/>
      <c r="C961" s="2"/>
      <c r="D961" s="3"/>
      <c r="E961" s="3"/>
      <c r="F961" s="4"/>
      <c r="G961" s="4"/>
      <c r="H961" s="4"/>
      <c r="I961" s="4"/>
      <c r="J961" s="4"/>
    </row>
    <row r="962" ht="15.75" customHeight="1">
      <c r="B962" s="2"/>
      <c r="C962" s="2"/>
      <c r="D962" s="3"/>
      <c r="E962" s="3"/>
      <c r="F962" s="4"/>
      <c r="G962" s="4"/>
      <c r="H962" s="4"/>
      <c r="I962" s="4"/>
      <c r="J962" s="4"/>
    </row>
    <row r="963" ht="15.75" customHeight="1">
      <c r="B963" s="2"/>
      <c r="C963" s="2"/>
      <c r="D963" s="3"/>
      <c r="E963" s="3"/>
      <c r="F963" s="4"/>
      <c r="G963" s="4"/>
      <c r="H963" s="4"/>
      <c r="I963" s="4"/>
      <c r="J963" s="4"/>
    </row>
    <row r="964" ht="15.75" customHeight="1">
      <c r="B964" s="2"/>
      <c r="C964" s="2"/>
      <c r="D964" s="3"/>
      <c r="E964" s="3"/>
      <c r="F964" s="4"/>
      <c r="G964" s="4"/>
      <c r="H964" s="4"/>
      <c r="I964" s="4"/>
      <c r="J964" s="4"/>
    </row>
    <row r="965" ht="15.75" customHeight="1">
      <c r="B965" s="2"/>
      <c r="C965" s="2"/>
      <c r="D965" s="3"/>
      <c r="E965" s="3"/>
      <c r="F965" s="4"/>
      <c r="G965" s="4"/>
      <c r="H965" s="4"/>
      <c r="I965" s="4"/>
      <c r="J965" s="4"/>
    </row>
    <row r="966" ht="15.75" customHeight="1">
      <c r="B966" s="2"/>
      <c r="C966" s="2"/>
      <c r="D966" s="3"/>
      <c r="E966" s="3"/>
      <c r="F966" s="4"/>
      <c r="G966" s="4"/>
      <c r="H966" s="4"/>
      <c r="I966" s="4"/>
      <c r="J966" s="4"/>
    </row>
    <row r="967" ht="15.75" customHeight="1">
      <c r="B967" s="2"/>
      <c r="C967" s="2"/>
      <c r="D967" s="3"/>
      <c r="E967" s="3"/>
      <c r="F967" s="4"/>
      <c r="G967" s="4"/>
      <c r="H967" s="4"/>
      <c r="I967" s="4"/>
      <c r="J967" s="4"/>
    </row>
    <row r="968" ht="15.75" customHeight="1">
      <c r="B968" s="2"/>
      <c r="C968" s="2"/>
      <c r="D968" s="3"/>
      <c r="E968" s="3"/>
      <c r="F968" s="4"/>
      <c r="G968" s="4"/>
      <c r="H968" s="4"/>
      <c r="I968" s="4"/>
      <c r="J968" s="4"/>
    </row>
    <row r="969" ht="15.75" customHeight="1">
      <c r="B969" s="2"/>
      <c r="C969" s="2"/>
      <c r="D969" s="3"/>
      <c r="E969" s="3"/>
      <c r="F969" s="4"/>
      <c r="G969" s="4"/>
      <c r="H969" s="4"/>
      <c r="I969" s="4"/>
      <c r="J969" s="4"/>
    </row>
    <row r="970" ht="15.75" customHeight="1">
      <c r="B970" s="2"/>
      <c r="C970" s="2"/>
      <c r="D970" s="3"/>
      <c r="E970" s="3"/>
      <c r="F970" s="4"/>
      <c r="G970" s="4"/>
      <c r="H970" s="4"/>
      <c r="I970" s="4"/>
      <c r="J970" s="4"/>
    </row>
    <row r="971" ht="15.75" customHeight="1">
      <c r="B971" s="2"/>
      <c r="C971" s="2"/>
      <c r="D971" s="3"/>
      <c r="E971" s="3"/>
      <c r="F971" s="4"/>
      <c r="G971" s="4"/>
      <c r="H971" s="4"/>
      <c r="I971" s="4"/>
      <c r="J971" s="4"/>
    </row>
    <row r="972" ht="15.75" customHeight="1">
      <c r="B972" s="2"/>
      <c r="C972" s="2"/>
      <c r="D972" s="3"/>
      <c r="E972" s="3"/>
      <c r="F972" s="4"/>
      <c r="G972" s="4"/>
      <c r="H972" s="4"/>
      <c r="I972" s="4"/>
      <c r="J972" s="4"/>
    </row>
    <row r="973" ht="15.75" customHeight="1">
      <c r="B973" s="2"/>
      <c r="C973" s="2"/>
      <c r="D973" s="3"/>
      <c r="E973" s="3"/>
      <c r="F973" s="4"/>
      <c r="G973" s="4"/>
      <c r="H973" s="4"/>
      <c r="I973" s="4"/>
      <c r="J973" s="4"/>
    </row>
    <row r="974" ht="15.75" customHeight="1">
      <c r="B974" s="2"/>
      <c r="C974" s="2"/>
      <c r="D974" s="3"/>
      <c r="E974" s="3"/>
      <c r="F974" s="4"/>
      <c r="G974" s="4"/>
      <c r="H974" s="4"/>
      <c r="I974" s="4"/>
      <c r="J974" s="4"/>
    </row>
    <row r="975" ht="15.75" customHeight="1">
      <c r="B975" s="2"/>
      <c r="C975" s="2"/>
      <c r="D975" s="3"/>
      <c r="E975" s="3"/>
      <c r="F975" s="4"/>
      <c r="G975" s="4"/>
      <c r="H975" s="4"/>
      <c r="I975" s="4"/>
      <c r="J975" s="4"/>
    </row>
    <row r="976" ht="15.75" customHeight="1">
      <c r="B976" s="2"/>
      <c r="C976" s="2"/>
      <c r="D976" s="3"/>
      <c r="E976" s="3"/>
      <c r="F976" s="4"/>
      <c r="G976" s="4"/>
      <c r="H976" s="4"/>
      <c r="I976" s="4"/>
      <c r="J976" s="4"/>
    </row>
    <row r="977" ht="15.75" customHeight="1">
      <c r="B977" s="2"/>
      <c r="C977" s="2"/>
      <c r="D977" s="3"/>
      <c r="E977" s="3"/>
      <c r="F977" s="4"/>
      <c r="G977" s="4"/>
      <c r="H977" s="4"/>
      <c r="I977" s="4"/>
      <c r="J977" s="4"/>
    </row>
    <row r="978" ht="15.75" customHeight="1">
      <c r="B978" s="2"/>
      <c r="C978" s="2"/>
      <c r="D978" s="3"/>
      <c r="E978" s="3"/>
      <c r="F978" s="4"/>
      <c r="G978" s="4"/>
      <c r="H978" s="4"/>
      <c r="I978" s="4"/>
      <c r="J978" s="4"/>
    </row>
    <row r="979" ht="15.75" customHeight="1">
      <c r="B979" s="2"/>
      <c r="C979" s="2"/>
      <c r="D979" s="3"/>
      <c r="E979" s="3"/>
      <c r="F979" s="4"/>
      <c r="G979" s="4"/>
      <c r="H979" s="4"/>
      <c r="I979" s="4"/>
      <c r="J979" s="4"/>
    </row>
    <row r="980" ht="15.75" customHeight="1">
      <c r="B980" s="2"/>
      <c r="C980" s="2"/>
      <c r="D980" s="3"/>
      <c r="E980" s="3"/>
      <c r="F980" s="4"/>
      <c r="G980" s="4"/>
      <c r="H980" s="4"/>
      <c r="I980" s="4"/>
      <c r="J980" s="4"/>
    </row>
    <row r="981" ht="15.75" customHeight="1">
      <c r="B981" s="2"/>
      <c r="C981" s="2"/>
      <c r="D981" s="3"/>
      <c r="E981" s="3"/>
      <c r="F981" s="4"/>
      <c r="G981" s="4"/>
      <c r="H981" s="4"/>
      <c r="I981" s="4"/>
      <c r="J981" s="4"/>
    </row>
    <row r="982" ht="15.75" customHeight="1">
      <c r="B982" s="2"/>
      <c r="C982" s="2"/>
      <c r="D982" s="3"/>
      <c r="E982" s="3"/>
      <c r="F982" s="4"/>
      <c r="G982" s="4"/>
      <c r="H982" s="4"/>
      <c r="I982" s="4"/>
      <c r="J982" s="4"/>
    </row>
    <row r="983" ht="15.75" customHeight="1">
      <c r="B983" s="2"/>
      <c r="C983" s="2"/>
      <c r="D983" s="3"/>
      <c r="E983" s="3"/>
      <c r="F983" s="4"/>
      <c r="G983" s="4"/>
      <c r="H983" s="4"/>
      <c r="I983" s="4"/>
      <c r="J983" s="4"/>
    </row>
  </sheetData>
  <autoFilter ref="$A$2:$P$82">
    <filterColumn colId="0">
      <filters>
        <filter val="Batty &amp; Cadol"/>
        <filter val="DT &amp; Batty"/>
        <filter val="Chi &amp; Mike"/>
        <filter val="Kita &amp; Cadol"/>
        <filter val="Mike &amp; Kita"/>
        <filter val="DT &amp; Mole"/>
        <filter val="Chi &amp; Andrew"/>
        <filter val="DT &amp; Andrew"/>
        <filter val="Chi &amp; Curtis"/>
        <filter val="Andrew &amp; Cadol"/>
        <filter val="Mike &amp; Batty"/>
        <filter val="Chi &amp; DT"/>
        <filter val="DT &amp; Kita"/>
        <filter val="Chi &amp; Kita"/>
        <filter val="Batty &amp; Mole"/>
        <filter val="SG &amp; Cadol"/>
        <filter val="WM &amp; DT"/>
        <filter val="WM &amp; Kita"/>
        <filter val="Kita &amp; Mole"/>
        <filter val="SG &amp; DT"/>
        <filter val="SG &amp; Mike"/>
        <filter val="DT &amp; Cadol"/>
        <filter val="WM &amp; Batty"/>
        <filter val="Kita &amp; Batty"/>
        <filter val="Mole &amp; Andrew"/>
        <filter val="Kita &amp; Andrew"/>
        <filter val="Mike &amp; Cadol"/>
        <filter val="WM &amp; Chi"/>
        <filter val="Mike &amp; DT"/>
        <filter val="Mike &amp; Andrew"/>
        <filter val="Chi &amp; SG"/>
        <filter val="Ari &amp; Andrew"/>
        <filter val="Chi &amp; Jeff"/>
        <filter val="SG &amp; Kita"/>
        <filter val="WM &amp; Mike"/>
        <filter val="Chi &amp; Batty"/>
        <filter val="DT &amp; Curtis"/>
        <filter val="Mike &amp; Mole"/>
        <filter val="WM &amp; SG"/>
        <filter val="Chi &amp; Cadol"/>
        <filter val="WM &amp; Andrew"/>
        <filter val="WM &amp; Cadol"/>
        <filter val="SG &amp; Mole"/>
        <filter val="SG &amp; Batty"/>
        <filter val="Batty &amp; Andrew"/>
        <filter val="Chi &amp; Mole"/>
        <filter val="Mole &amp; Cadol"/>
        <filter val="WM &amp; Mole"/>
        <filter val="SG &amp; Andrew"/>
      </filters>
    </filterColumn>
    <sortState ref="A2:P82">
      <sortCondition descending="1" ref="D2:D82"/>
      <sortCondition descending="1" ref="B2:B82"/>
      <sortCondition descending="1" ref="I2:I82"/>
      <sortCondition descending="1" ref="G2:G82"/>
      <sortCondition descending="1" ref="C2:C82"/>
      <sortCondition descending="1" ref="J2:J8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8.71"/>
    <col customWidth="1" hidden="1" min="6" max="7" width="18.71"/>
    <col customWidth="1" min="8" max="10" width="18.71"/>
    <col customWidth="1" min="11" max="28" width="8.86"/>
  </cols>
  <sheetData>
    <row r="1">
      <c r="A1" s="20"/>
      <c r="B1" s="21"/>
      <c r="C1" s="21"/>
      <c r="D1" s="20"/>
      <c r="E1" s="22" t="s">
        <v>4</v>
      </c>
      <c r="F1" s="22" t="s">
        <v>5</v>
      </c>
      <c r="G1" s="22" t="s">
        <v>6</v>
      </c>
      <c r="H1" s="23" t="s">
        <v>103</v>
      </c>
      <c r="I1" s="22" t="s">
        <v>7</v>
      </c>
      <c r="J1" s="22" t="s">
        <v>8</v>
      </c>
      <c r="K1" s="24" t="s">
        <v>9</v>
      </c>
      <c r="L1" s="23" t="s">
        <v>104</v>
      </c>
    </row>
    <row r="2">
      <c r="A2" s="22" t="s">
        <v>105</v>
      </c>
      <c r="B2" s="25" t="s">
        <v>106</v>
      </c>
      <c r="C2" s="26" t="str">
        <f t="shared" ref="C2:C109" si="1">A2&amp;" &amp; "&amp;B2</f>
        <v>WM BH &amp; Kita FH</v>
      </c>
      <c r="D2" s="26" t="str">
        <f t="shared" ref="D2:D109" si="2">B2&amp;" &amp; "&amp;A2</f>
        <v>Kita FH &amp; WM BH</v>
      </c>
      <c r="E2" s="20">
        <f>sumif('Rolling Data'!R:R,C2,'Rolling Data'!V:V)+sumif('Rolling Data'!R:R,D2,'Rolling Data'!V:V)</f>
        <v>2</v>
      </c>
      <c r="F2" s="27">
        <f>sumif('Rolling Data'!S:S,C2,'Rolling Data'!V:V)+sumif('Rolling Data'!S:S,D2,'Rolling Data'!V:V)</f>
        <v>0</v>
      </c>
      <c r="G2" s="27">
        <f t="shared" ref="G2:G109" si="3">F2+E2</f>
        <v>2</v>
      </c>
      <c r="H2" s="28">
        <f t="shared" ref="H2:H109" si="4">if(G2=0,0,E2/G2)</f>
        <v>1</v>
      </c>
      <c r="I2" s="27">
        <f>sumif('Rolling Data'!R:R,C2,'Rolling Data'!T:T)+sumif('Rolling Data'!R:R,D2,'Rolling Data'!T:T)+sumif('Rolling Data'!S:S,C2,'Rolling Data'!U:U)+sumif('Rolling Data'!S:S,D2,'Rolling Data'!U:U)</f>
        <v>12</v>
      </c>
      <c r="J2" s="27">
        <f>sumif('Rolling Data'!S:S,C2,'Rolling Data'!T:T)+sumif('Rolling Data'!S:S,D2,'Rolling Data'!T:T)+sumif('Rolling Data'!R:R,D2,'Rolling Data'!U:U)+sumif('Rolling Data'!R:R,C2,'Rolling Data'!U:U)</f>
        <v>6</v>
      </c>
      <c r="K2" s="29">
        <f t="shared" ref="K2:K109" si="5">J2+I2</f>
        <v>18</v>
      </c>
      <c r="L2" s="30">
        <f t="shared" ref="L2:L109" si="6">if(K2=0,0,I2/K2)</f>
        <v>0.6666666667</v>
      </c>
    </row>
    <row r="3">
      <c r="A3" s="22" t="s">
        <v>105</v>
      </c>
      <c r="B3" s="25" t="s">
        <v>107</v>
      </c>
      <c r="C3" s="26" t="str">
        <f t="shared" si="1"/>
        <v>WM BH &amp; Mole FH</v>
      </c>
      <c r="D3" s="26" t="str">
        <f t="shared" si="2"/>
        <v>Mole FH &amp; WM BH</v>
      </c>
      <c r="E3" s="20">
        <f>sumif('Rolling Data'!R:R,C3,'Rolling Data'!V:V)+sumif('Rolling Data'!R:R,D3,'Rolling Data'!V:V)</f>
        <v>1.5</v>
      </c>
      <c r="F3" s="27">
        <f>sumif('Rolling Data'!S:S,C3,'Rolling Data'!V:V)+sumif('Rolling Data'!S:S,D3,'Rolling Data'!V:V)</f>
        <v>0</v>
      </c>
      <c r="G3" s="27">
        <f t="shared" si="3"/>
        <v>1.5</v>
      </c>
      <c r="H3" s="28">
        <f t="shared" si="4"/>
        <v>1</v>
      </c>
      <c r="I3" s="27">
        <f>sumif('Rolling Data'!R:R,C3,'Rolling Data'!T:T)+sumif('Rolling Data'!R:R,D3,'Rolling Data'!T:T)+sumif('Rolling Data'!S:S,C3,'Rolling Data'!U:U)+sumif('Rolling Data'!S:S,D3,'Rolling Data'!U:U)</f>
        <v>9</v>
      </c>
      <c r="J3" s="27">
        <f>sumif('Rolling Data'!S:S,C3,'Rolling Data'!T:T)+sumif('Rolling Data'!S:S,D3,'Rolling Data'!T:T)+sumif('Rolling Data'!R:R,D3,'Rolling Data'!U:U)+sumif('Rolling Data'!R:R,C3,'Rolling Data'!U:U)</f>
        <v>3</v>
      </c>
      <c r="K3" s="29">
        <f t="shared" si="5"/>
        <v>12</v>
      </c>
      <c r="L3" s="30">
        <f t="shared" si="6"/>
        <v>0.75</v>
      </c>
    </row>
    <row r="4">
      <c r="A4" s="31" t="s">
        <v>108</v>
      </c>
      <c r="B4" s="25" t="s">
        <v>109</v>
      </c>
      <c r="C4" s="26" t="str">
        <f t="shared" si="1"/>
        <v>WM FH &amp; Batty BH</v>
      </c>
      <c r="D4" s="26" t="str">
        <f t="shared" si="2"/>
        <v>Batty BH &amp; WM FH</v>
      </c>
      <c r="E4" s="20">
        <f>sumif('Rolling Data'!R:R,C4,'Rolling Data'!V:V)+sumif('Rolling Data'!R:R,D4,'Rolling Data'!V:V)</f>
        <v>1.5</v>
      </c>
      <c r="F4" s="27">
        <f>sumif('Rolling Data'!S:S,C4,'Rolling Data'!V:V)+sumif('Rolling Data'!S:S,D4,'Rolling Data'!V:V)</f>
        <v>0</v>
      </c>
      <c r="G4" s="27">
        <f t="shared" si="3"/>
        <v>1.5</v>
      </c>
      <c r="H4" s="28">
        <f t="shared" si="4"/>
        <v>1</v>
      </c>
      <c r="I4" s="27">
        <f>sumif('Rolling Data'!R:R,C4,'Rolling Data'!T:T)+sumif('Rolling Data'!R:R,D4,'Rolling Data'!T:T)+sumif('Rolling Data'!S:S,C4,'Rolling Data'!U:U)+sumif('Rolling Data'!S:S,D4,'Rolling Data'!U:U)</f>
        <v>11</v>
      </c>
      <c r="J4" s="27">
        <f>sumif('Rolling Data'!S:S,C4,'Rolling Data'!T:T)+sumif('Rolling Data'!S:S,D4,'Rolling Data'!T:T)+sumif('Rolling Data'!R:R,D4,'Rolling Data'!U:U)+sumif('Rolling Data'!R:R,C4,'Rolling Data'!U:U)</f>
        <v>4</v>
      </c>
      <c r="K4" s="29">
        <f t="shared" si="5"/>
        <v>15</v>
      </c>
      <c r="L4" s="30">
        <f t="shared" si="6"/>
        <v>0.7333333333</v>
      </c>
    </row>
    <row r="5" ht="15.75" customHeight="1">
      <c r="A5" s="31" t="s">
        <v>108</v>
      </c>
      <c r="B5" s="22" t="s">
        <v>110</v>
      </c>
      <c r="C5" s="26" t="str">
        <f t="shared" si="1"/>
        <v>WM FH &amp; Hiro BH</v>
      </c>
      <c r="D5" s="26" t="str">
        <f t="shared" si="2"/>
        <v>Hiro BH &amp; WM FH</v>
      </c>
      <c r="E5" s="20">
        <f>sumif('Rolling Data'!R:R,C5,'Rolling Data'!V:V)+sumif('Rolling Data'!R:R,D5,'Rolling Data'!V:V)</f>
        <v>1</v>
      </c>
      <c r="F5" s="27">
        <f>sumif('Rolling Data'!S:S,C5,'Rolling Data'!V:V)+sumif('Rolling Data'!S:S,D5,'Rolling Data'!V:V)</f>
        <v>0</v>
      </c>
      <c r="G5" s="27">
        <f t="shared" si="3"/>
        <v>1</v>
      </c>
      <c r="H5" s="28">
        <f t="shared" si="4"/>
        <v>1</v>
      </c>
      <c r="I5" s="27">
        <f>sumif('Rolling Data'!R:R,C5,'Rolling Data'!T:T)+sumif('Rolling Data'!R:R,D5,'Rolling Data'!T:T)+sumif('Rolling Data'!S:S,C5,'Rolling Data'!U:U)+sumif('Rolling Data'!S:S,D5,'Rolling Data'!U:U)</f>
        <v>6</v>
      </c>
      <c r="J5" s="27">
        <f>sumif('Rolling Data'!S:S,C5,'Rolling Data'!T:T)+sumif('Rolling Data'!S:S,D5,'Rolling Data'!T:T)+sumif('Rolling Data'!R:R,D5,'Rolling Data'!U:U)+sumif('Rolling Data'!R:R,C5,'Rolling Data'!U:U)</f>
        <v>0</v>
      </c>
      <c r="K5" s="29">
        <f t="shared" si="5"/>
        <v>6</v>
      </c>
      <c r="L5" s="30">
        <f t="shared" si="6"/>
        <v>1</v>
      </c>
    </row>
    <row r="6" ht="15.75" customHeight="1">
      <c r="A6" s="22" t="s">
        <v>105</v>
      </c>
      <c r="B6" s="25" t="s">
        <v>111</v>
      </c>
      <c r="C6" s="26" t="str">
        <f t="shared" si="1"/>
        <v>WM BH &amp; Chi FH</v>
      </c>
      <c r="D6" s="26" t="str">
        <f t="shared" si="2"/>
        <v>Chi FH &amp; WM BH</v>
      </c>
      <c r="E6" s="20">
        <f>sumif('Rolling Data'!R:R,C6,'Rolling Data'!V:V)+sumif('Rolling Data'!R:R,D6,'Rolling Data'!V:V)</f>
        <v>6</v>
      </c>
      <c r="F6" s="27">
        <f>sumif('Rolling Data'!S:S,C6,'Rolling Data'!V:V)+sumif('Rolling Data'!S:S,D6,'Rolling Data'!V:V)</f>
        <v>0</v>
      </c>
      <c r="G6" s="27">
        <f t="shared" si="3"/>
        <v>6</v>
      </c>
      <c r="H6" s="28">
        <f t="shared" si="4"/>
        <v>1</v>
      </c>
      <c r="I6" s="27">
        <f>sumif('Rolling Data'!R:R,C6,'Rolling Data'!T:T)+sumif('Rolling Data'!R:R,D6,'Rolling Data'!T:T)+sumif('Rolling Data'!S:S,C6,'Rolling Data'!U:U)+sumif('Rolling Data'!S:S,D6,'Rolling Data'!U:U)</f>
        <v>37</v>
      </c>
      <c r="J6" s="27">
        <f>sumif('Rolling Data'!S:S,C6,'Rolling Data'!T:T)+sumif('Rolling Data'!S:S,D6,'Rolling Data'!T:T)+sumif('Rolling Data'!R:R,D6,'Rolling Data'!U:U)+sumif('Rolling Data'!R:R,C6,'Rolling Data'!U:U)</f>
        <v>15</v>
      </c>
      <c r="K6" s="29">
        <f t="shared" si="5"/>
        <v>52</v>
      </c>
      <c r="L6" s="30">
        <f t="shared" si="6"/>
        <v>0.7115384615</v>
      </c>
    </row>
    <row r="7" ht="15.75" customHeight="1">
      <c r="A7" s="31" t="s">
        <v>107</v>
      </c>
      <c r="B7" s="25" t="s">
        <v>112</v>
      </c>
      <c r="C7" s="26" t="str">
        <f t="shared" si="1"/>
        <v>Mole FH &amp; Andrew BH</v>
      </c>
      <c r="D7" s="26" t="str">
        <f t="shared" si="2"/>
        <v>Andrew BH &amp; Mole FH</v>
      </c>
      <c r="E7" s="20">
        <f>sumif('Rolling Data'!R:R,C7,'Rolling Data'!V:V)+sumif('Rolling Data'!R:R,D7,'Rolling Data'!V:V)</f>
        <v>2</v>
      </c>
      <c r="F7" s="27">
        <f>sumif('Rolling Data'!S:S,C7,'Rolling Data'!V:V)+sumif('Rolling Data'!S:S,D7,'Rolling Data'!V:V)</f>
        <v>0</v>
      </c>
      <c r="G7" s="27">
        <f t="shared" si="3"/>
        <v>2</v>
      </c>
      <c r="H7" s="28">
        <f t="shared" si="4"/>
        <v>1</v>
      </c>
      <c r="I7" s="27">
        <f>sumif('Rolling Data'!R:R,C7,'Rolling Data'!T:T)+sumif('Rolling Data'!R:R,D7,'Rolling Data'!T:T)+sumif('Rolling Data'!S:S,C7,'Rolling Data'!U:U)+sumif('Rolling Data'!S:S,D7,'Rolling Data'!U:U)</f>
        <v>12</v>
      </c>
      <c r="J7" s="27">
        <f>sumif('Rolling Data'!S:S,C7,'Rolling Data'!T:T)+sumif('Rolling Data'!S:S,D7,'Rolling Data'!T:T)+sumif('Rolling Data'!R:R,D7,'Rolling Data'!U:U)+sumif('Rolling Data'!R:R,C7,'Rolling Data'!U:U)</f>
        <v>2</v>
      </c>
      <c r="K7" s="29">
        <f t="shared" si="5"/>
        <v>14</v>
      </c>
      <c r="L7" s="30">
        <f t="shared" si="6"/>
        <v>0.8571428571</v>
      </c>
    </row>
    <row r="8" ht="15.75" customHeight="1">
      <c r="A8" s="22" t="s">
        <v>105</v>
      </c>
      <c r="B8" s="25" t="s">
        <v>113</v>
      </c>
      <c r="C8" s="26" t="str">
        <f t="shared" si="1"/>
        <v>WM BH &amp; Andrew FH</v>
      </c>
      <c r="D8" s="26" t="str">
        <f t="shared" si="2"/>
        <v>Andrew FH &amp; WM BH</v>
      </c>
      <c r="E8" s="20">
        <f>sumif('Rolling Data'!R:R,C8,'Rolling Data'!V:V)+sumif('Rolling Data'!R:R,D8,'Rolling Data'!V:V)</f>
        <v>1</v>
      </c>
      <c r="F8" s="27">
        <f>sumif('Rolling Data'!S:S,C8,'Rolling Data'!V:V)+sumif('Rolling Data'!S:S,D8,'Rolling Data'!V:V)</f>
        <v>0</v>
      </c>
      <c r="G8" s="27">
        <f t="shared" si="3"/>
        <v>1</v>
      </c>
      <c r="H8" s="28">
        <f t="shared" si="4"/>
        <v>1</v>
      </c>
      <c r="I8" s="27">
        <f>sumif('Rolling Data'!R:R,C8,'Rolling Data'!T:T)+sumif('Rolling Data'!R:R,D8,'Rolling Data'!T:T)+sumif('Rolling Data'!S:S,C8,'Rolling Data'!U:U)+sumif('Rolling Data'!S:S,D8,'Rolling Data'!U:U)</f>
        <v>6</v>
      </c>
      <c r="J8" s="27">
        <f>sumif('Rolling Data'!S:S,C8,'Rolling Data'!T:T)+sumif('Rolling Data'!S:S,D8,'Rolling Data'!T:T)+sumif('Rolling Data'!R:R,D8,'Rolling Data'!U:U)+sumif('Rolling Data'!R:R,C8,'Rolling Data'!U:U)</f>
        <v>1</v>
      </c>
      <c r="K8" s="29">
        <f t="shared" si="5"/>
        <v>7</v>
      </c>
      <c r="L8" s="30">
        <f t="shared" si="6"/>
        <v>0.8571428571</v>
      </c>
    </row>
    <row r="9" ht="15.75" customHeight="1">
      <c r="A9" s="31" t="s">
        <v>114</v>
      </c>
      <c r="B9" s="26" t="s">
        <v>115</v>
      </c>
      <c r="C9" s="26" t="str">
        <f t="shared" si="1"/>
        <v>Hiro FH &amp; Chi BH</v>
      </c>
      <c r="D9" s="26" t="str">
        <f t="shared" si="2"/>
        <v>Chi BH &amp; Hiro FH</v>
      </c>
      <c r="E9" s="20">
        <f>sumif('Rolling Data'!R:R,C9,'Rolling Data'!V:V)+sumif('Rolling Data'!R:R,D9,'Rolling Data'!V:V)</f>
        <v>1</v>
      </c>
      <c r="F9" s="27">
        <f>sumif('Rolling Data'!S:S,C9,'Rolling Data'!V:V)+sumif('Rolling Data'!S:S,D9,'Rolling Data'!V:V)</f>
        <v>0</v>
      </c>
      <c r="G9" s="27">
        <f t="shared" si="3"/>
        <v>1</v>
      </c>
      <c r="H9" s="28">
        <f t="shared" si="4"/>
        <v>1</v>
      </c>
      <c r="I9" s="27">
        <f>sumif('Rolling Data'!R:R,C9,'Rolling Data'!T:T)+sumif('Rolling Data'!R:R,D9,'Rolling Data'!T:T)+sumif('Rolling Data'!S:S,C9,'Rolling Data'!U:U)+sumif('Rolling Data'!S:S,D9,'Rolling Data'!U:U)</f>
        <v>6</v>
      </c>
      <c r="J9" s="27">
        <f>sumif('Rolling Data'!S:S,C9,'Rolling Data'!T:T)+sumif('Rolling Data'!S:S,D9,'Rolling Data'!T:T)+sumif('Rolling Data'!R:R,D9,'Rolling Data'!U:U)+sumif('Rolling Data'!R:R,C9,'Rolling Data'!U:U)</f>
        <v>4</v>
      </c>
      <c r="K9" s="29">
        <f t="shared" si="5"/>
        <v>10</v>
      </c>
      <c r="L9" s="30">
        <f t="shared" si="6"/>
        <v>0.6</v>
      </c>
    </row>
    <row r="10" ht="15.75" customHeight="1">
      <c r="A10" s="26" t="s">
        <v>109</v>
      </c>
      <c r="B10" s="25" t="s">
        <v>113</v>
      </c>
      <c r="C10" s="26" t="str">
        <f t="shared" si="1"/>
        <v>Batty BH &amp; Andrew FH</v>
      </c>
      <c r="D10" s="26" t="str">
        <f t="shared" si="2"/>
        <v>Andrew FH &amp; Batty BH</v>
      </c>
      <c r="E10" s="20">
        <f>sumif('Rolling Data'!R:R,C10,'Rolling Data'!V:V)+sumif('Rolling Data'!R:R,D10,'Rolling Data'!V:V)</f>
        <v>1</v>
      </c>
      <c r="F10" s="27">
        <f>sumif('Rolling Data'!S:S,C10,'Rolling Data'!V:V)+sumif('Rolling Data'!S:S,D10,'Rolling Data'!V:V)</f>
        <v>0</v>
      </c>
      <c r="G10" s="27">
        <f t="shared" si="3"/>
        <v>1</v>
      </c>
      <c r="H10" s="28">
        <f t="shared" si="4"/>
        <v>1</v>
      </c>
      <c r="I10" s="27">
        <f>sumif('Rolling Data'!R:R,C10,'Rolling Data'!T:T)+sumif('Rolling Data'!R:R,D10,'Rolling Data'!T:T)+sumif('Rolling Data'!S:S,C10,'Rolling Data'!U:U)+sumif('Rolling Data'!S:S,D10,'Rolling Data'!U:U)</f>
        <v>6</v>
      </c>
      <c r="J10" s="27">
        <f>sumif('Rolling Data'!S:S,C10,'Rolling Data'!T:T)+sumif('Rolling Data'!S:S,D10,'Rolling Data'!T:T)+sumif('Rolling Data'!R:R,D10,'Rolling Data'!U:U)+sumif('Rolling Data'!R:R,C10,'Rolling Data'!U:U)</f>
        <v>4</v>
      </c>
      <c r="K10" s="29">
        <f t="shared" si="5"/>
        <v>10</v>
      </c>
      <c r="L10" s="30">
        <f t="shared" si="6"/>
        <v>0.6</v>
      </c>
    </row>
    <row r="11" ht="15.75" customHeight="1">
      <c r="A11" s="22" t="s">
        <v>114</v>
      </c>
      <c r="B11" s="26" t="s">
        <v>115</v>
      </c>
      <c r="C11" s="26" t="str">
        <f t="shared" si="1"/>
        <v>Hiro FH &amp; Chi BH</v>
      </c>
      <c r="D11" s="26" t="str">
        <f t="shared" si="2"/>
        <v>Chi BH &amp; Hiro FH</v>
      </c>
      <c r="E11" s="20">
        <f>sumif('Rolling Data'!R:R,C11,'Rolling Data'!V:V)+sumif('Rolling Data'!R:R,D11,'Rolling Data'!V:V)</f>
        <v>1</v>
      </c>
      <c r="F11" s="27">
        <f>sumif('Rolling Data'!S:S,C11,'Rolling Data'!V:V)+sumif('Rolling Data'!S:S,D11,'Rolling Data'!V:V)</f>
        <v>0</v>
      </c>
      <c r="G11" s="27">
        <f t="shared" si="3"/>
        <v>1</v>
      </c>
      <c r="H11" s="28">
        <f t="shared" si="4"/>
        <v>1</v>
      </c>
      <c r="I11" s="27">
        <f>sumif('Rolling Data'!R:R,C11,'Rolling Data'!T:T)+sumif('Rolling Data'!R:R,D11,'Rolling Data'!T:T)+sumif('Rolling Data'!S:S,C11,'Rolling Data'!U:U)+sumif('Rolling Data'!S:S,D11,'Rolling Data'!U:U)</f>
        <v>6</v>
      </c>
      <c r="J11" s="27">
        <f>sumif('Rolling Data'!S:S,C11,'Rolling Data'!T:T)+sumif('Rolling Data'!S:S,D11,'Rolling Data'!T:T)+sumif('Rolling Data'!R:R,D11,'Rolling Data'!U:U)+sumif('Rolling Data'!R:R,C11,'Rolling Data'!U:U)</f>
        <v>4</v>
      </c>
      <c r="K11" s="29">
        <f t="shared" si="5"/>
        <v>10</v>
      </c>
      <c r="L11" s="30">
        <f t="shared" si="6"/>
        <v>0.6</v>
      </c>
    </row>
    <row r="12" ht="15.75" customHeight="1">
      <c r="A12" s="31" t="s">
        <v>113</v>
      </c>
      <c r="B12" s="25" t="s">
        <v>116</v>
      </c>
      <c r="C12" s="26" t="str">
        <f t="shared" si="1"/>
        <v>Andrew FH &amp; Cadol BH</v>
      </c>
      <c r="D12" s="26" t="str">
        <f t="shared" si="2"/>
        <v>Cadol BH &amp; Andrew FH</v>
      </c>
      <c r="E12" s="20">
        <f>sumif('Rolling Data'!R:R,C12,'Rolling Data'!V:V)+sumif('Rolling Data'!R:R,D12,'Rolling Data'!V:V)</f>
        <v>1</v>
      </c>
      <c r="F12" s="27">
        <f>sumif('Rolling Data'!S:S,C12,'Rolling Data'!V:V)+sumif('Rolling Data'!S:S,D12,'Rolling Data'!V:V)</f>
        <v>0</v>
      </c>
      <c r="G12" s="27">
        <f t="shared" si="3"/>
        <v>1</v>
      </c>
      <c r="H12" s="28">
        <f t="shared" si="4"/>
        <v>1</v>
      </c>
      <c r="I12" s="27">
        <f>sumif('Rolling Data'!R:R,C12,'Rolling Data'!T:T)+sumif('Rolling Data'!R:R,D12,'Rolling Data'!T:T)+sumif('Rolling Data'!S:S,C12,'Rolling Data'!U:U)+sumif('Rolling Data'!S:S,D12,'Rolling Data'!U:U)</f>
        <v>6</v>
      </c>
      <c r="J12" s="27">
        <f>sumif('Rolling Data'!S:S,C12,'Rolling Data'!T:T)+sumif('Rolling Data'!S:S,D12,'Rolling Data'!T:T)+sumif('Rolling Data'!R:R,D12,'Rolling Data'!U:U)+sumif('Rolling Data'!R:R,C12,'Rolling Data'!U:U)</f>
        <v>3</v>
      </c>
      <c r="K12" s="29">
        <f t="shared" si="5"/>
        <v>9</v>
      </c>
      <c r="L12" s="30">
        <f t="shared" si="6"/>
        <v>0.6666666667</v>
      </c>
    </row>
    <row r="13" ht="15.75" customHeight="1">
      <c r="A13" s="31" t="s">
        <v>108</v>
      </c>
      <c r="B13" s="25" t="s">
        <v>112</v>
      </c>
      <c r="C13" s="26" t="str">
        <f t="shared" si="1"/>
        <v>WM FH &amp; Andrew BH</v>
      </c>
      <c r="D13" s="26" t="str">
        <f t="shared" si="2"/>
        <v>Andrew BH &amp; WM FH</v>
      </c>
      <c r="E13" s="20">
        <f>sumif('Rolling Data'!R:R,C13,'Rolling Data'!V:V)+sumif('Rolling Data'!R:R,D13,'Rolling Data'!V:V)</f>
        <v>2</v>
      </c>
      <c r="F13" s="27">
        <f>sumif('Rolling Data'!S:S,C13,'Rolling Data'!V:V)+sumif('Rolling Data'!S:S,D13,'Rolling Data'!V:V)</f>
        <v>0</v>
      </c>
      <c r="G13" s="27">
        <f t="shared" si="3"/>
        <v>2</v>
      </c>
      <c r="H13" s="28">
        <f t="shared" si="4"/>
        <v>1</v>
      </c>
      <c r="I13" s="27">
        <f>sumif('Rolling Data'!R:R,C13,'Rolling Data'!T:T)+sumif('Rolling Data'!R:R,D13,'Rolling Data'!T:T)+sumif('Rolling Data'!S:S,C13,'Rolling Data'!U:U)+sumif('Rolling Data'!S:S,D13,'Rolling Data'!U:U)</f>
        <v>16</v>
      </c>
      <c r="J13" s="27">
        <f>sumif('Rolling Data'!S:S,C13,'Rolling Data'!T:T)+sumif('Rolling Data'!S:S,D13,'Rolling Data'!T:T)+sumif('Rolling Data'!R:R,D13,'Rolling Data'!U:U)+sumif('Rolling Data'!R:R,C13,'Rolling Data'!U:U)</f>
        <v>4</v>
      </c>
      <c r="K13" s="29">
        <f t="shared" si="5"/>
        <v>20</v>
      </c>
      <c r="L13" s="30">
        <f t="shared" si="6"/>
        <v>0.8</v>
      </c>
    </row>
    <row r="14" ht="15.75" customHeight="1">
      <c r="A14" s="31" t="s">
        <v>117</v>
      </c>
      <c r="B14" s="25" t="s">
        <v>112</v>
      </c>
      <c r="C14" s="26" t="str">
        <f t="shared" si="1"/>
        <v>Mike FH &amp; Andrew BH</v>
      </c>
      <c r="D14" s="26" t="str">
        <f t="shared" si="2"/>
        <v>Andrew BH &amp; Mike FH</v>
      </c>
      <c r="E14" s="20">
        <f>sumif('Rolling Data'!R:R,C14,'Rolling Data'!V:V)+sumif('Rolling Data'!R:R,D14,'Rolling Data'!V:V)</f>
        <v>1</v>
      </c>
      <c r="F14" s="27">
        <f>sumif('Rolling Data'!S:S,C14,'Rolling Data'!V:V)+sumif('Rolling Data'!S:S,D14,'Rolling Data'!V:V)</f>
        <v>0</v>
      </c>
      <c r="G14" s="27">
        <f t="shared" si="3"/>
        <v>1</v>
      </c>
      <c r="H14" s="28">
        <f t="shared" si="4"/>
        <v>1</v>
      </c>
      <c r="I14" s="27">
        <f>sumif('Rolling Data'!R:R,C14,'Rolling Data'!T:T)+sumif('Rolling Data'!R:R,D14,'Rolling Data'!T:T)+sumif('Rolling Data'!S:S,C14,'Rolling Data'!U:U)+sumif('Rolling Data'!S:S,D14,'Rolling Data'!U:U)</f>
        <v>6</v>
      </c>
      <c r="J14" s="27">
        <f>sumif('Rolling Data'!S:S,C14,'Rolling Data'!T:T)+sumif('Rolling Data'!S:S,D14,'Rolling Data'!T:T)+sumif('Rolling Data'!R:R,D14,'Rolling Data'!U:U)+sumif('Rolling Data'!R:R,C14,'Rolling Data'!U:U)</f>
        <v>3</v>
      </c>
      <c r="K14" s="29">
        <f t="shared" si="5"/>
        <v>9</v>
      </c>
      <c r="L14" s="30">
        <f t="shared" si="6"/>
        <v>0.6666666667</v>
      </c>
    </row>
    <row r="15" ht="15.75" customHeight="1">
      <c r="A15" s="22" t="s">
        <v>105</v>
      </c>
      <c r="B15" s="20" t="s">
        <v>118</v>
      </c>
      <c r="C15" s="26" t="str">
        <f t="shared" si="1"/>
        <v>WM BH &amp; Cadol FH</v>
      </c>
      <c r="D15" s="26" t="str">
        <f t="shared" si="2"/>
        <v>Cadol FH &amp; WM BH</v>
      </c>
      <c r="E15" s="20">
        <f>sumif('Rolling Data'!R:R,C15,'Rolling Data'!V:V)+sumif('Rolling Data'!R:R,D15,'Rolling Data'!V:V)</f>
        <v>3</v>
      </c>
      <c r="F15" s="27">
        <f>sumif('Rolling Data'!S:S,C15,'Rolling Data'!V:V)+sumif('Rolling Data'!S:S,D15,'Rolling Data'!V:V)</f>
        <v>0</v>
      </c>
      <c r="G15" s="27">
        <f t="shared" si="3"/>
        <v>3</v>
      </c>
      <c r="H15" s="28">
        <f t="shared" si="4"/>
        <v>1</v>
      </c>
      <c r="I15" s="27">
        <f>sumif('Rolling Data'!R:R,C15,'Rolling Data'!T:T)+sumif('Rolling Data'!R:R,D15,'Rolling Data'!T:T)+sumif('Rolling Data'!S:S,C15,'Rolling Data'!U:U)+sumif('Rolling Data'!S:S,D15,'Rolling Data'!U:U)</f>
        <v>18</v>
      </c>
      <c r="J15" s="27">
        <f>sumif('Rolling Data'!S:S,C15,'Rolling Data'!T:T)+sumif('Rolling Data'!S:S,D15,'Rolling Data'!T:T)+sumif('Rolling Data'!R:R,D15,'Rolling Data'!U:U)+sumif('Rolling Data'!R:R,C15,'Rolling Data'!U:U)</f>
        <v>10</v>
      </c>
      <c r="K15" s="29">
        <f t="shared" si="5"/>
        <v>28</v>
      </c>
      <c r="L15" s="30">
        <f t="shared" si="6"/>
        <v>0.6428571429</v>
      </c>
    </row>
    <row r="16" ht="15.75" customHeight="1">
      <c r="A16" s="32" t="s">
        <v>119</v>
      </c>
      <c r="B16" s="25" t="s">
        <v>112</v>
      </c>
      <c r="C16" s="26" t="str">
        <f t="shared" si="1"/>
        <v>Batty FH &amp; Andrew BH</v>
      </c>
      <c r="D16" s="26" t="str">
        <f t="shared" si="2"/>
        <v>Andrew BH &amp; Batty FH</v>
      </c>
      <c r="E16" s="20">
        <f>sumif('Rolling Data'!R:R,C16,'Rolling Data'!V:V)+sumif('Rolling Data'!R:R,D16,'Rolling Data'!V:V)</f>
        <v>1</v>
      </c>
      <c r="F16" s="27">
        <f>sumif('Rolling Data'!S:S,C16,'Rolling Data'!V:V)+sumif('Rolling Data'!S:S,D16,'Rolling Data'!V:V)</f>
        <v>1</v>
      </c>
      <c r="G16" s="27">
        <f t="shared" si="3"/>
        <v>2</v>
      </c>
      <c r="H16" s="28">
        <f t="shared" si="4"/>
        <v>0.5</v>
      </c>
      <c r="I16" s="27">
        <f>sumif('Rolling Data'!R:R,C16,'Rolling Data'!T:T)+sumif('Rolling Data'!R:R,D16,'Rolling Data'!T:T)+sumif('Rolling Data'!S:S,C16,'Rolling Data'!U:U)+sumif('Rolling Data'!S:S,D16,'Rolling Data'!U:U)</f>
        <v>13</v>
      </c>
      <c r="J16" s="27">
        <f>sumif('Rolling Data'!S:S,C16,'Rolling Data'!T:T)+sumif('Rolling Data'!S:S,D16,'Rolling Data'!T:T)+sumif('Rolling Data'!R:R,D16,'Rolling Data'!U:U)+sumif('Rolling Data'!R:R,C16,'Rolling Data'!U:U)</f>
        <v>13</v>
      </c>
      <c r="K16" s="29">
        <f t="shared" si="5"/>
        <v>26</v>
      </c>
      <c r="L16" s="30">
        <f t="shared" si="6"/>
        <v>0.5</v>
      </c>
    </row>
    <row r="17" ht="15.75" customHeight="1">
      <c r="A17" s="31" t="s">
        <v>111</v>
      </c>
      <c r="B17" s="25" t="s">
        <v>112</v>
      </c>
      <c r="C17" s="26" t="str">
        <f t="shared" si="1"/>
        <v>Chi FH &amp; Andrew BH</v>
      </c>
      <c r="D17" s="26" t="str">
        <f t="shared" si="2"/>
        <v>Andrew BH &amp; Chi FH</v>
      </c>
      <c r="E17" s="20">
        <f>sumif('Rolling Data'!R:R,C17,'Rolling Data'!V:V)+sumif('Rolling Data'!R:R,D17,'Rolling Data'!V:V)</f>
        <v>3</v>
      </c>
      <c r="F17" s="27">
        <f>sumif('Rolling Data'!S:S,C17,'Rolling Data'!V:V)+sumif('Rolling Data'!S:S,D17,'Rolling Data'!V:V)</f>
        <v>2</v>
      </c>
      <c r="G17" s="27">
        <f t="shared" si="3"/>
        <v>5</v>
      </c>
      <c r="H17" s="28">
        <f t="shared" si="4"/>
        <v>0.6</v>
      </c>
      <c r="I17" s="27">
        <f>sumif('Rolling Data'!R:R,C17,'Rolling Data'!T:T)+sumif('Rolling Data'!R:R,D17,'Rolling Data'!T:T)+sumif('Rolling Data'!S:S,C17,'Rolling Data'!U:U)+sumif('Rolling Data'!S:S,D17,'Rolling Data'!U:U)</f>
        <v>24</v>
      </c>
      <c r="J17" s="27">
        <f>sumif('Rolling Data'!S:S,C17,'Rolling Data'!T:T)+sumif('Rolling Data'!S:S,D17,'Rolling Data'!T:T)+sumif('Rolling Data'!R:R,D17,'Rolling Data'!U:U)+sumif('Rolling Data'!R:R,C17,'Rolling Data'!U:U)</f>
        <v>21</v>
      </c>
      <c r="K17" s="29">
        <f t="shared" si="5"/>
        <v>45</v>
      </c>
      <c r="L17" s="30">
        <f t="shared" si="6"/>
        <v>0.5333333333</v>
      </c>
    </row>
    <row r="18" ht="15.75" customHeight="1">
      <c r="A18" s="31" t="s">
        <v>108</v>
      </c>
      <c r="B18" s="25" t="s">
        <v>115</v>
      </c>
      <c r="C18" s="26" t="str">
        <f t="shared" si="1"/>
        <v>WM FH &amp; Chi BH</v>
      </c>
      <c r="D18" s="26" t="str">
        <f t="shared" si="2"/>
        <v>Chi BH &amp; WM FH</v>
      </c>
      <c r="E18" s="20">
        <f>sumif('Rolling Data'!R:R,C18,'Rolling Data'!V:V)+sumif('Rolling Data'!R:R,D18,'Rolling Data'!V:V)</f>
        <v>1</v>
      </c>
      <c r="F18" s="27">
        <f>sumif('Rolling Data'!S:S,C18,'Rolling Data'!V:V)+sumif('Rolling Data'!S:S,D18,'Rolling Data'!V:V)</f>
        <v>1</v>
      </c>
      <c r="G18" s="27">
        <f t="shared" si="3"/>
        <v>2</v>
      </c>
      <c r="H18" s="28">
        <f t="shared" si="4"/>
        <v>0.5</v>
      </c>
      <c r="I18" s="27">
        <f>sumif('Rolling Data'!R:R,C18,'Rolling Data'!T:T)+sumif('Rolling Data'!R:R,D18,'Rolling Data'!T:T)+sumif('Rolling Data'!S:S,C18,'Rolling Data'!U:U)+sumif('Rolling Data'!S:S,D18,'Rolling Data'!U:U)</f>
        <v>11</v>
      </c>
      <c r="J18" s="27">
        <f>sumif('Rolling Data'!S:S,C18,'Rolling Data'!T:T)+sumif('Rolling Data'!S:S,D18,'Rolling Data'!T:T)+sumif('Rolling Data'!R:R,D18,'Rolling Data'!U:U)+sumif('Rolling Data'!R:R,C18,'Rolling Data'!U:U)</f>
        <v>8</v>
      </c>
      <c r="K18" s="29">
        <f t="shared" si="5"/>
        <v>19</v>
      </c>
      <c r="L18" s="30">
        <f t="shared" si="6"/>
        <v>0.5789473684</v>
      </c>
    </row>
    <row r="19" ht="15.75" customHeight="1">
      <c r="A19" s="31" t="s">
        <v>108</v>
      </c>
      <c r="B19" s="25" t="s">
        <v>120</v>
      </c>
      <c r="C19" s="26" t="str">
        <f t="shared" si="1"/>
        <v>WM FH &amp; Mike BH</v>
      </c>
      <c r="D19" s="26" t="str">
        <f t="shared" si="2"/>
        <v>Mike BH &amp; WM FH</v>
      </c>
      <c r="E19" s="20">
        <f>sumif('Rolling Data'!R:R,C19,'Rolling Data'!V:V)+sumif('Rolling Data'!R:R,D19,'Rolling Data'!V:V)</f>
        <v>1.5</v>
      </c>
      <c r="F19" s="27">
        <f>sumif('Rolling Data'!S:S,C19,'Rolling Data'!V:V)+sumif('Rolling Data'!S:S,D19,'Rolling Data'!V:V)</f>
        <v>1</v>
      </c>
      <c r="G19" s="27">
        <f t="shared" si="3"/>
        <v>2.5</v>
      </c>
      <c r="H19" s="28">
        <f t="shared" si="4"/>
        <v>0.6</v>
      </c>
      <c r="I19" s="27">
        <f>sumif('Rolling Data'!R:R,C19,'Rolling Data'!T:T)+sumif('Rolling Data'!R:R,D19,'Rolling Data'!T:T)+sumif('Rolling Data'!S:S,C19,'Rolling Data'!U:U)+sumif('Rolling Data'!S:S,D19,'Rolling Data'!U:U)</f>
        <v>13</v>
      </c>
      <c r="J19" s="27">
        <f>sumif('Rolling Data'!S:S,C19,'Rolling Data'!T:T)+sumif('Rolling Data'!S:S,D19,'Rolling Data'!T:T)+sumif('Rolling Data'!R:R,D19,'Rolling Data'!U:U)+sumif('Rolling Data'!R:R,C19,'Rolling Data'!U:U)</f>
        <v>11</v>
      </c>
      <c r="K19" s="29">
        <f t="shared" si="5"/>
        <v>24</v>
      </c>
      <c r="L19" s="30">
        <f t="shared" si="6"/>
        <v>0.5416666667</v>
      </c>
    </row>
    <row r="20" ht="15.75" customHeight="1">
      <c r="A20" s="31" t="s">
        <v>108</v>
      </c>
      <c r="B20" s="20" t="s">
        <v>116</v>
      </c>
      <c r="C20" s="26" t="str">
        <f t="shared" si="1"/>
        <v>WM FH &amp; Cadol BH</v>
      </c>
      <c r="D20" s="26" t="str">
        <f t="shared" si="2"/>
        <v>Cadol BH &amp; WM FH</v>
      </c>
      <c r="E20" s="20">
        <f>sumif('Rolling Data'!R:R,C20,'Rolling Data'!V:V)+sumif('Rolling Data'!R:R,D20,'Rolling Data'!V:V)</f>
        <v>1</v>
      </c>
      <c r="F20" s="27">
        <f>sumif('Rolling Data'!S:S,C20,'Rolling Data'!V:V)+sumif('Rolling Data'!S:S,D20,'Rolling Data'!V:V)</f>
        <v>1</v>
      </c>
      <c r="G20" s="27">
        <f t="shared" si="3"/>
        <v>2</v>
      </c>
      <c r="H20" s="28">
        <f t="shared" si="4"/>
        <v>0.5</v>
      </c>
      <c r="I20" s="27">
        <f>sumif('Rolling Data'!R:R,C20,'Rolling Data'!T:T)+sumif('Rolling Data'!R:R,D20,'Rolling Data'!T:T)+sumif('Rolling Data'!S:S,C20,'Rolling Data'!U:U)+sumif('Rolling Data'!S:S,D20,'Rolling Data'!U:U)</f>
        <v>9</v>
      </c>
      <c r="J20" s="27">
        <f>sumif('Rolling Data'!S:S,C20,'Rolling Data'!T:T)+sumif('Rolling Data'!S:S,D20,'Rolling Data'!T:T)+sumif('Rolling Data'!R:R,D20,'Rolling Data'!U:U)+sumif('Rolling Data'!R:R,C20,'Rolling Data'!U:U)</f>
        <v>9</v>
      </c>
      <c r="K20" s="29">
        <f t="shared" si="5"/>
        <v>18</v>
      </c>
      <c r="L20" s="30">
        <f t="shared" si="6"/>
        <v>0.5</v>
      </c>
    </row>
    <row r="21" ht="15.75" customHeight="1">
      <c r="A21" s="26" t="s">
        <v>109</v>
      </c>
      <c r="B21" s="25" t="s">
        <v>107</v>
      </c>
      <c r="C21" s="26" t="str">
        <f t="shared" si="1"/>
        <v>Batty BH &amp; Mole FH</v>
      </c>
      <c r="D21" s="26" t="str">
        <f t="shared" si="2"/>
        <v>Mole FH &amp; Batty BH</v>
      </c>
      <c r="E21" s="20">
        <f>sumif('Rolling Data'!R:R,C21,'Rolling Data'!V:V)+sumif('Rolling Data'!R:R,D21,'Rolling Data'!V:V)</f>
        <v>1</v>
      </c>
      <c r="F21" s="27">
        <f>sumif('Rolling Data'!S:S,C21,'Rolling Data'!V:V)+sumif('Rolling Data'!S:S,D21,'Rolling Data'!V:V)</f>
        <v>3</v>
      </c>
      <c r="G21" s="27">
        <f t="shared" si="3"/>
        <v>4</v>
      </c>
      <c r="H21" s="28">
        <f t="shared" si="4"/>
        <v>0.25</v>
      </c>
      <c r="I21" s="27">
        <f>sumif('Rolling Data'!R:R,C21,'Rolling Data'!T:T)+sumif('Rolling Data'!R:R,D21,'Rolling Data'!T:T)+sumif('Rolling Data'!S:S,C21,'Rolling Data'!U:U)+sumif('Rolling Data'!S:S,D21,'Rolling Data'!U:U)</f>
        <v>12</v>
      </c>
      <c r="J21" s="27">
        <f>sumif('Rolling Data'!S:S,C21,'Rolling Data'!T:T)+sumif('Rolling Data'!S:S,D21,'Rolling Data'!T:T)+sumif('Rolling Data'!R:R,D21,'Rolling Data'!U:U)+sumif('Rolling Data'!R:R,C21,'Rolling Data'!U:U)</f>
        <v>18</v>
      </c>
      <c r="K21" s="29">
        <f t="shared" si="5"/>
        <v>30</v>
      </c>
      <c r="L21" s="30">
        <f t="shared" si="6"/>
        <v>0.4</v>
      </c>
    </row>
    <row r="22" ht="15.75" customHeight="1">
      <c r="A22" s="22" t="s">
        <v>115</v>
      </c>
      <c r="B22" s="25" t="s">
        <v>113</v>
      </c>
      <c r="C22" s="26" t="str">
        <f t="shared" si="1"/>
        <v>Chi BH &amp; Andrew FH</v>
      </c>
      <c r="D22" s="26" t="str">
        <f t="shared" si="2"/>
        <v>Andrew FH &amp; Chi BH</v>
      </c>
      <c r="E22" s="20">
        <f>sumif('Rolling Data'!R:R,C22,'Rolling Data'!V:V)+sumif('Rolling Data'!R:R,D22,'Rolling Data'!V:V)</f>
        <v>1</v>
      </c>
      <c r="F22" s="27">
        <f>sumif('Rolling Data'!S:S,C22,'Rolling Data'!V:V)+sumif('Rolling Data'!S:S,D22,'Rolling Data'!V:V)</f>
        <v>3</v>
      </c>
      <c r="G22" s="27">
        <f t="shared" si="3"/>
        <v>4</v>
      </c>
      <c r="H22" s="28">
        <f t="shared" si="4"/>
        <v>0.25</v>
      </c>
      <c r="I22" s="27">
        <f>sumif('Rolling Data'!R:R,C22,'Rolling Data'!T:T)+sumif('Rolling Data'!R:R,D22,'Rolling Data'!T:T)+sumif('Rolling Data'!S:S,C22,'Rolling Data'!U:U)+sumif('Rolling Data'!S:S,D22,'Rolling Data'!U:U)</f>
        <v>12</v>
      </c>
      <c r="J22" s="27">
        <f>sumif('Rolling Data'!S:S,C22,'Rolling Data'!T:T)+sumif('Rolling Data'!S:S,D22,'Rolling Data'!T:T)+sumif('Rolling Data'!R:R,D22,'Rolling Data'!U:U)+sumif('Rolling Data'!R:R,C22,'Rolling Data'!U:U)</f>
        <v>22</v>
      </c>
      <c r="K22" s="29">
        <f t="shared" si="5"/>
        <v>34</v>
      </c>
      <c r="L22" s="30">
        <f t="shared" si="6"/>
        <v>0.3529411765</v>
      </c>
    </row>
    <row r="23" ht="15.75" customHeight="1">
      <c r="A23" s="22" t="s">
        <v>115</v>
      </c>
      <c r="B23" s="25" t="s">
        <v>107</v>
      </c>
      <c r="C23" s="26" t="str">
        <f t="shared" si="1"/>
        <v>Chi BH &amp; Mole FH</v>
      </c>
      <c r="D23" s="26" t="str">
        <f t="shared" si="2"/>
        <v>Mole FH &amp; Chi BH</v>
      </c>
      <c r="E23" s="20">
        <f>sumif('Rolling Data'!R:R,C23,'Rolling Data'!V:V)+sumif('Rolling Data'!R:R,D23,'Rolling Data'!V:V)</f>
        <v>0</v>
      </c>
      <c r="F23" s="27">
        <f>sumif('Rolling Data'!S:S,C23,'Rolling Data'!V:V)+sumif('Rolling Data'!S:S,D23,'Rolling Data'!V:V)</f>
        <v>2</v>
      </c>
      <c r="G23" s="27">
        <f t="shared" si="3"/>
        <v>2</v>
      </c>
      <c r="H23" s="28">
        <f t="shared" si="4"/>
        <v>0</v>
      </c>
      <c r="I23" s="27">
        <f>sumif('Rolling Data'!R:R,C23,'Rolling Data'!T:T)+sumif('Rolling Data'!R:R,D23,'Rolling Data'!T:T)+sumif('Rolling Data'!S:S,C23,'Rolling Data'!U:U)+sumif('Rolling Data'!S:S,D23,'Rolling Data'!U:U)</f>
        <v>4</v>
      </c>
      <c r="J23" s="27">
        <f>sumif('Rolling Data'!S:S,C23,'Rolling Data'!T:T)+sumif('Rolling Data'!S:S,D23,'Rolling Data'!T:T)+sumif('Rolling Data'!R:R,D23,'Rolling Data'!U:U)+sumif('Rolling Data'!R:R,C23,'Rolling Data'!U:U)</f>
        <v>12</v>
      </c>
      <c r="K23" s="29">
        <f t="shared" si="5"/>
        <v>16</v>
      </c>
      <c r="L23" s="30">
        <f t="shared" si="6"/>
        <v>0.25</v>
      </c>
    </row>
    <row r="24" ht="15.75" customHeight="1">
      <c r="A24" s="31" t="s">
        <v>111</v>
      </c>
      <c r="B24" s="25" t="s">
        <v>109</v>
      </c>
      <c r="C24" s="26" t="str">
        <f t="shared" si="1"/>
        <v>Chi FH &amp; Batty BH</v>
      </c>
      <c r="D24" s="26" t="str">
        <f t="shared" si="2"/>
        <v>Batty BH &amp; Chi FH</v>
      </c>
      <c r="E24" s="20">
        <f>sumif('Rolling Data'!R:R,C24,'Rolling Data'!V:V)+sumif('Rolling Data'!R:R,D24,'Rolling Data'!V:V)</f>
        <v>0</v>
      </c>
      <c r="F24" s="27">
        <f>sumif('Rolling Data'!S:S,C24,'Rolling Data'!V:V)+sumif('Rolling Data'!S:S,D24,'Rolling Data'!V:V)</f>
        <v>3.5</v>
      </c>
      <c r="G24" s="27">
        <f t="shared" si="3"/>
        <v>3.5</v>
      </c>
      <c r="H24" s="28">
        <f t="shared" si="4"/>
        <v>0</v>
      </c>
      <c r="I24" s="27">
        <f>sumif('Rolling Data'!R:R,C24,'Rolling Data'!T:T)+sumif('Rolling Data'!R:R,D24,'Rolling Data'!T:T)+sumif('Rolling Data'!S:S,C24,'Rolling Data'!U:U)+sumif('Rolling Data'!S:S,D24,'Rolling Data'!U:U)</f>
        <v>7</v>
      </c>
      <c r="J24" s="27">
        <f>sumif('Rolling Data'!S:S,C24,'Rolling Data'!T:T)+sumif('Rolling Data'!S:S,D24,'Rolling Data'!T:T)+sumif('Rolling Data'!R:R,D24,'Rolling Data'!U:U)+sumif('Rolling Data'!R:R,C24,'Rolling Data'!U:U)</f>
        <v>21</v>
      </c>
      <c r="K24" s="29">
        <f t="shared" si="5"/>
        <v>28</v>
      </c>
      <c r="L24" s="30">
        <f t="shared" si="6"/>
        <v>0.25</v>
      </c>
    </row>
    <row r="25" ht="15.75" customHeight="1">
      <c r="A25" s="22" t="s">
        <v>105</v>
      </c>
      <c r="B25" s="25" t="s">
        <v>121</v>
      </c>
      <c r="C25" s="26" t="str">
        <f t="shared" si="1"/>
        <v>WM BH &amp; DT FH</v>
      </c>
      <c r="D25" s="26" t="str">
        <f t="shared" si="2"/>
        <v>DT FH &amp; WM BH</v>
      </c>
      <c r="E25" s="20">
        <f>sumif('Rolling Data'!R:R,C25,'Rolling Data'!V:V)+sumif('Rolling Data'!R:R,D25,'Rolling Data'!V:V)</f>
        <v>0</v>
      </c>
      <c r="F25" s="27">
        <f>sumif('Rolling Data'!S:S,C25,'Rolling Data'!V:V)+sumif('Rolling Data'!S:S,D25,'Rolling Data'!V:V)</f>
        <v>2</v>
      </c>
      <c r="G25" s="27">
        <f t="shared" si="3"/>
        <v>2</v>
      </c>
      <c r="H25" s="28">
        <f t="shared" si="4"/>
        <v>0</v>
      </c>
      <c r="I25" s="27">
        <f>sumif('Rolling Data'!R:R,C25,'Rolling Data'!T:T)+sumif('Rolling Data'!R:R,D25,'Rolling Data'!T:T)+sumif('Rolling Data'!S:S,C25,'Rolling Data'!U:U)+sumif('Rolling Data'!S:S,D25,'Rolling Data'!U:U)</f>
        <v>5</v>
      </c>
      <c r="J25" s="27">
        <f>sumif('Rolling Data'!S:S,C25,'Rolling Data'!T:T)+sumif('Rolling Data'!S:S,D25,'Rolling Data'!T:T)+sumif('Rolling Data'!R:R,D25,'Rolling Data'!U:U)+sumif('Rolling Data'!R:R,C25,'Rolling Data'!U:U)</f>
        <v>12</v>
      </c>
      <c r="K25" s="29">
        <f t="shared" si="5"/>
        <v>17</v>
      </c>
      <c r="L25" s="30">
        <f t="shared" si="6"/>
        <v>0.2941176471</v>
      </c>
    </row>
    <row r="26" ht="15.75" customHeight="1">
      <c r="A26" s="22" t="s">
        <v>115</v>
      </c>
      <c r="B26" s="25" t="s">
        <v>106</v>
      </c>
      <c r="C26" s="26" t="str">
        <f t="shared" si="1"/>
        <v>Chi BH &amp; Kita FH</v>
      </c>
      <c r="D26" s="26" t="str">
        <f t="shared" si="2"/>
        <v>Kita FH &amp; Chi BH</v>
      </c>
      <c r="E26" s="20">
        <f>sumif('Rolling Data'!R:R,C26,'Rolling Data'!V:V)+sumif('Rolling Data'!R:R,D26,'Rolling Data'!V:V)</f>
        <v>0</v>
      </c>
      <c r="F26" s="27">
        <f>sumif('Rolling Data'!S:S,C26,'Rolling Data'!V:V)+sumif('Rolling Data'!S:S,D26,'Rolling Data'!V:V)</f>
        <v>1</v>
      </c>
      <c r="G26" s="27">
        <f t="shared" si="3"/>
        <v>1</v>
      </c>
      <c r="H26" s="28">
        <f t="shared" si="4"/>
        <v>0</v>
      </c>
      <c r="I26" s="27">
        <f>sumif('Rolling Data'!R:R,C26,'Rolling Data'!T:T)+sumif('Rolling Data'!R:R,D26,'Rolling Data'!T:T)+sumif('Rolling Data'!S:S,C26,'Rolling Data'!U:U)+sumif('Rolling Data'!S:S,D26,'Rolling Data'!U:U)</f>
        <v>1</v>
      </c>
      <c r="J26" s="27">
        <f>sumif('Rolling Data'!S:S,C26,'Rolling Data'!T:T)+sumif('Rolling Data'!S:S,D26,'Rolling Data'!T:T)+sumif('Rolling Data'!R:R,D26,'Rolling Data'!U:U)+sumif('Rolling Data'!R:R,C26,'Rolling Data'!U:U)</f>
        <v>6</v>
      </c>
      <c r="K26" s="29">
        <f t="shared" si="5"/>
        <v>7</v>
      </c>
      <c r="L26" s="30">
        <f t="shared" si="6"/>
        <v>0.1428571429</v>
      </c>
    </row>
    <row r="27" ht="15.75" customHeight="1">
      <c r="A27" s="22" t="s">
        <v>115</v>
      </c>
      <c r="B27" s="25" t="s">
        <v>119</v>
      </c>
      <c r="C27" s="26" t="str">
        <f t="shared" si="1"/>
        <v>Chi BH &amp; Batty FH</v>
      </c>
      <c r="D27" s="26" t="str">
        <f t="shared" si="2"/>
        <v>Batty FH &amp; Chi BH</v>
      </c>
      <c r="E27" s="20">
        <f>sumif('Rolling Data'!R:R,C27,'Rolling Data'!V:V)+sumif('Rolling Data'!R:R,D27,'Rolling Data'!V:V)</f>
        <v>0</v>
      </c>
      <c r="F27" s="27">
        <f>sumif('Rolling Data'!S:S,C27,'Rolling Data'!V:V)+sumif('Rolling Data'!S:S,D27,'Rolling Data'!V:V)</f>
        <v>1</v>
      </c>
      <c r="G27" s="27">
        <f t="shared" si="3"/>
        <v>1</v>
      </c>
      <c r="H27" s="28">
        <f t="shared" si="4"/>
        <v>0</v>
      </c>
      <c r="I27" s="27">
        <f>sumif('Rolling Data'!R:R,C27,'Rolling Data'!T:T)+sumif('Rolling Data'!R:R,D27,'Rolling Data'!T:T)+sumif('Rolling Data'!S:S,C27,'Rolling Data'!U:U)+sumif('Rolling Data'!S:S,D27,'Rolling Data'!U:U)</f>
        <v>1</v>
      </c>
      <c r="J27" s="27">
        <f>sumif('Rolling Data'!S:S,C27,'Rolling Data'!T:T)+sumif('Rolling Data'!S:S,D27,'Rolling Data'!T:T)+sumif('Rolling Data'!R:R,D27,'Rolling Data'!U:U)+sumif('Rolling Data'!R:R,C27,'Rolling Data'!U:U)</f>
        <v>6</v>
      </c>
      <c r="K27" s="29">
        <f t="shared" si="5"/>
        <v>7</v>
      </c>
      <c r="L27" s="30">
        <f t="shared" si="6"/>
        <v>0.1428571429</v>
      </c>
    </row>
    <row r="28" ht="15.75" customHeight="1">
      <c r="A28" s="31" t="s">
        <v>111</v>
      </c>
      <c r="B28" s="25" t="s">
        <v>120</v>
      </c>
      <c r="C28" s="26" t="str">
        <f t="shared" si="1"/>
        <v>Chi FH &amp; Mike BH</v>
      </c>
      <c r="D28" s="26" t="str">
        <f t="shared" si="2"/>
        <v>Mike BH &amp; Chi FH</v>
      </c>
      <c r="E28" s="20">
        <f>sumif('Rolling Data'!R:R,C28,'Rolling Data'!V:V)+sumif('Rolling Data'!R:R,D28,'Rolling Data'!V:V)</f>
        <v>0</v>
      </c>
      <c r="F28" s="27">
        <f>sumif('Rolling Data'!S:S,C28,'Rolling Data'!V:V)+sumif('Rolling Data'!S:S,D28,'Rolling Data'!V:V)</f>
        <v>2</v>
      </c>
      <c r="G28" s="27">
        <f t="shared" si="3"/>
        <v>2</v>
      </c>
      <c r="H28" s="28">
        <f t="shared" si="4"/>
        <v>0</v>
      </c>
      <c r="I28" s="27">
        <f>sumif('Rolling Data'!R:R,C28,'Rolling Data'!T:T)+sumif('Rolling Data'!R:R,D28,'Rolling Data'!T:T)+sumif('Rolling Data'!S:S,C28,'Rolling Data'!U:U)+sumif('Rolling Data'!S:S,D28,'Rolling Data'!U:U)</f>
        <v>4</v>
      </c>
      <c r="J28" s="27">
        <f>sumif('Rolling Data'!S:S,C28,'Rolling Data'!T:T)+sumif('Rolling Data'!S:S,D28,'Rolling Data'!T:T)+sumif('Rolling Data'!R:R,D28,'Rolling Data'!U:U)+sumif('Rolling Data'!R:R,C28,'Rolling Data'!U:U)</f>
        <v>12</v>
      </c>
      <c r="K28" s="29">
        <f t="shared" si="5"/>
        <v>16</v>
      </c>
      <c r="L28" s="30">
        <f t="shared" si="6"/>
        <v>0.25</v>
      </c>
    </row>
    <row r="29" ht="15.75" customHeight="1">
      <c r="A29" s="31" t="s">
        <v>111</v>
      </c>
      <c r="B29" s="25" t="s">
        <v>122</v>
      </c>
      <c r="C29" s="26" t="str">
        <f t="shared" si="1"/>
        <v>Chi FH &amp; Mole BH</v>
      </c>
      <c r="D29" s="26" t="str">
        <f t="shared" si="2"/>
        <v>Mole BH &amp; Chi FH</v>
      </c>
      <c r="E29" s="20">
        <f>sumif('Rolling Data'!R:R,C29,'Rolling Data'!V:V)+sumif('Rolling Data'!R:R,D29,'Rolling Data'!V:V)</f>
        <v>1</v>
      </c>
      <c r="F29" s="27">
        <f>sumif('Rolling Data'!S:S,C29,'Rolling Data'!V:V)+sumif('Rolling Data'!S:S,D29,'Rolling Data'!V:V)</f>
        <v>2.5</v>
      </c>
      <c r="G29" s="27">
        <f t="shared" si="3"/>
        <v>3.5</v>
      </c>
      <c r="H29" s="28">
        <f t="shared" si="4"/>
        <v>0.2857142857</v>
      </c>
      <c r="I29" s="27">
        <f>sumif('Rolling Data'!R:R,C29,'Rolling Data'!T:T)+sumif('Rolling Data'!R:R,D29,'Rolling Data'!T:T)+sumif('Rolling Data'!S:S,C29,'Rolling Data'!U:U)+sumif('Rolling Data'!S:S,D29,'Rolling Data'!U:U)</f>
        <v>17</v>
      </c>
      <c r="J29" s="27">
        <f>sumif('Rolling Data'!S:S,C29,'Rolling Data'!T:T)+sumif('Rolling Data'!S:S,D29,'Rolling Data'!T:T)+sumif('Rolling Data'!R:R,D29,'Rolling Data'!U:U)+sumif('Rolling Data'!R:R,C29,'Rolling Data'!U:U)</f>
        <v>24</v>
      </c>
      <c r="K29" s="29">
        <f t="shared" si="5"/>
        <v>41</v>
      </c>
      <c r="L29" s="30">
        <f t="shared" si="6"/>
        <v>0.4146341463</v>
      </c>
    </row>
    <row r="30" ht="15.75" customHeight="1">
      <c r="A30" s="31" t="s">
        <v>111</v>
      </c>
      <c r="B30" s="20" t="s">
        <v>116</v>
      </c>
      <c r="C30" s="26" t="str">
        <f t="shared" si="1"/>
        <v>Chi FH &amp; Cadol BH</v>
      </c>
      <c r="D30" s="26" t="str">
        <f t="shared" si="2"/>
        <v>Cadol BH &amp; Chi FH</v>
      </c>
      <c r="E30" s="20">
        <f>sumif('Rolling Data'!R:R,C30,'Rolling Data'!V:V)+sumif('Rolling Data'!R:R,D30,'Rolling Data'!V:V)</f>
        <v>1</v>
      </c>
      <c r="F30" s="27">
        <f>sumif('Rolling Data'!S:S,C30,'Rolling Data'!V:V)+sumif('Rolling Data'!S:S,D30,'Rolling Data'!V:V)</f>
        <v>2</v>
      </c>
      <c r="G30" s="27">
        <f t="shared" si="3"/>
        <v>3</v>
      </c>
      <c r="H30" s="28">
        <f t="shared" si="4"/>
        <v>0.3333333333</v>
      </c>
      <c r="I30" s="27">
        <f>sumif('Rolling Data'!R:R,C30,'Rolling Data'!T:T)+sumif('Rolling Data'!R:R,D30,'Rolling Data'!T:T)+sumif('Rolling Data'!S:S,C30,'Rolling Data'!U:U)+sumif('Rolling Data'!S:S,D30,'Rolling Data'!U:U)</f>
        <v>11</v>
      </c>
      <c r="J30" s="27">
        <f>sumif('Rolling Data'!S:S,C30,'Rolling Data'!T:T)+sumif('Rolling Data'!S:S,D30,'Rolling Data'!T:T)+sumif('Rolling Data'!R:R,D30,'Rolling Data'!U:U)+sumif('Rolling Data'!R:R,C30,'Rolling Data'!U:U)</f>
        <v>15</v>
      </c>
      <c r="K30" s="29">
        <f t="shared" si="5"/>
        <v>26</v>
      </c>
      <c r="L30" s="30">
        <f t="shared" si="6"/>
        <v>0.4230769231</v>
      </c>
    </row>
    <row r="31" ht="15.75" customHeight="1">
      <c r="A31" s="22" t="s">
        <v>120</v>
      </c>
      <c r="B31" s="20" t="s">
        <v>118</v>
      </c>
      <c r="C31" s="26" t="str">
        <f t="shared" si="1"/>
        <v>Mike BH &amp; Cadol FH</v>
      </c>
      <c r="D31" s="26" t="str">
        <f t="shared" si="2"/>
        <v>Cadol FH &amp; Mike BH</v>
      </c>
      <c r="E31" s="20">
        <f>sumif('Rolling Data'!R:R,C31,'Rolling Data'!V:V)+sumif('Rolling Data'!R:R,D31,'Rolling Data'!V:V)</f>
        <v>0</v>
      </c>
      <c r="F31" s="27">
        <f>sumif('Rolling Data'!S:S,C31,'Rolling Data'!V:V)+sumif('Rolling Data'!S:S,D31,'Rolling Data'!V:V)</f>
        <v>2</v>
      </c>
      <c r="G31" s="27">
        <f t="shared" si="3"/>
        <v>2</v>
      </c>
      <c r="H31" s="28">
        <f t="shared" si="4"/>
        <v>0</v>
      </c>
      <c r="I31" s="27">
        <f>sumif('Rolling Data'!R:R,C31,'Rolling Data'!T:T)+sumif('Rolling Data'!R:R,D31,'Rolling Data'!T:T)+sumif('Rolling Data'!S:S,C31,'Rolling Data'!U:U)+sumif('Rolling Data'!S:S,D31,'Rolling Data'!U:U)</f>
        <v>5</v>
      </c>
      <c r="J31" s="27">
        <f>sumif('Rolling Data'!S:S,C31,'Rolling Data'!T:T)+sumif('Rolling Data'!S:S,D31,'Rolling Data'!T:T)+sumif('Rolling Data'!R:R,D31,'Rolling Data'!U:U)+sumif('Rolling Data'!R:R,C31,'Rolling Data'!U:U)</f>
        <v>12</v>
      </c>
      <c r="K31" s="29">
        <f t="shared" si="5"/>
        <v>17</v>
      </c>
      <c r="L31" s="30">
        <f t="shared" si="6"/>
        <v>0.2941176471</v>
      </c>
    </row>
    <row r="32" ht="15.75" customHeight="1">
      <c r="A32" s="22" t="s">
        <v>123</v>
      </c>
      <c r="B32" s="25" t="s">
        <v>113</v>
      </c>
      <c r="C32" s="26" t="str">
        <f t="shared" si="1"/>
        <v>Kita BH &amp; Andrew FH</v>
      </c>
      <c r="D32" s="26" t="str">
        <f t="shared" si="2"/>
        <v>Andrew FH &amp; Kita BH</v>
      </c>
      <c r="E32" s="20">
        <f>sumif('Rolling Data'!R:R,C32,'Rolling Data'!V:V)+sumif('Rolling Data'!R:R,D32,'Rolling Data'!V:V)</f>
        <v>0</v>
      </c>
      <c r="F32" s="27">
        <f>sumif('Rolling Data'!S:S,C32,'Rolling Data'!V:V)+sumif('Rolling Data'!S:S,D32,'Rolling Data'!V:V)</f>
        <v>1</v>
      </c>
      <c r="G32" s="27">
        <f t="shared" si="3"/>
        <v>1</v>
      </c>
      <c r="H32" s="28">
        <f t="shared" si="4"/>
        <v>0</v>
      </c>
      <c r="I32" s="27">
        <f>sumif('Rolling Data'!R:R,C32,'Rolling Data'!T:T)+sumif('Rolling Data'!R:R,D32,'Rolling Data'!T:T)+sumif('Rolling Data'!S:S,C32,'Rolling Data'!U:U)+sumif('Rolling Data'!S:S,D32,'Rolling Data'!U:U)</f>
        <v>0</v>
      </c>
      <c r="J32" s="27">
        <f>sumif('Rolling Data'!S:S,C32,'Rolling Data'!T:T)+sumif('Rolling Data'!S:S,D32,'Rolling Data'!T:T)+sumif('Rolling Data'!R:R,D32,'Rolling Data'!U:U)+sumif('Rolling Data'!R:R,C32,'Rolling Data'!U:U)</f>
        <v>6</v>
      </c>
      <c r="K32" s="29">
        <f t="shared" si="5"/>
        <v>6</v>
      </c>
      <c r="L32" s="30">
        <f t="shared" si="6"/>
        <v>0</v>
      </c>
    </row>
    <row r="33" ht="15.75" customHeight="1">
      <c r="A33" s="22" t="s">
        <v>122</v>
      </c>
      <c r="B33" s="20" t="s">
        <v>118</v>
      </c>
      <c r="C33" s="26" t="str">
        <f t="shared" si="1"/>
        <v>Mole BH &amp; Cadol FH</v>
      </c>
      <c r="D33" s="26" t="str">
        <f t="shared" si="2"/>
        <v>Cadol FH &amp; Mole BH</v>
      </c>
      <c r="E33" s="20">
        <f>sumif('Rolling Data'!R:R,C33,'Rolling Data'!V:V)+sumif('Rolling Data'!R:R,D33,'Rolling Data'!V:V)</f>
        <v>0</v>
      </c>
      <c r="F33" s="27">
        <f>sumif('Rolling Data'!S:S,C33,'Rolling Data'!V:V)+sumif('Rolling Data'!S:S,D33,'Rolling Data'!V:V)</f>
        <v>1</v>
      </c>
      <c r="G33" s="27">
        <f t="shared" si="3"/>
        <v>1</v>
      </c>
      <c r="H33" s="28">
        <f t="shared" si="4"/>
        <v>0</v>
      </c>
      <c r="I33" s="27">
        <f>sumif('Rolling Data'!R:R,C33,'Rolling Data'!T:T)+sumif('Rolling Data'!R:R,D33,'Rolling Data'!T:T)+sumif('Rolling Data'!S:S,C33,'Rolling Data'!U:U)+sumif('Rolling Data'!S:S,D33,'Rolling Data'!U:U)</f>
        <v>4</v>
      </c>
      <c r="J33" s="27">
        <f>sumif('Rolling Data'!S:S,C33,'Rolling Data'!T:T)+sumif('Rolling Data'!S:S,D33,'Rolling Data'!T:T)+sumif('Rolling Data'!R:R,D33,'Rolling Data'!U:U)+sumif('Rolling Data'!R:R,C33,'Rolling Data'!U:U)</f>
        <v>6</v>
      </c>
      <c r="K33" s="29">
        <f t="shared" si="5"/>
        <v>10</v>
      </c>
      <c r="L33" s="30">
        <f t="shared" si="6"/>
        <v>0.4</v>
      </c>
    </row>
    <row r="34" ht="15.75" customHeight="1">
      <c r="A34" s="31" t="s">
        <v>108</v>
      </c>
      <c r="B34" s="25" t="s">
        <v>124</v>
      </c>
      <c r="C34" s="26" t="str">
        <f t="shared" si="1"/>
        <v>WM FH &amp; SG BH</v>
      </c>
      <c r="D34" s="26" t="str">
        <f t="shared" si="2"/>
        <v>SG BH &amp; WM FH</v>
      </c>
      <c r="E34" s="20">
        <f>sumif('Rolling Data'!R:R,C34,'Rolling Data'!V:V)+sumif('Rolling Data'!R:R,D34,'Rolling Data'!V:V)</f>
        <v>0</v>
      </c>
      <c r="F34" s="27">
        <f>sumif('Rolling Data'!S:S,C34,'Rolling Data'!V:V)+sumif('Rolling Data'!S:S,D34,'Rolling Data'!V:V)</f>
        <v>0</v>
      </c>
      <c r="G34" s="27">
        <f t="shared" si="3"/>
        <v>0</v>
      </c>
      <c r="H34" s="28">
        <f t="shared" si="4"/>
        <v>0</v>
      </c>
      <c r="I34" s="27">
        <f>sumif('Rolling Data'!R:R,C34,'Rolling Data'!T:T)+sumif('Rolling Data'!R:R,D34,'Rolling Data'!T:T)+sumif('Rolling Data'!S:S,C34,'Rolling Data'!U:U)+sumif('Rolling Data'!S:S,D34,'Rolling Data'!U:U)</f>
        <v>0</v>
      </c>
      <c r="J34" s="27">
        <f>sumif('Rolling Data'!S:S,C34,'Rolling Data'!T:T)+sumif('Rolling Data'!S:S,D34,'Rolling Data'!T:T)+sumif('Rolling Data'!R:R,D34,'Rolling Data'!U:U)+sumif('Rolling Data'!R:R,C34,'Rolling Data'!U:U)</f>
        <v>0</v>
      </c>
      <c r="K34" s="29">
        <f t="shared" si="5"/>
        <v>0</v>
      </c>
      <c r="L34" s="30">
        <f t="shared" si="6"/>
        <v>0</v>
      </c>
    </row>
    <row r="35" ht="15.75" customHeight="1">
      <c r="A35" s="31" t="s">
        <v>108</v>
      </c>
      <c r="B35" s="25" t="s">
        <v>125</v>
      </c>
      <c r="C35" s="26" t="str">
        <f t="shared" si="1"/>
        <v>WM FH &amp; DT BH</v>
      </c>
      <c r="D35" s="26" t="str">
        <f t="shared" si="2"/>
        <v>DT BH &amp; WM FH</v>
      </c>
      <c r="E35" s="20">
        <f>sumif('Rolling Data'!R:R,C35,'Rolling Data'!V:V)+sumif('Rolling Data'!R:R,D35,'Rolling Data'!V:V)</f>
        <v>0</v>
      </c>
      <c r="F35" s="27">
        <f>sumif('Rolling Data'!S:S,C35,'Rolling Data'!V:V)+sumif('Rolling Data'!S:S,D35,'Rolling Data'!V:V)</f>
        <v>0</v>
      </c>
      <c r="G35" s="27">
        <f t="shared" si="3"/>
        <v>0</v>
      </c>
      <c r="H35" s="28">
        <f t="shared" si="4"/>
        <v>0</v>
      </c>
      <c r="I35" s="27">
        <f>sumif('Rolling Data'!R:R,C35,'Rolling Data'!T:T)+sumif('Rolling Data'!R:R,D35,'Rolling Data'!T:T)+sumif('Rolling Data'!S:S,C35,'Rolling Data'!U:U)+sumif('Rolling Data'!S:S,D35,'Rolling Data'!U:U)</f>
        <v>0</v>
      </c>
      <c r="J35" s="27">
        <f>sumif('Rolling Data'!S:S,C35,'Rolling Data'!T:T)+sumif('Rolling Data'!S:S,D35,'Rolling Data'!T:T)+sumif('Rolling Data'!R:R,D35,'Rolling Data'!U:U)+sumif('Rolling Data'!R:R,C35,'Rolling Data'!U:U)</f>
        <v>0</v>
      </c>
      <c r="K35" s="29">
        <f t="shared" si="5"/>
        <v>0</v>
      </c>
      <c r="L35" s="30">
        <f t="shared" si="6"/>
        <v>0</v>
      </c>
    </row>
    <row r="36" ht="15.75" customHeight="1">
      <c r="A36" s="31" t="s">
        <v>108</v>
      </c>
      <c r="B36" s="25" t="s">
        <v>123</v>
      </c>
      <c r="C36" s="26" t="str">
        <f t="shared" si="1"/>
        <v>WM FH &amp; Kita BH</v>
      </c>
      <c r="D36" s="26" t="str">
        <f t="shared" si="2"/>
        <v>Kita BH &amp; WM FH</v>
      </c>
      <c r="E36" s="20">
        <f>sumif('Rolling Data'!R:R,C36,'Rolling Data'!V:V)+sumif('Rolling Data'!R:R,D36,'Rolling Data'!V:V)</f>
        <v>0</v>
      </c>
      <c r="F36" s="27">
        <f>sumif('Rolling Data'!S:S,C36,'Rolling Data'!V:V)+sumif('Rolling Data'!S:S,D36,'Rolling Data'!V:V)</f>
        <v>0</v>
      </c>
      <c r="G36" s="27">
        <f t="shared" si="3"/>
        <v>0</v>
      </c>
      <c r="H36" s="28">
        <f t="shared" si="4"/>
        <v>0</v>
      </c>
      <c r="I36" s="27">
        <f>sumif('Rolling Data'!R:R,C36,'Rolling Data'!T:T)+sumif('Rolling Data'!R:R,D36,'Rolling Data'!T:T)+sumif('Rolling Data'!S:S,C36,'Rolling Data'!U:U)+sumif('Rolling Data'!S:S,D36,'Rolling Data'!U:U)</f>
        <v>0</v>
      </c>
      <c r="J36" s="27">
        <f>sumif('Rolling Data'!S:S,C36,'Rolling Data'!T:T)+sumif('Rolling Data'!S:S,D36,'Rolling Data'!T:T)+sumif('Rolling Data'!R:R,D36,'Rolling Data'!U:U)+sumif('Rolling Data'!R:R,C36,'Rolling Data'!U:U)</f>
        <v>0</v>
      </c>
      <c r="K36" s="29">
        <f t="shared" si="5"/>
        <v>0</v>
      </c>
      <c r="L36" s="30">
        <f t="shared" si="6"/>
        <v>0</v>
      </c>
    </row>
    <row r="37" ht="15.75" customHeight="1">
      <c r="A37" s="31" t="s">
        <v>108</v>
      </c>
      <c r="B37" s="25" t="s">
        <v>122</v>
      </c>
      <c r="C37" s="26" t="str">
        <f t="shared" si="1"/>
        <v>WM FH &amp; Mole BH</v>
      </c>
      <c r="D37" s="26" t="str">
        <f t="shared" si="2"/>
        <v>Mole BH &amp; WM FH</v>
      </c>
      <c r="E37" s="20">
        <f>sumif('Rolling Data'!R:R,C37,'Rolling Data'!V:V)+sumif('Rolling Data'!R:R,D37,'Rolling Data'!V:V)</f>
        <v>1</v>
      </c>
      <c r="F37" s="27">
        <f>sumif('Rolling Data'!S:S,C37,'Rolling Data'!V:V)+sumif('Rolling Data'!S:S,D37,'Rolling Data'!V:V)</f>
        <v>0</v>
      </c>
      <c r="G37" s="27">
        <f t="shared" si="3"/>
        <v>1</v>
      </c>
      <c r="H37" s="28">
        <f t="shared" si="4"/>
        <v>1</v>
      </c>
      <c r="I37" s="27">
        <f>sumif('Rolling Data'!R:R,C37,'Rolling Data'!T:T)+sumif('Rolling Data'!R:R,D37,'Rolling Data'!T:T)+sumif('Rolling Data'!S:S,C37,'Rolling Data'!U:U)+sumif('Rolling Data'!S:S,D37,'Rolling Data'!U:U)</f>
        <v>6</v>
      </c>
      <c r="J37" s="27">
        <f>sumif('Rolling Data'!S:S,C37,'Rolling Data'!T:T)+sumif('Rolling Data'!S:S,D37,'Rolling Data'!T:T)+sumif('Rolling Data'!R:R,D37,'Rolling Data'!U:U)+sumif('Rolling Data'!R:R,C37,'Rolling Data'!U:U)</f>
        <v>2</v>
      </c>
      <c r="K37" s="29">
        <f t="shared" si="5"/>
        <v>8</v>
      </c>
      <c r="L37" s="30">
        <f t="shared" si="6"/>
        <v>0.75</v>
      </c>
    </row>
    <row r="38" ht="15.75" customHeight="1">
      <c r="A38" s="31" t="s">
        <v>111</v>
      </c>
      <c r="B38" s="25" t="s">
        <v>124</v>
      </c>
      <c r="C38" s="26" t="str">
        <f t="shared" si="1"/>
        <v>Chi FH &amp; SG BH</v>
      </c>
      <c r="D38" s="26" t="str">
        <f t="shared" si="2"/>
        <v>SG BH &amp; Chi FH</v>
      </c>
      <c r="E38" s="20">
        <f>sumif('Rolling Data'!R:R,C38,'Rolling Data'!V:V)+sumif('Rolling Data'!R:R,D38,'Rolling Data'!V:V)</f>
        <v>0</v>
      </c>
      <c r="F38" s="27">
        <f>sumif('Rolling Data'!S:S,C38,'Rolling Data'!V:V)+sumif('Rolling Data'!S:S,D38,'Rolling Data'!V:V)</f>
        <v>0</v>
      </c>
      <c r="G38" s="27">
        <f t="shared" si="3"/>
        <v>0</v>
      </c>
      <c r="H38" s="28">
        <f t="shared" si="4"/>
        <v>0</v>
      </c>
      <c r="I38" s="27">
        <f>sumif('Rolling Data'!R:R,C38,'Rolling Data'!T:T)+sumif('Rolling Data'!R:R,D38,'Rolling Data'!T:T)+sumif('Rolling Data'!S:S,C38,'Rolling Data'!U:U)+sumif('Rolling Data'!S:S,D38,'Rolling Data'!U:U)</f>
        <v>0</v>
      </c>
      <c r="J38" s="27">
        <f>sumif('Rolling Data'!S:S,C38,'Rolling Data'!T:T)+sumif('Rolling Data'!S:S,D38,'Rolling Data'!T:T)+sumif('Rolling Data'!R:R,D38,'Rolling Data'!U:U)+sumif('Rolling Data'!R:R,C38,'Rolling Data'!U:U)</f>
        <v>0</v>
      </c>
      <c r="K38" s="29">
        <f t="shared" si="5"/>
        <v>0</v>
      </c>
      <c r="L38" s="30">
        <f t="shared" si="6"/>
        <v>0</v>
      </c>
    </row>
    <row r="39" ht="15.75" customHeight="1">
      <c r="A39" s="31" t="s">
        <v>111</v>
      </c>
      <c r="B39" s="25" t="s">
        <v>125</v>
      </c>
      <c r="C39" s="26" t="str">
        <f t="shared" si="1"/>
        <v>Chi FH &amp; DT BH</v>
      </c>
      <c r="D39" s="26" t="str">
        <f t="shared" si="2"/>
        <v>DT BH &amp; Chi FH</v>
      </c>
      <c r="E39" s="20">
        <f>sumif('Rolling Data'!R:R,C39,'Rolling Data'!V:V)+sumif('Rolling Data'!R:R,D39,'Rolling Data'!V:V)</f>
        <v>0</v>
      </c>
      <c r="F39" s="27">
        <f>sumif('Rolling Data'!S:S,C39,'Rolling Data'!V:V)+sumif('Rolling Data'!S:S,D39,'Rolling Data'!V:V)</f>
        <v>0</v>
      </c>
      <c r="G39" s="27">
        <f t="shared" si="3"/>
        <v>0</v>
      </c>
      <c r="H39" s="28">
        <f t="shared" si="4"/>
        <v>0</v>
      </c>
      <c r="I39" s="27">
        <f>sumif('Rolling Data'!R:R,C39,'Rolling Data'!T:T)+sumif('Rolling Data'!R:R,D39,'Rolling Data'!T:T)+sumif('Rolling Data'!S:S,C39,'Rolling Data'!U:U)+sumif('Rolling Data'!S:S,D39,'Rolling Data'!U:U)</f>
        <v>0</v>
      </c>
      <c r="J39" s="27">
        <f>sumif('Rolling Data'!S:S,C39,'Rolling Data'!T:T)+sumif('Rolling Data'!S:S,D39,'Rolling Data'!T:T)+sumif('Rolling Data'!R:R,D39,'Rolling Data'!U:U)+sumif('Rolling Data'!R:R,C39,'Rolling Data'!U:U)</f>
        <v>0</v>
      </c>
      <c r="K39" s="29">
        <f t="shared" si="5"/>
        <v>0</v>
      </c>
      <c r="L39" s="30">
        <f t="shared" si="6"/>
        <v>0</v>
      </c>
    </row>
    <row r="40" ht="15.75" customHeight="1">
      <c r="A40" s="31" t="s">
        <v>111</v>
      </c>
      <c r="B40" s="25" t="s">
        <v>123</v>
      </c>
      <c r="C40" s="26" t="str">
        <f t="shared" si="1"/>
        <v>Chi FH &amp; Kita BH</v>
      </c>
      <c r="D40" s="26" t="str">
        <f t="shared" si="2"/>
        <v>Kita BH &amp; Chi FH</v>
      </c>
      <c r="E40" s="20">
        <f>sumif('Rolling Data'!R:R,C40,'Rolling Data'!V:V)+sumif('Rolling Data'!R:R,D40,'Rolling Data'!V:V)</f>
        <v>0</v>
      </c>
      <c r="F40" s="27">
        <f>sumif('Rolling Data'!S:S,C40,'Rolling Data'!V:V)+sumif('Rolling Data'!S:S,D40,'Rolling Data'!V:V)</f>
        <v>0</v>
      </c>
      <c r="G40" s="27">
        <f t="shared" si="3"/>
        <v>0</v>
      </c>
      <c r="H40" s="28">
        <f t="shared" si="4"/>
        <v>0</v>
      </c>
      <c r="I40" s="27">
        <f>sumif('Rolling Data'!R:R,C40,'Rolling Data'!T:T)+sumif('Rolling Data'!R:R,D40,'Rolling Data'!T:T)+sumif('Rolling Data'!S:S,C40,'Rolling Data'!U:U)+sumif('Rolling Data'!S:S,D40,'Rolling Data'!U:U)</f>
        <v>0</v>
      </c>
      <c r="J40" s="27">
        <f>sumif('Rolling Data'!S:S,C40,'Rolling Data'!T:T)+sumif('Rolling Data'!S:S,D40,'Rolling Data'!T:T)+sumif('Rolling Data'!R:R,D40,'Rolling Data'!U:U)+sumif('Rolling Data'!R:R,C40,'Rolling Data'!U:U)</f>
        <v>0</v>
      </c>
      <c r="K40" s="29">
        <f t="shared" si="5"/>
        <v>0</v>
      </c>
      <c r="L40" s="30">
        <f t="shared" si="6"/>
        <v>0</v>
      </c>
    </row>
    <row r="41" ht="15.75" customHeight="1">
      <c r="A41" s="31" t="s">
        <v>126</v>
      </c>
      <c r="B41" s="25" t="s">
        <v>120</v>
      </c>
      <c r="C41" s="26" t="str">
        <f t="shared" si="1"/>
        <v>SG FH &amp; Mike BH</v>
      </c>
      <c r="D41" s="26" t="str">
        <f t="shared" si="2"/>
        <v>Mike BH &amp; SG FH</v>
      </c>
      <c r="E41" s="20">
        <f>sumif('Rolling Data'!R:R,C41,'Rolling Data'!V:V)+sumif('Rolling Data'!R:R,D41,'Rolling Data'!V:V)</f>
        <v>0</v>
      </c>
      <c r="F41" s="27">
        <f>sumif('Rolling Data'!S:S,C41,'Rolling Data'!V:V)+sumif('Rolling Data'!S:S,D41,'Rolling Data'!V:V)</f>
        <v>0</v>
      </c>
      <c r="G41" s="27">
        <f t="shared" si="3"/>
        <v>0</v>
      </c>
      <c r="H41" s="28">
        <f t="shared" si="4"/>
        <v>0</v>
      </c>
      <c r="I41" s="27">
        <f>sumif('Rolling Data'!R:R,C41,'Rolling Data'!T:T)+sumif('Rolling Data'!R:R,D41,'Rolling Data'!T:T)+sumif('Rolling Data'!S:S,C41,'Rolling Data'!U:U)+sumif('Rolling Data'!S:S,D41,'Rolling Data'!U:U)</f>
        <v>0</v>
      </c>
      <c r="J41" s="27">
        <f>sumif('Rolling Data'!S:S,C41,'Rolling Data'!T:T)+sumif('Rolling Data'!S:S,D41,'Rolling Data'!T:T)+sumif('Rolling Data'!R:R,D41,'Rolling Data'!U:U)+sumif('Rolling Data'!R:R,C41,'Rolling Data'!U:U)</f>
        <v>0</v>
      </c>
      <c r="K41" s="29">
        <f t="shared" si="5"/>
        <v>0</v>
      </c>
      <c r="L41" s="30">
        <f t="shared" si="6"/>
        <v>0</v>
      </c>
    </row>
    <row r="42" ht="15.75" customHeight="1">
      <c r="A42" s="31" t="s">
        <v>126</v>
      </c>
      <c r="B42" s="25" t="s">
        <v>115</v>
      </c>
      <c r="C42" s="26" t="str">
        <f t="shared" si="1"/>
        <v>SG FH &amp; Chi BH</v>
      </c>
      <c r="D42" s="26" t="str">
        <f t="shared" si="2"/>
        <v>Chi BH &amp; SG FH</v>
      </c>
      <c r="E42" s="20">
        <f>sumif('Rolling Data'!R:R,C42,'Rolling Data'!V:V)+sumif('Rolling Data'!R:R,D42,'Rolling Data'!V:V)</f>
        <v>0</v>
      </c>
      <c r="F42" s="27">
        <f>sumif('Rolling Data'!S:S,C42,'Rolling Data'!V:V)+sumif('Rolling Data'!S:S,D42,'Rolling Data'!V:V)</f>
        <v>0</v>
      </c>
      <c r="G42" s="27">
        <f t="shared" si="3"/>
        <v>0</v>
      </c>
      <c r="H42" s="28">
        <f t="shared" si="4"/>
        <v>0</v>
      </c>
      <c r="I42" s="27">
        <f>sumif('Rolling Data'!R:R,C42,'Rolling Data'!T:T)+sumif('Rolling Data'!R:R,D42,'Rolling Data'!T:T)+sumif('Rolling Data'!S:S,C42,'Rolling Data'!U:U)+sumif('Rolling Data'!S:S,D42,'Rolling Data'!U:U)</f>
        <v>0</v>
      </c>
      <c r="J42" s="27">
        <f>sumif('Rolling Data'!S:S,C42,'Rolling Data'!T:T)+sumif('Rolling Data'!S:S,D42,'Rolling Data'!T:T)+sumif('Rolling Data'!R:R,D42,'Rolling Data'!U:U)+sumif('Rolling Data'!R:R,C42,'Rolling Data'!U:U)</f>
        <v>0</v>
      </c>
      <c r="K42" s="29">
        <f t="shared" si="5"/>
        <v>0</v>
      </c>
      <c r="L42" s="30">
        <f t="shared" si="6"/>
        <v>0</v>
      </c>
    </row>
    <row r="43" ht="15.75" customHeight="1">
      <c r="A43" s="33" t="s">
        <v>126</v>
      </c>
      <c r="B43" s="25" t="s">
        <v>125</v>
      </c>
      <c r="C43" s="26" t="str">
        <f t="shared" si="1"/>
        <v>SG FH &amp; DT BH</v>
      </c>
      <c r="D43" s="26" t="str">
        <f t="shared" si="2"/>
        <v>DT BH &amp; SG FH</v>
      </c>
      <c r="E43" s="20">
        <f>sumif('Rolling Data'!R:R,C43,'Rolling Data'!V:V)+sumif('Rolling Data'!R:R,D43,'Rolling Data'!V:V)</f>
        <v>0</v>
      </c>
      <c r="F43" s="27">
        <f>sumif('Rolling Data'!S:S,C43,'Rolling Data'!V:V)+sumif('Rolling Data'!S:S,D43,'Rolling Data'!V:V)</f>
        <v>0</v>
      </c>
      <c r="G43" s="27">
        <f t="shared" si="3"/>
        <v>0</v>
      </c>
      <c r="H43" s="28">
        <f t="shared" si="4"/>
        <v>0</v>
      </c>
      <c r="I43" s="27">
        <f>sumif('Rolling Data'!R:R,C43,'Rolling Data'!T:T)+sumif('Rolling Data'!R:R,D43,'Rolling Data'!T:T)+sumif('Rolling Data'!S:S,C43,'Rolling Data'!U:U)+sumif('Rolling Data'!S:S,D43,'Rolling Data'!U:U)</f>
        <v>0</v>
      </c>
      <c r="J43" s="27">
        <f>sumif('Rolling Data'!S:S,C43,'Rolling Data'!T:T)+sumif('Rolling Data'!S:S,D43,'Rolling Data'!T:T)+sumif('Rolling Data'!R:R,D43,'Rolling Data'!U:U)+sumif('Rolling Data'!R:R,C43,'Rolling Data'!U:U)</f>
        <v>0</v>
      </c>
      <c r="K43" s="29">
        <f t="shared" si="5"/>
        <v>0</v>
      </c>
      <c r="L43" s="30">
        <f t="shared" si="6"/>
        <v>0</v>
      </c>
    </row>
    <row r="44" ht="15.75" customHeight="1">
      <c r="A44" s="33" t="s">
        <v>126</v>
      </c>
      <c r="B44" s="25" t="s">
        <v>123</v>
      </c>
      <c r="C44" s="26" t="str">
        <f t="shared" si="1"/>
        <v>SG FH &amp; Kita BH</v>
      </c>
      <c r="D44" s="26" t="str">
        <f t="shared" si="2"/>
        <v>Kita BH &amp; SG FH</v>
      </c>
      <c r="E44" s="20">
        <f>sumif('Rolling Data'!R:R,C44,'Rolling Data'!V:V)+sumif('Rolling Data'!R:R,D44,'Rolling Data'!V:V)</f>
        <v>0</v>
      </c>
      <c r="F44" s="27">
        <f>sumif('Rolling Data'!S:S,C44,'Rolling Data'!V:V)+sumif('Rolling Data'!S:S,D44,'Rolling Data'!V:V)</f>
        <v>0</v>
      </c>
      <c r="G44" s="27">
        <f t="shared" si="3"/>
        <v>0</v>
      </c>
      <c r="H44" s="28">
        <f t="shared" si="4"/>
        <v>0</v>
      </c>
      <c r="I44" s="27">
        <f>sumif('Rolling Data'!R:R,C44,'Rolling Data'!T:T)+sumif('Rolling Data'!R:R,D44,'Rolling Data'!T:T)+sumif('Rolling Data'!S:S,C44,'Rolling Data'!U:U)+sumif('Rolling Data'!S:S,D44,'Rolling Data'!U:U)</f>
        <v>0</v>
      </c>
      <c r="J44" s="27">
        <f>sumif('Rolling Data'!S:S,C44,'Rolling Data'!T:T)+sumif('Rolling Data'!S:S,D44,'Rolling Data'!T:T)+sumif('Rolling Data'!R:R,D44,'Rolling Data'!U:U)+sumif('Rolling Data'!R:R,C44,'Rolling Data'!U:U)</f>
        <v>0</v>
      </c>
      <c r="K44" s="29">
        <f t="shared" si="5"/>
        <v>0</v>
      </c>
      <c r="L44" s="30">
        <f t="shared" si="6"/>
        <v>0</v>
      </c>
    </row>
    <row r="45" ht="15.75" customHeight="1">
      <c r="A45" s="33" t="s">
        <v>126</v>
      </c>
      <c r="B45" s="25" t="s">
        <v>109</v>
      </c>
      <c r="C45" s="26" t="str">
        <f t="shared" si="1"/>
        <v>SG FH &amp; Batty BH</v>
      </c>
      <c r="D45" s="26" t="str">
        <f t="shared" si="2"/>
        <v>Batty BH &amp; SG FH</v>
      </c>
      <c r="E45" s="20">
        <f>sumif('Rolling Data'!R:R,C45,'Rolling Data'!V:V)+sumif('Rolling Data'!R:R,D45,'Rolling Data'!V:V)</f>
        <v>0</v>
      </c>
      <c r="F45" s="27">
        <f>sumif('Rolling Data'!S:S,C45,'Rolling Data'!V:V)+sumif('Rolling Data'!S:S,D45,'Rolling Data'!V:V)</f>
        <v>0</v>
      </c>
      <c r="G45" s="27">
        <f t="shared" si="3"/>
        <v>0</v>
      </c>
      <c r="H45" s="28">
        <f t="shared" si="4"/>
        <v>0</v>
      </c>
      <c r="I45" s="27">
        <f>sumif('Rolling Data'!R:R,C45,'Rolling Data'!T:T)+sumif('Rolling Data'!R:R,D45,'Rolling Data'!T:T)+sumif('Rolling Data'!S:S,C45,'Rolling Data'!U:U)+sumif('Rolling Data'!S:S,D45,'Rolling Data'!U:U)</f>
        <v>0</v>
      </c>
      <c r="J45" s="27">
        <f>sumif('Rolling Data'!S:S,C45,'Rolling Data'!T:T)+sumif('Rolling Data'!S:S,D45,'Rolling Data'!T:T)+sumif('Rolling Data'!R:R,D45,'Rolling Data'!U:U)+sumif('Rolling Data'!R:R,C45,'Rolling Data'!U:U)</f>
        <v>0</v>
      </c>
      <c r="K45" s="29">
        <f t="shared" si="5"/>
        <v>0</v>
      </c>
      <c r="L45" s="30">
        <f t="shared" si="6"/>
        <v>0</v>
      </c>
    </row>
    <row r="46" ht="15.75" customHeight="1">
      <c r="A46" s="31" t="s">
        <v>126</v>
      </c>
      <c r="B46" s="25" t="s">
        <v>122</v>
      </c>
      <c r="C46" s="26" t="str">
        <f t="shared" si="1"/>
        <v>SG FH &amp; Mole BH</v>
      </c>
      <c r="D46" s="26" t="str">
        <f t="shared" si="2"/>
        <v>Mole BH &amp; SG FH</v>
      </c>
      <c r="E46" s="20">
        <f>sumif('Rolling Data'!R:R,C46,'Rolling Data'!V:V)+sumif('Rolling Data'!R:R,D46,'Rolling Data'!V:V)</f>
        <v>0</v>
      </c>
      <c r="F46" s="27">
        <f>sumif('Rolling Data'!S:S,C46,'Rolling Data'!V:V)+sumif('Rolling Data'!S:S,D46,'Rolling Data'!V:V)</f>
        <v>0</v>
      </c>
      <c r="G46" s="27">
        <f t="shared" si="3"/>
        <v>0</v>
      </c>
      <c r="H46" s="28">
        <f t="shared" si="4"/>
        <v>0</v>
      </c>
      <c r="I46" s="27">
        <f>sumif('Rolling Data'!R:R,C46,'Rolling Data'!T:T)+sumif('Rolling Data'!R:R,D46,'Rolling Data'!T:T)+sumif('Rolling Data'!S:S,C46,'Rolling Data'!U:U)+sumif('Rolling Data'!S:S,D46,'Rolling Data'!U:U)</f>
        <v>0</v>
      </c>
      <c r="J46" s="27">
        <f>sumif('Rolling Data'!S:S,C46,'Rolling Data'!T:T)+sumif('Rolling Data'!S:S,D46,'Rolling Data'!T:T)+sumif('Rolling Data'!R:R,D46,'Rolling Data'!U:U)+sumif('Rolling Data'!R:R,C46,'Rolling Data'!U:U)</f>
        <v>0</v>
      </c>
      <c r="K46" s="29">
        <f t="shared" si="5"/>
        <v>0</v>
      </c>
      <c r="L46" s="30">
        <f t="shared" si="6"/>
        <v>0</v>
      </c>
    </row>
    <row r="47" ht="15.75" customHeight="1">
      <c r="A47" s="31" t="s">
        <v>126</v>
      </c>
      <c r="B47" s="25" t="s">
        <v>112</v>
      </c>
      <c r="C47" s="26" t="str">
        <f t="shared" si="1"/>
        <v>SG FH &amp; Andrew BH</v>
      </c>
      <c r="D47" s="26" t="str">
        <f t="shared" si="2"/>
        <v>Andrew BH &amp; SG FH</v>
      </c>
      <c r="E47" s="20">
        <f>sumif('Rolling Data'!R:R,C47,'Rolling Data'!V:V)+sumif('Rolling Data'!R:R,D47,'Rolling Data'!V:V)</f>
        <v>0</v>
      </c>
      <c r="F47" s="27">
        <f>sumif('Rolling Data'!S:S,C47,'Rolling Data'!V:V)+sumif('Rolling Data'!S:S,D47,'Rolling Data'!V:V)</f>
        <v>0</v>
      </c>
      <c r="G47" s="27">
        <f t="shared" si="3"/>
        <v>0</v>
      </c>
      <c r="H47" s="28">
        <f t="shared" si="4"/>
        <v>0</v>
      </c>
      <c r="I47" s="27">
        <f>sumif('Rolling Data'!R:R,C47,'Rolling Data'!T:T)+sumif('Rolling Data'!R:R,D47,'Rolling Data'!T:T)+sumif('Rolling Data'!S:S,C47,'Rolling Data'!U:U)+sumif('Rolling Data'!S:S,D47,'Rolling Data'!U:U)</f>
        <v>0</v>
      </c>
      <c r="J47" s="27">
        <f>sumif('Rolling Data'!S:S,C47,'Rolling Data'!T:T)+sumif('Rolling Data'!S:S,D47,'Rolling Data'!T:T)+sumif('Rolling Data'!R:R,D47,'Rolling Data'!U:U)+sumif('Rolling Data'!R:R,C47,'Rolling Data'!U:U)</f>
        <v>0</v>
      </c>
      <c r="K47" s="29">
        <f t="shared" si="5"/>
        <v>0</v>
      </c>
      <c r="L47" s="30">
        <f t="shared" si="6"/>
        <v>0</v>
      </c>
    </row>
    <row r="48" ht="15.75" customHeight="1">
      <c r="A48" s="31" t="s">
        <v>126</v>
      </c>
      <c r="B48" s="20" t="s">
        <v>116</v>
      </c>
      <c r="C48" s="26" t="str">
        <f t="shared" si="1"/>
        <v>SG FH &amp; Cadol BH</v>
      </c>
      <c r="D48" s="26" t="str">
        <f t="shared" si="2"/>
        <v>Cadol BH &amp; SG FH</v>
      </c>
      <c r="E48" s="20">
        <f>sumif('Rolling Data'!R:R,C48,'Rolling Data'!V:V)+sumif('Rolling Data'!R:R,D48,'Rolling Data'!V:V)</f>
        <v>0</v>
      </c>
      <c r="F48" s="27">
        <f>sumif('Rolling Data'!S:S,C48,'Rolling Data'!V:V)+sumif('Rolling Data'!S:S,D48,'Rolling Data'!V:V)</f>
        <v>0</v>
      </c>
      <c r="G48" s="27">
        <f t="shared" si="3"/>
        <v>0</v>
      </c>
      <c r="H48" s="28">
        <f t="shared" si="4"/>
        <v>0</v>
      </c>
      <c r="I48" s="27">
        <f>sumif('Rolling Data'!R:R,C48,'Rolling Data'!T:T)+sumif('Rolling Data'!R:R,D48,'Rolling Data'!T:T)+sumif('Rolling Data'!S:S,C48,'Rolling Data'!U:U)+sumif('Rolling Data'!S:S,D48,'Rolling Data'!U:U)</f>
        <v>0</v>
      </c>
      <c r="J48" s="27">
        <f>sumif('Rolling Data'!S:S,C48,'Rolling Data'!T:T)+sumif('Rolling Data'!S:S,D48,'Rolling Data'!T:T)+sumif('Rolling Data'!R:R,D48,'Rolling Data'!U:U)+sumif('Rolling Data'!R:R,C48,'Rolling Data'!U:U)</f>
        <v>0</v>
      </c>
      <c r="K48" s="29">
        <f t="shared" si="5"/>
        <v>0</v>
      </c>
      <c r="L48" s="30">
        <f t="shared" si="6"/>
        <v>0</v>
      </c>
    </row>
    <row r="49" ht="15.75" customHeight="1">
      <c r="A49" s="31" t="s">
        <v>117</v>
      </c>
      <c r="B49" s="25" t="s">
        <v>125</v>
      </c>
      <c r="C49" s="26" t="str">
        <f t="shared" si="1"/>
        <v>Mike FH &amp; DT BH</v>
      </c>
      <c r="D49" s="26" t="str">
        <f t="shared" si="2"/>
        <v>DT BH &amp; Mike FH</v>
      </c>
      <c r="E49" s="20">
        <f>sumif('Rolling Data'!R:R,C49,'Rolling Data'!V:V)+sumif('Rolling Data'!R:R,D49,'Rolling Data'!V:V)</f>
        <v>0</v>
      </c>
      <c r="F49" s="27">
        <f>sumif('Rolling Data'!S:S,C49,'Rolling Data'!V:V)+sumif('Rolling Data'!S:S,D49,'Rolling Data'!V:V)</f>
        <v>0</v>
      </c>
      <c r="G49" s="27">
        <f t="shared" si="3"/>
        <v>0</v>
      </c>
      <c r="H49" s="28">
        <f t="shared" si="4"/>
        <v>0</v>
      </c>
      <c r="I49" s="27">
        <f>sumif('Rolling Data'!R:R,C49,'Rolling Data'!T:T)+sumif('Rolling Data'!R:R,D49,'Rolling Data'!T:T)+sumif('Rolling Data'!S:S,C49,'Rolling Data'!U:U)+sumif('Rolling Data'!S:S,D49,'Rolling Data'!U:U)</f>
        <v>0</v>
      </c>
      <c r="J49" s="27">
        <f>sumif('Rolling Data'!S:S,C49,'Rolling Data'!T:T)+sumif('Rolling Data'!S:S,D49,'Rolling Data'!T:T)+sumif('Rolling Data'!R:R,D49,'Rolling Data'!U:U)+sumif('Rolling Data'!R:R,C49,'Rolling Data'!U:U)</f>
        <v>0</v>
      </c>
      <c r="K49" s="29">
        <f t="shared" si="5"/>
        <v>0</v>
      </c>
      <c r="L49" s="30">
        <f t="shared" si="6"/>
        <v>0</v>
      </c>
    </row>
    <row r="50" ht="15.75" customHeight="1">
      <c r="A50" s="31" t="s">
        <v>117</v>
      </c>
      <c r="B50" s="25" t="s">
        <v>123</v>
      </c>
      <c r="C50" s="26" t="str">
        <f t="shared" si="1"/>
        <v>Mike FH &amp; Kita BH</v>
      </c>
      <c r="D50" s="26" t="str">
        <f t="shared" si="2"/>
        <v>Kita BH &amp; Mike FH</v>
      </c>
      <c r="E50" s="20">
        <f>sumif('Rolling Data'!R:R,C50,'Rolling Data'!V:V)+sumif('Rolling Data'!R:R,D50,'Rolling Data'!V:V)</f>
        <v>0</v>
      </c>
      <c r="F50" s="27">
        <f>sumif('Rolling Data'!S:S,C50,'Rolling Data'!V:V)+sumif('Rolling Data'!S:S,D50,'Rolling Data'!V:V)</f>
        <v>0</v>
      </c>
      <c r="G50" s="27">
        <f t="shared" si="3"/>
        <v>0</v>
      </c>
      <c r="H50" s="28">
        <f t="shared" si="4"/>
        <v>0</v>
      </c>
      <c r="I50" s="27">
        <f>sumif('Rolling Data'!R:R,C50,'Rolling Data'!T:T)+sumif('Rolling Data'!R:R,D50,'Rolling Data'!T:T)+sumif('Rolling Data'!S:S,C50,'Rolling Data'!U:U)+sumif('Rolling Data'!S:S,D50,'Rolling Data'!U:U)</f>
        <v>0</v>
      </c>
      <c r="J50" s="27">
        <f>sumif('Rolling Data'!S:S,C50,'Rolling Data'!T:T)+sumif('Rolling Data'!S:S,D50,'Rolling Data'!T:T)+sumif('Rolling Data'!R:R,D50,'Rolling Data'!U:U)+sumif('Rolling Data'!R:R,C50,'Rolling Data'!U:U)</f>
        <v>0</v>
      </c>
      <c r="K50" s="29">
        <f t="shared" si="5"/>
        <v>0</v>
      </c>
      <c r="L50" s="30">
        <f t="shared" si="6"/>
        <v>0</v>
      </c>
    </row>
    <row r="51" ht="15.75" customHeight="1">
      <c r="A51" s="31" t="s">
        <v>117</v>
      </c>
      <c r="B51" s="25" t="s">
        <v>109</v>
      </c>
      <c r="C51" s="26" t="str">
        <f t="shared" si="1"/>
        <v>Mike FH &amp; Batty BH</v>
      </c>
      <c r="D51" s="26" t="str">
        <f t="shared" si="2"/>
        <v>Batty BH &amp; Mike FH</v>
      </c>
      <c r="E51" s="20">
        <f>sumif('Rolling Data'!R:R,C51,'Rolling Data'!V:V)+sumif('Rolling Data'!R:R,D51,'Rolling Data'!V:V)</f>
        <v>0</v>
      </c>
      <c r="F51" s="27">
        <f>sumif('Rolling Data'!S:S,C51,'Rolling Data'!V:V)+sumif('Rolling Data'!S:S,D51,'Rolling Data'!V:V)</f>
        <v>0</v>
      </c>
      <c r="G51" s="27">
        <f t="shared" si="3"/>
        <v>0</v>
      </c>
      <c r="H51" s="28">
        <f t="shared" si="4"/>
        <v>0</v>
      </c>
      <c r="I51" s="27">
        <f>sumif('Rolling Data'!R:R,C51,'Rolling Data'!T:T)+sumif('Rolling Data'!R:R,D51,'Rolling Data'!T:T)+sumif('Rolling Data'!S:S,C51,'Rolling Data'!U:U)+sumif('Rolling Data'!S:S,D51,'Rolling Data'!U:U)</f>
        <v>0</v>
      </c>
      <c r="J51" s="27">
        <f>sumif('Rolling Data'!S:S,C51,'Rolling Data'!T:T)+sumif('Rolling Data'!S:S,D51,'Rolling Data'!T:T)+sumif('Rolling Data'!R:R,D51,'Rolling Data'!U:U)+sumif('Rolling Data'!R:R,C51,'Rolling Data'!U:U)</f>
        <v>0</v>
      </c>
      <c r="K51" s="29">
        <f t="shared" si="5"/>
        <v>0</v>
      </c>
      <c r="L51" s="30">
        <f t="shared" si="6"/>
        <v>0</v>
      </c>
    </row>
    <row r="52" ht="15.75" customHeight="1">
      <c r="A52" s="31" t="s">
        <v>117</v>
      </c>
      <c r="B52" s="25" t="s">
        <v>122</v>
      </c>
      <c r="C52" s="26" t="str">
        <f t="shared" si="1"/>
        <v>Mike FH &amp; Mole BH</v>
      </c>
      <c r="D52" s="26" t="str">
        <f t="shared" si="2"/>
        <v>Mole BH &amp; Mike FH</v>
      </c>
      <c r="E52" s="20">
        <f>sumif('Rolling Data'!R:R,C52,'Rolling Data'!V:V)+sumif('Rolling Data'!R:R,D52,'Rolling Data'!V:V)</f>
        <v>0</v>
      </c>
      <c r="F52" s="27">
        <f>sumif('Rolling Data'!S:S,C52,'Rolling Data'!V:V)+sumif('Rolling Data'!S:S,D52,'Rolling Data'!V:V)</f>
        <v>0</v>
      </c>
      <c r="G52" s="27">
        <f t="shared" si="3"/>
        <v>0</v>
      </c>
      <c r="H52" s="28">
        <f t="shared" si="4"/>
        <v>0</v>
      </c>
      <c r="I52" s="27">
        <f>sumif('Rolling Data'!R:R,C52,'Rolling Data'!T:T)+sumif('Rolling Data'!R:R,D52,'Rolling Data'!T:T)+sumif('Rolling Data'!S:S,C52,'Rolling Data'!U:U)+sumif('Rolling Data'!S:S,D52,'Rolling Data'!U:U)</f>
        <v>0</v>
      </c>
      <c r="J52" s="27">
        <f>sumif('Rolling Data'!S:S,C52,'Rolling Data'!T:T)+sumif('Rolling Data'!S:S,D52,'Rolling Data'!T:T)+sumif('Rolling Data'!R:R,D52,'Rolling Data'!U:U)+sumif('Rolling Data'!R:R,C52,'Rolling Data'!U:U)</f>
        <v>0</v>
      </c>
      <c r="K52" s="29">
        <f t="shared" si="5"/>
        <v>0</v>
      </c>
      <c r="L52" s="30">
        <f t="shared" si="6"/>
        <v>0</v>
      </c>
    </row>
    <row r="53" ht="15.75" customHeight="1">
      <c r="A53" s="31" t="s">
        <v>117</v>
      </c>
      <c r="B53" s="20" t="s">
        <v>116</v>
      </c>
      <c r="C53" s="26" t="str">
        <f t="shared" si="1"/>
        <v>Mike FH &amp; Cadol BH</v>
      </c>
      <c r="D53" s="26" t="str">
        <f t="shared" si="2"/>
        <v>Cadol BH &amp; Mike FH</v>
      </c>
      <c r="E53" s="20">
        <f>sumif('Rolling Data'!R:R,C53,'Rolling Data'!V:V)+sumif('Rolling Data'!R:R,D53,'Rolling Data'!V:V)</f>
        <v>0</v>
      </c>
      <c r="F53" s="27">
        <f>sumif('Rolling Data'!S:S,C53,'Rolling Data'!V:V)+sumif('Rolling Data'!S:S,D53,'Rolling Data'!V:V)</f>
        <v>0</v>
      </c>
      <c r="G53" s="27">
        <f t="shared" si="3"/>
        <v>0</v>
      </c>
      <c r="H53" s="28">
        <f t="shared" si="4"/>
        <v>0</v>
      </c>
      <c r="I53" s="27">
        <f>sumif('Rolling Data'!R:R,C53,'Rolling Data'!T:T)+sumif('Rolling Data'!R:R,D53,'Rolling Data'!T:T)+sumif('Rolling Data'!S:S,C53,'Rolling Data'!U:U)+sumif('Rolling Data'!S:S,D53,'Rolling Data'!U:U)</f>
        <v>0</v>
      </c>
      <c r="J53" s="27">
        <f>sumif('Rolling Data'!S:S,C53,'Rolling Data'!T:T)+sumif('Rolling Data'!S:S,D53,'Rolling Data'!T:T)+sumif('Rolling Data'!R:R,D53,'Rolling Data'!U:U)+sumif('Rolling Data'!R:R,C53,'Rolling Data'!U:U)</f>
        <v>0</v>
      </c>
      <c r="K53" s="29">
        <f t="shared" si="5"/>
        <v>0</v>
      </c>
      <c r="L53" s="30">
        <f t="shared" si="6"/>
        <v>0</v>
      </c>
    </row>
    <row r="54" ht="15.75" customHeight="1">
      <c r="A54" s="31" t="s">
        <v>121</v>
      </c>
      <c r="B54" s="25" t="s">
        <v>123</v>
      </c>
      <c r="C54" s="26" t="str">
        <f t="shared" si="1"/>
        <v>DT FH &amp; Kita BH</v>
      </c>
      <c r="D54" s="26" t="str">
        <f t="shared" si="2"/>
        <v>Kita BH &amp; DT FH</v>
      </c>
      <c r="E54" s="20">
        <f>sumif('Rolling Data'!R:R,C54,'Rolling Data'!V:V)+sumif('Rolling Data'!R:R,D54,'Rolling Data'!V:V)</f>
        <v>0</v>
      </c>
      <c r="F54" s="27">
        <f>sumif('Rolling Data'!S:S,C54,'Rolling Data'!V:V)+sumif('Rolling Data'!S:S,D54,'Rolling Data'!V:V)</f>
        <v>0</v>
      </c>
      <c r="G54" s="27">
        <f t="shared" si="3"/>
        <v>0</v>
      </c>
      <c r="H54" s="28">
        <f t="shared" si="4"/>
        <v>0</v>
      </c>
      <c r="I54" s="27">
        <f>sumif('Rolling Data'!R:R,C54,'Rolling Data'!T:T)+sumif('Rolling Data'!R:R,D54,'Rolling Data'!T:T)+sumif('Rolling Data'!S:S,C54,'Rolling Data'!U:U)+sumif('Rolling Data'!S:S,D54,'Rolling Data'!U:U)</f>
        <v>0</v>
      </c>
      <c r="J54" s="27">
        <f>sumif('Rolling Data'!S:S,C54,'Rolling Data'!T:T)+sumif('Rolling Data'!S:S,D54,'Rolling Data'!T:T)+sumif('Rolling Data'!R:R,D54,'Rolling Data'!U:U)+sumif('Rolling Data'!R:R,C54,'Rolling Data'!U:U)</f>
        <v>0</v>
      </c>
      <c r="K54" s="29">
        <f t="shared" si="5"/>
        <v>0</v>
      </c>
      <c r="L54" s="30">
        <f t="shared" si="6"/>
        <v>0</v>
      </c>
    </row>
    <row r="55" ht="15.75" customHeight="1">
      <c r="A55" s="31" t="s">
        <v>121</v>
      </c>
      <c r="B55" s="25" t="s">
        <v>109</v>
      </c>
      <c r="C55" s="26" t="str">
        <f t="shared" si="1"/>
        <v>DT FH &amp; Batty BH</v>
      </c>
      <c r="D55" s="26" t="str">
        <f t="shared" si="2"/>
        <v>Batty BH &amp; DT FH</v>
      </c>
      <c r="E55" s="20">
        <f>sumif('Rolling Data'!R:R,C55,'Rolling Data'!V:V)+sumif('Rolling Data'!R:R,D55,'Rolling Data'!V:V)</f>
        <v>0</v>
      </c>
      <c r="F55" s="27">
        <f>sumif('Rolling Data'!S:S,C55,'Rolling Data'!V:V)+sumif('Rolling Data'!S:S,D55,'Rolling Data'!V:V)</f>
        <v>0</v>
      </c>
      <c r="G55" s="27">
        <f t="shared" si="3"/>
        <v>0</v>
      </c>
      <c r="H55" s="28">
        <f t="shared" si="4"/>
        <v>0</v>
      </c>
      <c r="I55" s="27">
        <f>sumif('Rolling Data'!R:R,C55,'Rolling Data'!T:T)+sumif('Rolling Data'!R:R,D55,'Rolling Data'!T:T)+sumif('Rolling Data'!S:S,C55,'Rolling Data'!U:U)+sumif('Rolling Data'!S:S,D55,'Rolling Data'!U:U)</f>
        <v>0</v>
      </c>
      <c r="J55" s="27">
        <f>sumif('Rolling Data'!S:S,C55,'Rolling Data'!T:T)+sumif('Rolling Data'!S:S,D55,'Rolling Data'!T:T)+sumif('Rolling Data'!R:R,D55,'Rolling Data'!U:U)+sumif('Rolling Data'!R:R,C55,'Rolling Data'!U:U)</f>
        <v>0</v>
      </c>
      <c r="K55" s="29">
        <f t="shared" si="5"/>
        <v>0</v>
      </c>
      <c r="L55" s="30">
        <f t="shared" si="6"/>
        <v>0</v>
      </c>
    </row>
    <row r="56" ht="15.75" customHeight="1">
      <c r="A56" s="31" t="s">
        <v>121</v>
      </c>
      <c r="B56" s="25" t="s">
        <v>122</v>
      </c>
      <c r="C56" s="26" t="str">
        <f t="shared" si="1"/>
        <v>DT FH &amp; Mole BH</v>
      </c>
      <c r="D56" s="26" t="str">
        <f t="shared" si="2"/>
        <v>Mole BH &amp; DT FH</v>
      </c>
      <c r="E56" s="20">
        <f>sumif('Rolling Data'!R:R,C56,'Rolling Data'!V:V)+sumif('Rolling Data'!R:R,D56,'Rolling Data'!V:V)</f>
        <v>0</v>
      </c>
      <c r="F56" s="27">
        <f>sumif('Rolling Data'!S:S,C56,'Rolling Data'!V:V)+sumif('Rolling Data'!S:S,D56,'Rolling Data'!V:V)</f>
        <v>0</v>
      </c>
      <c r="G56" s="27">
        <f t="shared" si="3"/>
        <v>0</v>
      </c>
      <c r="H56" s="28">
        <f t="shared" si="4"/>
        <v>0</v>
      </c>
      <c r="I56" s="27">
        <f>sumif('Rolling Data'!R:R,C56,'Rolling Data'!T:T)+sumif('Rolling Data'!R:R,D56,'Rolling Data'!T:T)+sumif('Rolling Data'!S:S,C56,'Rolling Data'!U:U)+sumif('Rolling Data'!S:S,D56,'Rolling Data'!U:U)</f>
        <v>0</v>
      </c>
      <c r="J56" s="27">
        <f>sumif('Rolling Data'!S:S,C56,'Rolling Data'!T:T)+sumif('Rolling Data'!S:S,D56,'Rolling Data'!T:T)+sumif('Rolling Data'!R:R,D56,'Rolling Data'!U:U)+sumif('Rolling Data'!R:R,C56,'Rolling Data'!U:U)</f>
        <v>0</v>
      </c>
      <c r="K56" s="29">
        <f t="shared" si="5"/>
        <v>0</v>
      </c>
      <c r="L56" s="30">
        <f t="shared" si="6"/>
        <v>0</v>
      </c>
    </row>
    <row r="57" ht="15.75" customHeight="1">
      <c r="A57" s="31" t="s">
        <v>121</v>
      </c>
      <c r="B57" s="25" t="s">
        <v>112</v>
      </c>
      <c r="C57" s="26" t="str">
        <f t="shared" si="1"/>
        <v>DT FH &amp; Andrew BH</v>
      </c>
      <c r="D57" s="26" t="str">
        <f t="shared" si="2"/>
        <v>Andrew BH &amp; DT FH</v>
      </c>
      <c r="E57" s="20">
        <f>sumif('Rolling Data'!R:R,C57,'Rolling Data'!V:V)+sumif('Rolling Data'!R:R,D57,'Rolling Data'!V:V)</f>
        <v>0</v>
      </c>
      <c r="F57" s="27">
        <f>sumif('Rolling Data'!S:S,C57,'Rolling Data'!V:V)+sumif('Rolling Data'!S:S,D57,'Rolling Data'!V:V)</f>
        <v>0</v>
      </c>
      <c r="G57" s="27">
        <f t="shared" si="3"/>
        <v>0</v>
      </c>
      <c r="H57" s="28">
        <f t="shared" si="4"/>
        <v>0</v>
      </c>
      <c r="I57" s="27">
        <f>sumif('Rolling Data'!R:R,C57,'Rolling Data'!T:T)+sumif('Rolling Data'!R:R,D57,'Rolling Data'!T:T)+sumif('Rolling Data'!S:S,C57,'Rolling Data'!U:U)+sumif('Rolling Data'!S:S,D57,'Rolling Data'!U:U)</f>
        <v>0</v>
      </c>
      <c r="J57" s="27">
        <f>sumif('Rolling Data'!S:S,C57,'Rolling Data'!T:T)+sumif('Rolling Data'!S:S,D57,'Rolling Data'!T:T)+sumif('Rolling Data'!R:R,D57,'Rolling Data'!U:U)+sumif('Rolling Data'!R:R,C57,'Rolling Data'!U:U)</f>
        <v>0</v>
      </c>
      <c r="K57" s="29">
        <f t="shared" si="5"/>
        <v>0</v>
      </c>
      <c r="L57" s="30">
        <f t="shared" si="6"/>
        <v>0</v>
      </c>
    </row>
    <row r="58" ht="15.75" customHeight="1">
      <c r="A58" s="31" t="s">
        <v>121</v>
      </c>
      <c r="B58" s="20" t="s">
        <v>116</v>
      </c>
      <c r="C58" s="26" t="str">
        <f t="shared" si="1"/>
        <v>DT FH &amp; Cadol BH</v>
      </c>
      <c r="D58" s="26" t="str">
        <f t="shared" si="2"/>
        <v>Cadol BH &amp; DT FH</v>
      </c>
      <c r="E58" s="20">
        <f>sumif('Rolling Data'!R:R,C58,'Rolling Data'!V:V)+sumif('Rolling Data'!R:R,D58,'Rolling Data'!V:V)</f>
        <v>0</v>
      </c>
      <c r="F58" s="27">
        <f>sumif('Rolling Data'!S:S,C58,'Rolling Data'!V:V)+sumif('Rolling Data'!S:S,D58,'Rolling Data'!V:V)</f>
        <v>1</v>
      </c>
      <c r="G58" s="27">
        <f t="shared" si="3"/>
        <v>1</v>
      </c>
      <c r="H58" s="28">
        <f t="shared" si="4"/>
        <v>0</v>
      </c>
      <c r="I58" s="27">
        <f>sumif('Rolling Data'!R:R,C58,'Rolling Data'!T:T)+sumif('Rolling Data'!R:R,D58,'Rolling Data'!T:T)+sumif('Rolling Data'!S:S,C58,'Rolling Data'!U:U)+sumif('Rolling Data'!S:S,D58,'Rolling Data'!U:U)</f>
        <v>3</v>
      </c>
      <c r="J58" s="27">
        <f>sumif('Rolling Data'!S:S,C58,'Rolling Data'!T:T)+sumif('Rolling Data'!S:S,D58,'Rolling Data'!T:T)+sumif('Rolling Data'!R:R,D58,'Rolling Data'!U:U)+sumif('Rolling Data'!R:R,C58,'Rolling Data'!U:U)</f>
        <v>6</v>
      </c>
      <c r="K58" s="29">
        <f t="shared" si="5"/>
        <v>9</v>
      </c>
      <c r="L58" s="30">
        <f t="shared" si="6"/>
        <v>0.3333333333</v>
      </c>
    </row>
    <row r="59" ht="15.75" customHeight="1">
      <c r="A59" s="31" t="s">
        <v>106</v>
      </c>
      <c r="B59" s="25" t="s">
        <v>109</v>
      </c>
      <c r="C59" s="26" t="str">
        <f t="shared" si="1"/>
        <v>Kita FH &amp; Batty BH</v>
      </c>
      <c r="D59" s="26" t="str">
        <f t="shared" si="2"/>
        <v>Batty BH &amp; Kita FH</v>
      </c>
      <c r="E59" s="20">
        <f>sumif('Rolling Data'!R:R,C59,'Rolling Data'!V:V)+sumif('Rolling Data'!R:R,D59,'Rolling Data'!V:V)</f>
        <v>0</v>
      </c>
      <c r="F59" s="27">
        <f>sumif('Rolling Data'!S:S,C59,'Rolling Data'!V:V)+sumif('Rolling Data'!S:S,D59,'Rolling Data'!V:V)</f>
        <v>0</v>
      </c>
      <c r="G59" s="27">
        <f t="shared" si="3"/>
        <v>0</v>
      </c>
      <c r="H59" s="28">
        <f t="shared" si="4"/>
        <v>0</v>
      </c>
      <c r="I59" s="27">
        <f>sumif('Rolling Data'!R:R,C59,'Rolling Data'!T:T)+sumif('Rolling Data'!R:R,D59,'Rolling Data'!T:T)+sumif('Rolling Data'!S:S,C59,'Rolling Data'!U:U)+sumif('Rolling Data'!S:S,D59,'Rolling Data'!U:U)</f>
        <v>0</v>
      </c>
      <c r="J59" s="27">
        <f>sumif('Rolling Data'!S:S,C59,'Rolling Data'!T:T)+sumif('Rolling Data'!S:S,D59,'Rolling Data'!T:T)+sumif('Rolling Data'!R:R,D59,'Rolling Data'!U:U)+sumif('Rolling Data'!R:R,C59,'Rolling Data'!U:U)</f>
        <v>0</v>
      </c>
      <c r="K59" s="29">
        <f t="shared" si="5"/>
        <v>0</v>
      </c>
      <c r="L59" s="30">
        <f t="shared" si="6"/>
        <v>0</v>
      </c>
    </row>
    <row r="60" ht="15.75" customHeight="1">
      <c r="A60" s="31" t="s">
        <v>106</v>
      </c>
      <c r="B60" s="25" t="s">
        <v>122</v>
      </c>
      <c r="C60" s="26" t="str">
        <f t="shared" si="1"/>
        <v>Kita FH &amp; Mole BH</v>
      </c>
      <c r="D60" s="26" t="str">
        <f t="shared" si="2"/>
        <v>Mole BH &amp; Kita FH</v>
      </c>
      <c r="E60" s="20">
        <f>sumif('Rolling Data'!R:R,C60,'Rolling Data'!V:V)+sumif('Rolling Data'!R:R,D60,'Rolling Data'!V:V)</f>
        <v>0</v>
      </c>
      <c r="F60" s="27">
        <f>sumif('Rolling Data'!S:S,C60,'Rolling Data'!V:V)+sumif('Rolling Data'!S:S,D60,'Rolling Data'!V:V)</f>
        <v>0</v>
      </c>
      <c r="G60" s="27">
        <f t="shared" si="3"/>
        <v>0</v>
      </c>
      <c r="H60" s="28">
        <f t="shared" si="4"/>
        <v>0</v>
      </c>
      <c r="I60" s="27">
        <f>sumif('Rolling Data'!R:R,C60,'Rolling Data'!T:T)+sumif('Rolling Data'!R:R,D60,'Rolling Data'!T:T)+sumif('Rolling Data'!S:S,C60,'Rolling Data'!U:U)+sumif('Rolling Data'!S:S,D60,'Rolling Data'!U:U)</f>
        <v>0</v>
      </c>
      <c r="J60" s="27">
        <f>sumif('Rolling Data'!S:S,C60,'Rolling Data'!T:T)+sumif('Rolling Data'!S:S,D60,'Rolling Data'!T:T)+sumif('Rolling Data'!R:R,D60,'Rolling Data'!U:U)+sumif('Rolling Data'!R:R,C60,'Rolling Data'!U:U)</f>
        <v>0</v>
      </c>
      <c r="K60" s="29">
        <f t="shared" si="5"/>
        <v>0</v>
      </c>
      <c r="L60" s="30">
        <f t="shared" si="6"/>
        <v>0</v>
      </c>
    </row>
    <row r="61" ht="15.75" customHeight="1">
      <c r="A61" s="31" t="s">
        <v>106</v>
      </c>
      <c r="B61" s="25" t="s">
        <v>112</v>
      </c>
      <c r="C61" s="26" t="str">
        <f t="shared" si="1"/>
        <v>Kita FH &amp; Andrew BH</v>
      </c>
      <c r="D61" s="26" t="str">
        <f t="shared" si="2"/>
        <v>Andrew BH &amp; Kita FH</v>
      </c>
      <c r="E61" s="20">
        <f>sumif('Rolling Data'!R:R,C61,'Rolling Data'!V:V)+sumif('Rolling Data'!R:R,D61,'Rolling Data'!V:V)</f>
        <v>0</v>
      </c>
      <c r="F61" s="27">
        <f>sumif('Rolling Data'!S:S,C61,'Rolling Data'!V:V)+sumif('Rolling Data'!S:S,D61,'Rolling Data'!V:V)</f>
        <v>0</v>
      </c>
      <c r="G61" s="27">
        <f t="shared" si="3"/>
        <v>0</v>
      </c>
      <c r="H61" s="28">
        <f t="shared" si="4"/>
        <v>0</v>
      </c>
      <c r="I61" s="27">
        <f>sumif('Rolling Data'!R:R,C61,'Rolling Data'!T:T)+sumif('Rolling Data'!R:R,D61,'Rolling Data'!T:T)+sumif('Rolling Data'!S:S,C61,'Rolling Data'!U:U)+sumif('Rolling Data'!S:S,D61,'Rolling Data'!U:U)</f>
        <v>0</v>
      </c>
      <c r="J61" s="27">
        <f>sumif('Rolling Data'!S:S,C61,'Rolling Data'!T:T)+sumif('Rolling Data'!S:S,D61,'Rolling Data'!T:T)+sumif('Rolling Data'!R:R,D61,'Rolling Data'!U:U)+sumif('Rolling Data'!R:R,C61,'Rolling Data'!U:U)</f>
        <v>0</v>
      </c>
      <c r="K61" s="29">
        <f t="shared" si="5"/>
        <v>0</v>
      </c>
      <c r="L61" s="30">
        <f t="shared" si="6"/>
        <v>0</v>
      </c>
    </row>
    <row r="62" ht="15.75" customHeight="1">
      <c r="A62" s="31" t="s">
        <v>106</v>
      </c>
      <c r="B62" s="20" t="s">
        <v>116</v>
      </c>
      <c r="C62" s="26" t="str">
        <f t="shared" si="1"/>
        <v>Kita FH &amp; Cadol BH</v>
      </c>
      <c r="D62" s="26" t="str">
        <f t="shared" si="2"/>
        <v>Cadol BH &amp; Kita FH</v>
      </c>
      <c r="E62" s="20">
        <f>sumif('Rolling Data'!R:R,C62,'Rolling Data'!V:V)+sumif('Rolling Data'!R:R,D62,'Rolling Data'!V:V)</f>
        <v>0</v>
      </c>
      <c r="F62" s="27">
        <f>sumif('Rolling Data'!S:S,C62,'Rolling Data'!V:V)+sumif('Rolling Data'!S:S,D62,'Rolling Data'!V:V)</f>
        <v>0</v>
      </c>
      <c r="G62" s="27">
        <f t="shared" si="3"/>
        <v>0</v>
      </c>
      <c r="H62" s="28">
        <f t="shared" si="4"/>
        <v>0</v>
      </c>
      <c r="I62" s="27">
        <f>sumif('Rolling Data'!R:R,C62,'Rolling Data'!T:T)+sumif('Rolling Data'!R:R,D62,'Rolling Data'!T:T)+sumif('Rolling Data'!S:S,C62,'Rolling Data'!U:U)+sumif('Rolling Data'!S:S,D62,'Rolling Data'!U:U)</f>
        <v>0</v>
      </c>
      <c r="J62" s="27">
        <f>sumif('Rolling Data'!S:S,C62,'Rolling Data'!T:T)+sumif('Rolling Data'!S:S,D62,'Rolling Data'!T:T)+sumif('Rolling Data'!R:R,D62,'Rolling Data'!U:U)+sumif('Rolling Data'!R:R,C62,'Rolling Data'!U:U)</f>
        <v>0</v>
      </c>
      <c r="K62" s="29">
        <f t="shared" si="5"/>
        <v>0</v>
      </c>
      <c r="L62" s="30">
        <f t="shared" si="6"/>
        <v>0</v>
      </c>
    </row>
    <row r="63" ht="15.75" customHeight="1">
      <c r="A63" s="32" t="s">
        <v>119</v>
      </c>
      <c r="B63" s="25" t="s">
        <v>122</v>
      </c>
      <c r="C63" s="26" t="str">
        <f t="shared" si="1"/>
        <v>Batty FH &amp; Mole BH</v>
      </c>
      <c r="D63" s="26" t="str">
        <f t="shared" si="2"/>
        <v>Mole BH &amp; Batty FH</v>
      </c>
      <c r="E63" s="20">
        <f>sumif('Rolling Data'!R:R,C63,'Rolling Data'!V:V)+sumif('Rolling Data'!R:R,D63,'Rolling Data'!V:V)</f>
        <v>0</v>
      </c>
      <c r="F63" s="27">
        <f>sumif('Rolling Data'!S:S,C63,'Rolling Data'!V:V)+sumif('Rolling Data'!S:S,D63,'Rolling Data'!V:V)</f>
        <v>0</v>
      </c>
      <c r="G63" s="27">
        <f t="shared" si="3"/>
        <v>0</v>
      </c>
      <c r="H63" s="28">
        <f t="shared" si="4"/>
        <v>0</v>
      </c>
      <c r="I63" s="27">
        <f>sumif('Rolling Data'!R:R,C63,'Rolling Data'!T:T)+sumif('Rolling Data'!R:R,D63,'Rolling Data'!T:T)+sumif('Rolling Data'!S:S,C63,'Rolling Data'!U:U)+sumif('Rolling Data'!S:S,D63,'Rolling Data'!U:U)</f>
        <v>0</v>
      </c>
      <c r="J63" s="27">
        <f>sumif('Rolling Data'!S:S,C63,'Rolling Data'!T:T)+sumif('Rolling Data'!S:S,D63,'Rolling Data'!T:T)+sumif('Rolling Data'!R:R,D63,'Rolling Data'!U:U)+sumif('Rolling Data'!R:R,C63,'Rolling Data'!U:U)</f>
        <v>0</v>
      </c>
      <c r="K63" s="29">
        <f t="shared" si="5"/>
        <v>0</v>
      </c>
      <c r="L63" s="30">
        <f t="shared" si="6"/>
        <v>0</v>
      </c>
    </row>
    <row r="64" ht="15.75" customHeight="1">
      <c r="A64" s="32" t="s">
        <v>119</v>
      </c>
      <c r="B64" s="20" t="s">
        <v>116</v>
      </c>
      <c r="C64" s="26" t="str">
        <f t="shared" si="1"/>
        <v>Batty FH &amp; Cadol BH</v>
      </c>
      <c r="D64" s="26" t="str">
        <f t="shared" si="2"/>
        <v>Cadol BH &amp; Batty FH</v>
      </c>
      <c r="E64" s="20">
        <f>sumif('Rolling Data'!R:R,C64,'Rolling Data'!V:V)+sumif('Rolling Data'!R:R,D64,'Rolling Data'!V:V)</f>
        <v>0</v>
      </c>
      <c r="F64" s="27">
        <f>sumif('Rolling Data'!S:S,C64,'Rolling Data'!V:V)+sumif('Rolling Data'!S:S,D64,'Rolling Data'!V:V)</f>
        <v>1</v>
      </c>
      <c r="G64" s="27">
        <f t="shared" si="3"/>
        <v>1</v>
      </c>
      <c r="H64" s="28">
        <f t="shared" si="4"/>
        <v>0</v>
      </c>
      <c r="I64" s="27">
        <f>sumif('Rolling Data'!R:R,C64,'Rolling Data'!T:T)+sumif('Rolling Data'!R:R,D64,'Rolling Data'!T:T)+sumif('Rolling Data'!S:S,C64,'Rolling Data'!U:U)+sumif('Rolling Data'!S:S,D64,'Rolling Data'!U:U)</f>
        <v>0</v>
      </c>
      <c r="J64" s="27">
        <f>sumif('Rolling Data'!S:S,C64,'Rolling Data'!T:T)+sumif('Rolling Data'!S:S,D64,'Rolling Data'!T:T)+sumif('Rolling Data'!R:R,D64,'Rolling Data'!U:U)+sumif('Rolling Data'!R:R,C64,'Rolling Data'!U:U)</f>
        <v>6</v>
      </c>
      <c r="K64" s="29">
        <f t="shared" si="5"/>
        <v>6</v>
      </c>
      <c r="L64" s="30">
        <f t="shared" si="6"/>
        <v>0</v>
      </c>
    </row>
    <row r="65" ht="15.75" customHeight="1">
      <c r="A65" s="31" t="s">
        <v>107</v>
      </c>
      <c r="B65" s="20" t="s">
        <v>116</v>
      </c>
      <c r="C65" s="26" t="str">
        <f t="shared" si="1"/>
        <v>Mole FH &amp; Cadol BH</v>
      </c>
      <c r="D65" s="26" t="str">
        <f t="shared" si="2"/>
        <v>Cadol BH &amp; Mole FH</v>
      </c>
      <c r="E65" s="20">
        <f>sumif('Rolling Data'!R:R,C65,'Rolling Data'!V:V)+sumif('Rolling Data'!R:R,D65,'Rolling Data'!V:V)</f>
        <v>0</v>
      </c>
      <c r="F65" s="27">
        <f>sumif('Rolling Data'!S:S,C65,'Rolling Data'!V:V)+sumif('Rolling Data'!S:S,D65,'Rolling Data'!V:V)</f>
        <v>0</v>
      </c>
      <c r="G65" s="27">
        <f t="shared" si="3"/>
        <v>0</v>
      </c>
      <c r="H65" s="28">
        <f t="shared" si="4"/>
        <v>0</v>
      </c>
      <c r="I65" s="27">
        <f>sumif('Rolling Data'!R:R,C65,'Rolling Data'!T:T)+sumif('Rolling Data'!R:R,D65,'Rolling Data'!T:T)+sumif('Rolling Data'!S:S,C65,'Rolling Data'!U:U)+sumif('Rolling Data'!S:S,D65,'Rolling Data'!U:U)</f>
        <v>0</v>
      </c>
      <c r="J65" s="27">
        <f>sumif('Rolling Data'!S:S,C65,'Rolling Data'!T:T)+sumif('Rolling Data'!S:S,D65,'Rolling Data'!T:T)+sumif('Rolling Data'!R:R,D65,'Rolling Data'!U:U)+sumif('Rolling Data'!R:R,C65,'Rolling Data'!U:U)</f>
        <v>0</v>
      </c>
      <c r="K65" s="29">
        <f t="shared" si="5"/>
        <v>0</v>
      </c>
      <c r="L65" s="30">
        <f t="shared" si="6"/>
        <v>0</v>
      </c>
    </row>
    <row r="66" ht="15.75" customHeight="1">
      <c r="A66" s="31" t="s">
        <v>127</v>
      </c>
      <c r="B66" s="25" t="s">
        <v>109</v>
      </c>
      <c r="C66" s="26" t="str">
        <f t="shared" si="1"/>
        <v>Civet FH &amp; Batty BH</v>
      </c>
      <c r="D66" s="26" t="str">
        <f t="shared" si="2"/>
        <v>Batty BH &amp; Civet FH</v>
      </c>
      <c r="E66" s="20">
        <f>sumif('Rolling Data'!R:R,C66,'Rolling Data'!V:V)+sumif('Rolling Data'!R:R,D66,'Rolling Data'!V:V)</f>
        <v>0</v>
      </c>
      <c r="F66" s="27">
        <f>sumif('Rolling Data'!S:S,C66,'Rolling Data'!V:V)+sumif('Rolling Data'!S:S,D66,'Rolling Data'!V:V)</f>
        <v>0</v>
      </c>
      <c r="G66" s="27">
        <f t="shared" si="3"/>
        <v>0</v>
      </c>
      <c r="H66" s="28">
        <f t="shared" si="4"/>
        <v>0</v>
      </c>
      <c r="I66" s="27">
        <f>sumif('Rolling Data'!R:R,C66,'Rolling Data'!T:T)+sumif('Rolling Data'!R:R,D66,'Rolling Data'!T:T)+sumif('Rolling Data'!S:S,C66,'Rolling Data'!U:U)+sumif('Rolling Data'!S:S,D66,'Rolling Data'!U:U)</f>
        <v>0</v>
      </c>
      <c r="J66" s="27">
        <f>sumif('Rolling Data'!S:S,C66,'Rolling Data'!T:T)+sumif('Rolling Data'!S:S,D66,'Rolling Data'!T:T)+sumif('Rolling Data'!R:R,D66,'Rolling Data'!U:U)+sumif('Rolling Data'!R:R,C66,'Rolling Data'!U:U)</f>
        <v>0</v>
      </c>
      <c r="K66" s="29">
        <f t="shared" si="5"/>
        <v>0</v>
      </c>
      <c r="L66" s="30">
        <f t="shared" si="6"/>
        <v>0</v>
      </c>
    </row>
    <row r="67" ht="15.75" customHeight="1">
      <c r="A67" s="31" t="s">
        <v>127</v>
      </c>
      <c r="B67" s="25" t="s">
        <v>122</v>
      </c>
      <c r="C67" s="26" t="str">
        <f t="shared" si="1"/>
        <v>Civet FH &amp; Mole BH</v>
      </c>
      <c r="D67" s="26" t="str">
        <f t="shared" si="2"/>
        <v>Mole BH &amp; Civet FH</v>
      </c>
      <c r="E67" s="20">
        <f>sumif('Rolling Data'!R:R,C67,'Rolling Data'!V:V)+sumif('Rolling Data'!R:R,D67,'Rolling Data'!V:V)</f>
        <v>0</v>
      </c>
      <c r="F67" s="27">
        <f>sumif('Rolling Data'!S:S,C67,'Rolling Data'!V:V)+sumif('Rolling Data'!S:S,D67,'Rolling Data'!V:V)</f>
        <v>0</v>
      </c>
      <c r="G67" s="27">
        <f t="shared" si="3"/>
        <v>0</v>
      </c>
      <c r="H67" s="28">
        <f t="shared" si="4"/>
        <v>0</v>
      </c>
      <c r="I67" s="27">
        <f>sumif('Rolling Data'!R:R,C67,'Rolling Data'!T:T)+sumif('Rolling Data'!R:R,D67,'Rolling Data'!T:T)+sumif('Rolling Data'!S:S,C67,'Rolling Data'!U:U)+sumif('Rolling Data'!S:S,D67,'Rolling Data'!U:U)</f>
        <v>0</v>
      </c>
      <c r="J67" s="27">
        <f>sumif('Rolling Data'!S:S,C67,'Rolling Data'!T:T)+sumif('Rolling Data'!S:S,D67,'Rolling Data'!T:T)+sumif('Rolling Data'!R:R,D67,'Rolling Data'!U:U)+sumif('Rolling Data'!R:R,C67,'Rolling Data'!U:U)</f>
        <v>0</v>
      </c>
      <c r="K67" s="29">
        <f t="shared" si="5"/>
        <v>0</v>
      </c>
      <c r="L67" s="30">
        <f t="shared" si="6"/>
        <v>0</v>
      </c>
    </row>
    <row r="68" ht="15.75" customHeight="1">
      <c r="A68" s="31" t="s">
        <v>108</v>
      </c>
      <c r="B68" s="25" t="s">
        <v>128</v>
      </c>
      <c r="C68" s="26" t="str">
        <f t="shared" si="1"/>
        <v>WM FH &amp; Kenny BH</v>
      </c>
      <c r="D68" s="26" t="str">
        <f t="shared" si="2"/>
        <v>Kenny BH &amp; WM FH</v>
      </c>
      <c r="E68" s="20">
        <f>sumif('Rolling Data'!R:R,C68,'Rolling Data'!V:V)+sumif('Rolling Data'!R:R,D68,'Rolling Data'!V:V)</f>
        <v>0</v>
      </c>
      <c r="F68" s="27">
        <f>sumif('Rolling Data'!S:S,C68,'Rolling Data'!V:V)+sumif('Rolling Data'!S:S,D68,'Rolling Data'!V:V)</f>
        <v>0</v>
      </c>
      <c r="G68" s="27">
        <f t="shared" si="3"/>
        <v>0</v>
      </c>
      <c r="H68" s="28">
        <f t="shared" si="4"/>
        <v>0</v>
      </c>
      <c r="I68" s="27">
        <f>sumif('Rolling Data'!R:R,C68,'Rolling Data'!T:T)+sumif('Rolling Data'!R:R,D68,'Rolling Data'!T:T)+sumif('Rolling Data'!S:S,C68,'Rolling Data'!U:U)+sumif('Rolling Data'!S:S,D68,'Rolling Data'!U:U)</f>
        <v>0</v>
      </c>
      <c r="J68" s="27">
        <f>sumif('Rolling Data'!S:S,C68,'Rolling Data'!T:T)+sumif('Rolling Data'!S:S,D68,'Rolling Data'!T:T)+sumif('Rolling Data'!R:R,D68,'Rolling Data'!U:U)+sumif('Rolling Data'!R:R,C68,'Rolling Data'!U:U)</f>
        <v>0</v>
      </c>
      <c r="K68" s="29">
        <f t="shared" si="5"/>
        <v>0</v>
      </c>
      <c r="L68" s="30">
        <f t="shared" si="6"/>
        <v>0</v>
      </c>
    </row>
    <row r="69" ht="15.75" customHeight="1">
      <c r="A69" s="31" t="s">
        <v>129</v>
      </c>
      <c r="B69" s="25" t="s">
        <v>109</v>
      </c>
      <c r="C69" s="26" t="str">
        <f t="shared" si="1"/>
        <v>Steph FH &amp; Batty BH</v>
      </c>
      <c r="D69" s="26" t="str">
        <f t="shared" si="2"/>
        <v>Batty BH &amp; Steph FH</v>
      </c>
      <c r="E69" s="20">
        <f>sumif('Rolling Data'!R:R,C69,'Rolling Data'!V:V)+sumif('Rolling Data'!R:R,D69,'Rolling Data'!V:V)</f>
        <v>0</v>
      </c>
      <c r="F69" s="27">
        <f>sumif('Rolling Data'!S:S,C69,'Rolling Data'!V:V)+sumif('Rolling Data'!S:S,D69,'Rolling Data'!V:V)</f>
        <v>0</v>
      </c>
      <c r="G69" s="27">
        <f t="shared" si="3"/>
        <v>0</v>
      </c>
      <c r="H69" s="28">
        <f t="shared" si="4"/>
        <v>0</v>
      </c>
      <c r="I69" s="27">
        <f>sumif('Rolling Data'!R:R,C69,'Rolling Data'!T:T)+sumif('Rolling Data'!R:R,D69,'Rolling Data'!T:T)+sumif('Rolling Data'!S:S,C69,'Rolling Data'!U:U)+sumif('Rolling Data'!S:S,D69,'Rolling Data'!U:U)</f>
        <v>0</v>
      </c>
      <c r="J69" s="27">
        <f>sumif('Rolling Data'!S:S,C69,'Rolling Data'!T:T)+sumif('Rolling Data'!S:S,D69,'Rolling Data'!T:T)+sumif('Rolling Data'!R:R,D69,'Rolling Data'!U:U)+sumif('Rolling Data'!R:R,C69,'Rolling Data'!U:U)</f>
        <v>0</v>
      </c>
      <c r="K69" s="29">
        <f t="shared" si="5"/>
        <v>0</v>
      </c>
      <c r="L69" s="30">
        <f t="shared" si="6"/>
        <v>0</v>
      </c>
    </row>
    <row r="70" ht="15.75" customHeight="1">
      <c r="A70" s="31" t="s">
        <v>114</v>
      </c>
      <c r="B70" s="25" t="s">
        <v>116</v>
      </c>
      <c r="C70" s="26" t="str">
        <f t="shared" si="1"/>
        <v>Hiro FH &amp; Cadol BH</v>
      </c>
      <c r="D70" s="26" t="str">
        <f t="shared" si="2"/>
        <v>Cadol BH &amp; Hiro FH</v>
      </c>
      <c r="E70" s="20">
        <f>sumif('Rolling Data'!R:R,C70,'Rolling Data'!V:V)+sumif('Rolling Data'!R:R,D70,'Rolling Data'!V:V)</f>
        <v>0</v>
      </c>
      <c r="F70" s="27">
        <f>sumif('Rolling Data'!S:S,C70,'Rolling Data'!V:V)+sumif('Rolling Data'!S:S,D70,'Rolling Data'!V:V)</f>
        <v>0</v>
      </c>
      <c r="G70" s="27">
        <f t="shared" si="3"/>
        <v>0</v>
      </c>
      <c r="H70" s="28">
        <f t="shared" si="4"/>
        <v>0</v>
      </c>
      <c r="I70" s="27">
        <f>sumif('Rolling Data'!R:R,C70,'Rolling Data'!T:T)+sumif('Rolling Data'!R:R,D70,'Rolling Data'!T:T)+sumif('Rolling Data'!S:S,C70,'Rolling Data'!U:U)+sumif('Rolling Data'!S:S,D70,'Rolling Data'!U:U)</f>
        <v>0</v>
      </c>
      <c r="J70" s="27">
        <f>sumif('Rolling Data'!S:S,C70,'Rolling Data'!T:T)+sumif('Rolling Data'!S:S,D70,'Rolling Data'!T:T)+sumif('Rolling Data'!R:R,D70,'Rolling Data'!U:U)+sumif('Rolling Data'!R:R,C70,'Rolling Data'!U:U)</f>
        <v>0</v>
      </c>
      <c r="K70" s="29">
        <f t="shared" si="5"/>
        <v>0</v>
      </c>
      <c r="L70" s="30">
        <f t="shared" si="6"/>
        <v>0</v>
      </c>
    </row>
    <row r="71" ht="15.75" customHeight="1">
      <c r="A71" s="31" t="s">
        <v>114</v>
      </c>
      <c r="B71" s="25" t="s">
        <v>130</v>
      </c>
      <c r="C71" s="26" t="str">
        <f t="shared" si="1"/>
        <v>Hiro FH &amp; Takaku BH</v>
      </c>
      <c r="D71" s="26" t="str">
        <f t="shared" si="2"/>
        <v>Takaku BH &amp; Hiro FH</v>
      </c>
      <c r="E71" s="20">
        <f>sumif('Rolling Data'!R:R,C71,'Rolling Data'!V:V)+sumif('Rolling Data'!R:R,D71,'Rolling Data'!V:V)</f>
        <v>0</v>
      </c>
      <c r="F71" s="27">
        <f>sumif('Rolling Data'!S:S,C71,'Rolling Data'!V:V)+sumif('Rolling Data'!S:S,D71,'Rolling Data'!V:V)</f>
        <v>0</v>
      </c>
      <c r="G71" s="27">
        <f t="shared" si="3"/>
        <v>0</v>
      </c>
      <c r="H71" s="28">
        <f t="shared" si="4"/>
        <v>0</v>
      </c>
      <c r="I71" s="27">
        <f>sumif('Rolling Data'!R:R,C71,'Rolling Data'!T:T)+sumif('Rolling Data'!R:R,D71,'Rolling Data'!T:T)+sumif('Rolling Data'!S:S,C71,'Rolling Data'!U:U)+sumif('Rolling Data'!S:S,D71,'Rolling Data'!U:U)</f>
        <v>0</v>
      </c>
      <c r="J71" s="27">
        <f>sumif('Rolling Data'!S:S,C71,'Rolling Data'!T:T)+sumif('Rolling Data'!S:S,D71,'Rolling Data'!T:T)+sumif('Rolling Data'!R:R,D71,'Rolling Data'!U:U)+sumif('Rolling Data'!R:R,C71,'Rolling Data'!U:U)</f>
        <v>0</v>
      </c>
      <c r="K71" s="29">
        <f t="shared" si="5"/>
        <v>0</v>
      </c>
      <c r="L71" s="30">
        <f t="shared" si="6"/>
        <v>0</v>
      </c>
    </row>
    <row r="72" ht="15.75" customHeight="1">
      <c r="A72" s="22" t="s">
        <v>105</v>
      </c>
      <c r="B72" s="25" t="s">
        <v>126</v>
      </c>
      <c r="C72" s="26" t="str">
        <f t="shared" si="1"/>
        <v>WM BH &amp; SG FH</v>
      </c>
      <c r="D72" s="26" t="str">
        <f t="shared" si="2"/>
        <v>SG FH &amp; WM BH</v>
      </c>
      <c r="E72" s="20">
        <f>sumif('Rolling Data'!R:R,C72,'Rolling Data'!V:V)+sumif('Rolling Data'!R:R,D72,'Rolling Data'!V:V)</f>
        <v>0</v>
      </c>
      <c r="F72" s="27">
        <f>sumif('Rolling Data'!S:S,C72,'Rolling Data'!V:V)+sumif('Rolling Data'!S:S,D72,'Rolling Data'!V:V)</f>
        <v>0</v>
      </c>
      <c r="G72" s="27">
        <f t="shared" si="3"/>
        <v>0</v>
      </c>
      <c r="H72" s="28">
        <f t="shared" si="4"/>
        <v>0</v>
      </c>
      <c r="I72" s="27">
        <f>sumif('Rolling Data'!R:R,C72,'Rolling Data'!T:T)+sumif('Rolling Data'!R:R,D72,'Rolling Data'!T:T)+sumif('Rolling Data'!S:S,C72,'Rolling Data'!U:U)+sumif('Rolling Data'!S:S,D72,'Rolling Data'!U:U)</f>
        <v>0</v>
      </c>
      <c r="J72" s="27">
        <f>sumif('Rolling Data'!S:S,C72,'Rolling Data'!T:T)+sumif('Rolling Data'!S:S,D72,'Rolling Data'!T:T)+sumif('Rolling Data'!R:R,D72,'Rolling Data'!U:U)+sumif('Rolling Data'!R:R,C72,'Rolling Data'!U:U)</f>
        <v>0</v>
      </c>
      <c r="K72" s="29">
        <f t="shared" si="5"/>
        <v>0</v>
      </c>
      <c r="L72" s="30">
        <f t="shared" si="6"/>
        <v>0</v>
      </c>
    </row>
    <row r="73" ht="15.75" customHeight="1">
      <c r="A73" s="22" t="s">
        <v>105</v>
      </c>
      <c r="B73" s="25" t="s">
        <v>117</v>
      </c>
      <c r="C73" s="26" t="str">
        <f t="shared" si="1"/>
        <v>WM BH &amp; Mike FH</v>
      </c>
      <c r="D73" s="26" t="str">
        <f t="shared" si="2"/>
        <v>Mike FH &amp; WM BH</v>
      </c>
      <c r="E73" s="20">
        <f>sumif('Rolling Data'!R:R,C73,'Rolling Data'!V:V)+sumif('Rolling Data'!R:R,D73,'Rolling Data'!V:V)</f>
        <v>0</v>
      </c>
      <c r="F73" s="27">
        <f>sumif('Rolling Data'!S:S,C73,'Rolling Data'!V:V)+sumif('Rolling Data'!S:S,D73,'Rolling Data'!V:V)</f>
        <v>0</v>
      </c>
      <c r="G73" s="27">
        <f t="shared" si="3"/>
        <v>0</v>
      </c>
      <c r="H73" s="28">
        <f t="shared" si="4"/>
        <v>0</v>
      </c>
      <c r="I73" s="27">
        <f>sumif('Rolling Data'!R:R,C73,'Rolling Data'!T:T)+sumif('Rolling Data'!R:R,D73,'Rolling Data'!T:T)+sumif('Rolling Data'!S:S,C73,'Rolling Data'!U:U)+sumif('Rolling Data'!S:S,D73,'Rolling Data'!U:U)</f>
        <v>0</v>
      </c>
      <c r="J73" s="27">
        <f>sumif('Rolling Data'!S:S,C73,'Rolling Data'!T:T)+sumif('Rolling Data'!S:S,D73,'Rolling Data'!T:T)+sumif('Rolling Data'!R:R,D73,'Rolling Data'!U:U)+sumif('Rolling Data'!R:R,C73,'Rolling Data'!U:U)</f>
        <v>0</v>
      </c>
      <c r="K73" s="29">
        <f t="shared" si="5"/>
        <v>0</v>
      </c>
      <c r="L73" s="30">
        <f t="shared" si="6"/>
        <v>0</v>
      </c>
    </row>
    <row r="74" ht="15.75" customHeight="1">
      <c r="A74" s="22" t="s">
        <v>105</v>
      </c>
      <c r="B74" s="25" t="s">
        <v>119</v>
      </c>
      <c r="C74" s="26" t="str">
        <f t="shared" si="1"/>
        <v>WM BH &amp; Batty FH</v>
      </c>
      <c r="D74" s="26" t="str">
        <f t="shared" si="2"/>
        <v>Batty FH &amp; WM BH</v>
      </c>
      <c r="E74" s="20">
        <f>sumif('Rolling Data'!R:R,C74,'Rolling Data'!V:V)+sumif('Rolling Data'!R:R,D74,'Rolling Data'!V:V)</f>
        <v>0</v>
      </c>
      <c r="F74" s="27">
        <f>sumif('Rolling Data'!S:S,C74,'Rolling Data'!V:V)+sumif('Rolling Data'!S:S,D74,'Rolling Data'!V:V)</f>
        <v>0</v>
      </c>
      <c r="G74" s="27">
        <f t="shared" si="3"/>
        <v>0</v>
      </c>
      <c r="H74" s="28">
        <f t="shared" si="4"/>
        <v>0</v>
      </c>
      <c r="I74" s="27">
        <f>sumif('Rolling Data'!R:R,C74,'Rolling Data'!T:T)+sumif('Rolling Data'!R:R,D74,'Rolling Data'!T:T)+sumif('Rolling Data'!S:S,C74,'Rolling Data'!U:U)+sumif('Rolling Data'!S:S,D74,'Rolling Data'!U:U)</f>
        <v>0</v>
      </c>
      <c r="J74" s="27">
        <f>sumif('Rolling Data'!S:S,C74,'Rolling Data'!T:T)+sumif('Rolling Data'!S:S,D74,'Rolling Data'!T:T)+sumif('Rolling Data'!R:R,D74,'Rolling Data'!U:U)+sumif('Rolling Data'!R:R,C74,'Rolling Data'!U:U)</f>
        <v>0</v>
      </c>
      <c r="K74" s="29">
        <f t="shared" si="5"/>
        <v>0</v>
      </c>
      <c r="L74" s="30">
        <f t="shared" si="6"/>
        <v>0</v>
      </c>
    </row>
    <row r="75" ht="15.75" customHeight="1">
      <c r="A75" s="22" t="s">
        <v>115</v>
      </c>
      <c r="B75" s="25" t="s">
        <v>126</v>
      </c>
      <c r="C75" s="26" t="str">
        <f t="shared" si="1"/>
        <v>Chi BH &amp; SG FH</v>
      </c>
      <c r="D75" s="26" t="str">
        <f t="shared" si="2"/>
        <v>SG FH &amp; Chi BH</v>
      </c>
      <c r="E75" s="20">
        <f>sumif('Rolling Data'!R:R,C75,'Rolling Data'!V:V)+sumif('Rolling Data'!R:R,D75,'Rolling Data'!V:V)</f>
        <v>0</v>
      </c>
      <c r="F75" s="27">
        <f>sumif('Rolling Data'!S:S,C75,'Rolling Data'!V:V)+sumif('Rolling Data'!S:S,D75,'Rolling Data'!V:V)</f>
        <v>0</v>
      </c>
      <c r="G75" s="27">
        <f t="shared" si="3"/>
        <v>0</v>
      </c>
      <c r="H75" s="28">
        <f t="shared" si="4"/>
        <v>0</v>
      </c>
      <c r="I75" s="27">
        <f>sumif('Rolling Data'!R:R,C75,'Rolling Data'!T:T)+sumif('Rolling Data'!R:R,D75,'Rolling Data'!T:T)+sumif('Rolling Data'!S:S,C75,'Rolling Data'!U:U)+sumif('Rolling Data'!S:S,D75,'Rolling Data'!U:U)</f>
        <v>0</v>
      </c>
      <c r="J75" s="27">
        <f>sumif('Rolling Data'!S:S,C75,'Rolling Data'!T:T)+sumif('Rolling Data'!S:S,D75,'Rolling Data'!T:T)+sumif('Rolling Data'!R:R,D75,'Rolling Data'!U:U)+sumif('Rolling Data'!R:R,C75,'Rolling Data'!U:U)</f>
        <v>0</v>
      </c>
      <c r="K75" s="29">
        <f t="shared" si="5"/>
        <v>0</v>
      </c>
      <c r="L75" s="30">
        <f t="shared" si="6"/>
        <v>0</v>
      </c>
    </row>
    <row r="76" ht="15.75" customHeight="1">
      <c r="A76" s="22" t="s">
        <v>115</v>
      </c>
      <c r="B76" s="25" t="s">
        <v>117</v>
      </c>
      <c r="C76" s="26" t="str">
        <f t="shared" si="1"/>
        <v>Chi BH &amp; Mike FH</v>
      </c>
      <c r="D76" s="26" t="str">
        <f t="shared" si="2"/>
        <v>Mike FH &amp; Chi BH</v>
      </c>
      <c r="E76" s="20">
        <f>sumif('Rolling Data'!R:R,C76,'Rolling Data'!V:V)+sumif('Rolling Data'!R:R,D76,'Rolling Data'!V:V)</f>
        <v>0</v>
      </c>
      <c r="F76" s="27">
        <f>sumif('Rolling Data'!S:S,C76,'Rolling Data'!V:V)+sumif('Rolling Data'!S:S,D76,'Rolling Data'!V:V)</f>
        <v>0</v>
      </c>
      <c r="G76" s="27">
        <f t="shared" si="3"/>
        <v>0</v>
      </c>
      <c r="H76" s="28">
        <f t="shared" si="4"/>
        <v>0</v>
      </c>
      <c r="I76" s="27">
        <f>sumif('Rolling Data'!R:R,C76,'Rolling Data'!T:T)+sumif('Rolling Data'!R:R,D76,'Rolling Data'!T:T)+sumif('Rolling Data'!S:S,C76,'Rolling Data'!U:U)+sumif('Rolling Data'!S:S,D76,'Rolling Data'!U:U)</f>
        <v>0</v>
      </c>
      <c r="J76" s="27">
        <f>sumif('Rolling Data'!S:S,C76,'Rolling Data'!T:T)+sumif('Rolling Data'!S:S,D76,'Rolling Data'!T:T)+sumif('Rolling Data'!R:R,D76,'Rolling Data'!U:U)+sumif('Rolling Data'!R:R,C76,'Rolling Data'!U:U)</f>
        <v>0</v>
      </c>
      <c r="K76" s="29">
        <f t="shared" si="5"/>
        <v>0</v>
      </c>
      <c r="L76" s="30">
        <f t="shared" si="6"/>
        <v>0</v>
      </c>
    </row>
    <row r="77" ht="15.75" customHeight="1">
      <c r="A77" s="22" t="s">
        <v>115</v>
      </c>
      <c r="B77" s="25" t="s">
        <v>121</v>
      </c>
      <c r="C77" s="26" t="str">
        <f t="shared" si="1"/>
        <v>Chi BH &amp; DT FH</v>
      </c>
      <c r="D77" s="26" t="str">
        <f t="shared" si="2"/>
        <v>DT FH &amp; Chi BH</v>
      </c>
      <c r="E77" s="20">
        <f>sumif('Rolling Data'!R:R,C77,'Rolling Data'!V:V)+sumif('Rolling Data'!R:R,D77,'Rolling Data'!V:V)</f>
        <v>0</v>
      </c>
      <c r="F77" s="27">
        <f>sumif('Rolling Data'!S:S,C77,'Rolling Data'!V:V)+sumif('Rolling Data'!S:S,D77,'Rolling Data'!V:V)</f>
        <v>1</v>
      </c>
      <c r="G77" s="27">
        <f t="shared" si="3"/>
        <v>1</v>
      </c>
      <c r="H77" s="28">
        <f t="shared" si="4"/>
        <v>0</v>
      </c>
      <c r="I77" s="27">
        <f>sumif('Rolling Data'!R:R,C77,'Rolling Data'!T:T)+sumif('Rolling Data'!R:R,D77,'Rolling Data'!T:T)+sumif('Rolling Data'!S:S,C77,'Rolling Data'!U:U)+sumif('Rolling Data'!S:S,D77,'Rolling Data'!U:U)</f>
        <v>2</v>
      </c>
      <c r="J77" s="27">
        <f>sumif('Rolling Data'!S:S,C77,'Rolling Data'!T:T)+sumif('Rolling Data'!S:S,D77,'Rolling Data'!T:T)+sumif('Rolling Data'!R:R,D77,'Rolling Data'!U:U)+sumif('Rolling Data'!R:R,C77,'Rolling Data'!U:U)</f>
        <v>6</v>
      </c>
      <c r="K77" s="29">
        <f t="shared" si="5"/>
        <v>8</v>
      </c>
      <c r="L77" s="30">
        <f t="shared" si="6"/>
        <v>0.25</v>
      </c>
    </row>
    <row r="78" ht="15.75" customHeight="1">
      <c r="A78" s="22" t="s">
        <v>115</v>
      </c>
      <c r="B78" s="20" t="s">
        <v>118</v>
      </c>
      <c r="C78" s="26" t="str">
        <f t="shared" si="1"/>
        <v>Chi BH &amp; Cadol FH</v>
      </c>
      <c r="D78" s="26" t="str">
        <f t="shared" si="2"/>
        <v>Cadol FH &amp; Chi BH</v>
      </c>
      <c r="E78" s="20">
        <f>sumif('Rolling Data'!R:R,C78,'Rolling Data'!V:V)+sumif('Rolling Data'!R:R,D78,'Rolling Data'!V:V)</f>
        <v>0</v>
      </c>
      <c r="F78" s="27">
        <f>sumif('Rolling Data'!S:S,C78,'Rolling Data'!V:V)+sumif('Rolling Data'!S:S,D78,'Rolling Data'!V:V)</f>
        <v>0.5</v>
      </c>
      <c r="G78" s="27">
        <f t="shared" si="3"/>
        <v>0.5</v>
      </c>
      <c r="H78" s="28">
        <f t="shared" si="4"/>
        <v>0</v>
      </c>
      <c r="I78" s="27">
        <f>sumif('Rolling Data'!R:R,C78,'Rolling Data'!T:T)+sumif('Rolling Data'!R:R,D78,'Rolling Data'!T:T)+sumif('Rolling Data'!S:S,C78,'Rolling Data'!U:U)+sumif('Rolling Data'!S:S,D78,'Rolling Data'!U:U)</f>
        <v>4</v>
      </c>
      <c r="J78" s="27">
        <f>sumif('Rolling Data'!S:S,C78,'Rolling Data'!T:T)+sumif('Rolling Data'!S:S,D78,'Rolling Data'!T:T)+sumif('Rolling Data'!R:R,D78,'Rolling Data'!U:U)+sumif('Rolling Data'!R:R,C78,'Rolling Data'!U:U)</f>
        <v>5</v>
      </c>
      <c r="K78" s="29">
        <f t="shared" si="5"/>
        <v>9</v>
      </c>
      <c r="L78" s="30">
        <f t="shared" si="6"/>
        <v>0.4444444444</v>
      </c>
    </row>
    <row r="79" ht="15.75" customHeight="1">
      <c r="A79" s="22" t="s">
        <v>124</v>
      </c>
      <c r="B79" s="25" t="s">
        <v>117</v>
      </c>
      <c r="C79" s="26" t="str">
        <f t="shared" si="1"/>
        <v>SG BH &amp; Mike FH</v>
      </c>
      <c r="D79" s="26" t="str">
        <f t="shared" si="2"/>
        <v>Mike FH &amp; SG BH</v>
      </c>
      <c r="E79" s="20">
        <f>sumif('Rolling Data'!R:R,C79,'Rolling Data'!V:V)+sumif('Rolling Data'!R:R,D79,'Rolling Data'!V:V)</f>
        <v>0</v>
      </c>
      <c r="F79" s="27">
        <f>sumif('Rolling Data'!S:S,C79,'Rolling Data'!V:V)+sumif('Rolling Data'!S:S,D79,'Rolling Data'!V:V)</f>
        <v>0</v>
      </c>
      <c r="G79" s="27">
        <f t="shared" si="3"/>
        <v>0</v>
      </c>
      <c r="H79" s="28">
        <f t="shared" si="4"/>
        <v>0</v>
      </c>
      <c r="I79" s="27">
        <f>sumif('Rolling Data'!R:R,C79,'Rolling Data'!T:T)+sumif('Rolling Data'!R:R,D79,'Rolling Data'!T:T)+sumif('Rolling Data'!S:S,C79,'Rolling Data'!U:U)+sumif('Rolling Data'!S:S,D79,'Rolling Data'!U:U)</f>
        <v>0</v>
      </c>
      <c r="J79" s="27">
        <f>sumif('Rolling Data'!S:S,C79,'Rolling Data'!T:T)+sumif('Rolling Data'!S:S,D79,'Rolling Data'!T:T)+sumif('Rolling Data'!R:R,D79,'Rolling Data'!U:U)+sumif('Rolling Data'!R:R,C79,'Rolling Data'!U:U)</f>
        <v>0</v>
      </c>
      <c r="K79" s="29">
        <f t="shared" si="5"/>
        <v>0</v>
      </c>
      <c r="L79" s="30">
        <f t="shared" si="6"/>
        <v>0</v>
      </c>
    </row>
    <row r="80" ht="15.75" customHeight="1">
      <c r="A80" s="22" t="s">
        <v>124</v>
      </c>
      <c r="B80" s="25" t="s">
        <v>111</v>
      </c>
      <c r="C80" s="26" t="str">
        <f t="shared" si="1"/>
        <v>SG BH &amp; Chi FH</v>
      </c>
      <c r="D80" s="26" t="str">
        <f t="shared" si="2"/>
        <v>Chi FH &amp; SG BH</v>
      </c>
      <c r="E80" s="20">
        <f>sumif('Rolling Data'!R:R,C80,'Rolling Data'!V:V)+sumif('Rolling Data'!R:R,D80,'Rolling Data'!V:V)</f>
        <v>0</v>
      </c>
      <c r="F80" s="27">
        <f>sumif('Rolling Data'!S:S,C80,'Rolling Data'!V:V)+sumif('Rolling Data'!S:S,D80,'Rolling Data'!V:V)</f>
        <v>0</v>
      </c>
      <c r="G80" s="27">
        <f t="shared" si="3"/>
        <v>0</v>
      </c>
      <c r="H80" s="28">
        <f t="shared" si="4"/>
        <v>0</v>
      </c>
      <c r="I80" s="27">
        <f>sumif('Rolling Data'!R:R,C80,'Rolling Data'!T:T)+sumif('Rolling Data'!R:R,D80,'Rolling Data'!T:T)+sumif('Rolling Data'!S:S,C80,'Rolling Data'!U:U)+sumif('Rolling Data'!S:S,D80,'Rolling Data'!U:U)</f>
        <v>0</v>
      </c>
      <c r="J80" s="27">
        <f>sumif('Rolling Data'!S:S,C80,'Rolling Data'!T:T)+sumif('Rolling Data'!S:S,D80,'Rolling Data'!T:T)+sumif('Rolling Data'!R:R,D80,'Rolling Data'!U:U)+sumif('Rolling Data'!R:R,C80,'Rolling Data'!U:U)</f>
        <v>0</v>
      </c>
      <c r="K80" s="29">
        <f t="shared" si="5"/>
        <v>0</v>
      </c>
      <c r="L80" s="30">
        <f t="shared" si="6"/>
        <v>0</v>
      </c>
    </row>
    <row r="81" ht="15.75" customHeight="1">
      <c r="A81" s="22" t="s">
        <v>124</v>
      </c>
      <c r="B81" s="25" t="s">
        <v>121</v>
      </c>
      <c r="C81" s="26" t="str">
        <f t="shared" si="1"/>
        <v>SG BH &amp; DT FH</v>
      </c>
      <c r="D81" s="26" t="str">
        <f t="shared" si="2"/>
        <v>DT FH &amp; SG BH</v>
      </c>
      <c r="E81" s="20">
        <f>sumif('Rolling Data'!R:R,C81,'Rolling Data'!V:V)+sumif('Rolling Data'!R:R,D81,'Rolling Data'!V:V)</f>
        <v>0</v>
      </c>
      <c r="F81" s="27">
        <f>sumif('Rolling Data'!S:S,C81,'Rolling Data'!V:V)+sumif('Rolling Data'!S:S,D81,'Rolling Data'!V:V)</f>
        <v>0</v>
      </c>
      <c r="G81" s="27">
        <f t="shared" si="3"/>
        <v>0</v>
      </c>
      <c r="H81" s="28">
        <f t="shared" si="4"/>
        <v>0</v>
      </c>
      <c r="I81" s="27">
        <f>sumif('Rolling Data'!R:R,C81,'Rolling Data'!T:T)+sumif('Rolling Data'!R:R,D81,'Rolling Data'!T:T)+sumif('Rolling Data'!S:S,C81,'Rolling Data'!U:U)+sumif('Rolling Data'!S:S,D81,'Rolling Data'!U:U)</f>
        <v>0</v>
      </c>
      <c r="J81" s="27">
        <f>sumif('Rolling Data'!S:S,C81,'Rolling Data'!T:T)+sumif('Rolling Data'!S:S,D81,'Rolling Data'!T:T)+sumif('Rolling Data'!R:R,D81,'Rolling Data'!U:U)+sumif('Rolling Data'!R:R,C81,'Rolling Data'!U:U)</f>
        <v>0</v>
      </c>
      <c r="K81" s="29">
        <f t="shared" si="5"/>
        <v>0</v>
      </c>
      <c r="L81" s="30">
        <f t="shared" si="6"/>
        <v>0</v>
      </c>
    </row>
    <row r="82" ht="15.75" customHeight="1">
      <c r="A82" s="22" t="s">
        <v>124</v>
      </c>
      <c r="B82" s="25" t="s">
        <v>106</v>
      </c>
      <c r="C82" s="26" t="str">
        <f t="shared" si="1"/>
        <v>SG BH &amp; Kita FH</v>
      </c>
      <c r="D82" s="26" t="str">
        <f t="shared" si="2"/>
        <v>Kita FH &amp; SG BH</v>
      </c>
      <c r="E82" s="20">
        <f>sumif('Rolling Data'!R:R,C82,'Rolling Data'!V:V)+sumif('Rolling Data'!R:R,D82,'Rolling Data'!V:V)</f>
        <v>0</v>
      </c>
      <c r="F82" s="27">
        <f>sumif('Rolling Data'!S:S,C82,'Rolling Data'!V:V)+sumif('Rolling Data'!S:S,D82,'Rolling Data'!V:V)</f>
        <v>0</v>
      </c>
      <c r="G82" s="27">
        <f t="shared" si="3"/>
        <v>0</v>
      </c>
      <c r="H82" s="28">
        <f t="shared" si="4"/>
        <v>0</v>
      </c>
      <c r="I82" s="27">
        <f>sumif('Rolling Data'!R:R,C82,'Rolling Data'!T:T)+sumif('Rolling Data'!R:R,D82,'Rolling Data'!T:T)+sumif('Rolling Data'!S:S,C82,'Rolling Data'!U:U)+sumif('Rolling Data'!S:S,D82,'Rolling Data'!U:U)</f>
        <v>0</v>
      </c>
      <c r="J82" s="27">
        <f>sumif('Rolling Data'!S:S,C82,'Rolling Data'!T:T)+sumif('Rolling Data'!S:S,D82,'Rolling Data'!T:T)+sumif('Rolling Data'!R:R,D82,'Rolling Data'!U:U)+sumif('Rolling Data'!R:R,C82,'Rolling Data'!U:U)</f>
        <v>0</v>
      </c>
      <c r="K82" s="29">
        <f t="shared" si="5"/>
        <v>0</v>
      </c>
      <c r="L82" s="30">
        <f t="shared" si="6"/>
        <v>0</v>
      </c>
    </row>
    <row r="83" ht="15.75" customHeight="1">
      <c r="A83" s="22" t="s">
        <v>124</v>
      </c>
      <c r="B83" s="25" t="s">
        <v>119</v>
      </c>
      <c r="C83" s="26" t="str">
        <f t="shared" si="1"/>
        <v>SG BH &amp; Batty FH</v>
      </c>
      <c r="D83" s="26" t="str">
        <f t="shared" si="2"/>
        <v>Batty FH &amp; SG BH</v>
      </c>
      <c r="E83" s="20">
        <f>sumif('Rolling Data'!R:R,C83,'Rolling Data'!V:V)+sumif('Rolling Data'!R:R,D83,'Rolling Data'!V:V)</f>
        <v>0</v>
      </c>
      <c r="F83" s="27">
        <f>sumif('Rolling Data'!S:S,C83,'Rolling Data'!V:V)+sumif('Rolling Data'!S:S,D83,'Rolling Data'!V:V)</f>
        <v>0</v>
      </c>
      <c r="G83" s="27">
        <f t="shared" si="3"/>
        <v>0</v>
      </c>
      <c r="H83" s="28">
        <f t="shared" si="4"/>
        <v>0</v>
      </c>
      <c r="I83" s="27">
        <f>sumif('Rolling Data'!R:R,C83,'Rolling Data'!T:T)+sumif('Rolling Data'!R:R,D83,'Rolling Data'!T:T)+sumif('Rolling Data'!S:S,C83,'Rolling Data'!U:U)+sumif('Rolling Data'!S:S,D83,'Rolling Data'!U:U)</f>
        <v>0</v>
      </c>
      <c r="J83" s="27">
        <f>sumif('Rolling Data'!S:S,C83,'Rolling Data'!T:T)+sumif('Rolling Data'!S:S,D83,'Rolling Data'!T:T)+sumif('Rolling Data'!R:R,D83,'Rolling Data'!U:U)+sumif('Rolling Data'!R:R,C83,'Rolling Data'!U:U)</f>
        <v>0</v>
      </c>
      <c r="K83" s="29">
        <f t="shared" si="5"/>
        <v>0</v>
      </c>
      <c r="L83" s="30">
        <f t="shared" si="6"/>
        <v>0</v>
      </c>
    </row>
    <row r="84" ht="15.75" customHeight="1">
      <c r="A84" s="22" t="s">
        <v>124</v>
      </c>
      <c r="B84" s="25" t="s">
        <v>107</v>
      </c>
      <c r="C84" s="26" t="str">
        <f t="shared" si="1"/>
        <v>SG BH &amp; Mole FH</v>
      </c>
      <c r="D84" s="26" t="str">
        <f t="shared" si="2"/>
        <v>Mole FH &amp; SG BH</v>
      </c>
      <c r="E84" s="20">
        <f>sumif('Rolling Data'!R:R,C84,'Rolling Data'!V:V)+sumif('Rolling Data'!R:R,D84,'Rolling Data'!V:V)</f>
        <v>0</v>
      </c>
      <c r="F84" s="27">
        <f>sumif('Rolling Data'!S:S,C84,'Rolling Data'!V:V)+sumif('Rolling Data'!S:S,D84,'Rolling Data'!V:V)</f>
        <v>0</v>
      </c>
      <c r="G84" s="27">
        <f t="shared" si="3"/>
        <v>0</v>
      </c>
      <c r="H84" s="28">
        <f t="shared" si="4"/>
        <v>0</v>
      </c>
      <c r="I84" s="27">
        <f>sumif('Rolling Data'!R:R,C84,'Rolling Data'!T:T)+sumif('Rolling Data'!R:R,D84,'Rolling Data'!T:T)+sumif('Rolling Data'!S:S,C84,'Rolling Data'!U:U)+sumif('Rolling Data'!S:S,D84,'Rolling Data'!U:U)</f>
        <v>0</v>
      </c>
      <c r="J84" s="27">
        <f>sumif('Rolling Data'!S:S,C84,'Rolling Data'!T:T)+sumif('Rolling Data'!S:S,D84,'Rolling Data'!T:T)+sumif('Rolling Data'!R:R,D84,'Rolling Data'!U:U)+sumif('Rolling Data'!R:R,C84,'Rolling Data'!U:U)</f>
        <v>0</v>
      </c>
      <c r="K84" s="29">
        <f t="shared" si="5"/>
        <v>0</v>
      </c>
      <c r="L84" s="30">
        <f t="shared" si="6"/>
        <v>0</v>
      </c>
    </row>
    <row r="85" ht="15.75" customHeight="1">
      <c r="A85" s="22" t="s">
        <v>124</v>
      </c>
      <c r="B85" s="25" t="s">
        <v>113</v>
      </c>
      <c r="C85" s="26" t="str">
        <f t="shared" si="1"/>
        <v>SG BH &amp; Andrew FH</v>
      </c>
      <c r="D85" s="26" t="str">
        <f t="shared" si="2"/>
        <v>Andrew FH &amp; SG BH</v>
      </c>
      <c r="E85" s="20">
        <f>sumif('Rolling Data'!R:R,C85,'Rolling Data'!V:V)+sumif('Rolling Data'!R:R,D85,'Rolling Data'!V:V)</f>
        <v>0</v>
      </c>
      <c r="F85" s="27">
        <f>sumif('Rolling Data'!S:S,C85,'Rolling Data'!V:V)+sumif('Rolling Data'!S:S,D85,'Rolling Data'!V:V)</f>
        <v>0</v>
      </c>
      <c r="G85" s="27">
        <f t="shared" si="3"/>
        <v>0</v>
      </c>
      <c r="H85" s="28">
        <f t="shared" si="4"/>
        <v>0</v>
      </c>
      <c r="I85" s="27">
        <f>sumif('Rolling Data'!R:R,C85,'Rolling Data'!T:T)+sumif('Rolling Data'!R:R,D85,'Rolling Data'!T:T)+sumif('Rolling Data'!S:S,C85,'Rolling Data'!U:U)+sumif('Rolling Data'!S:S,D85,'Rolling Data'!U:U)</f>
        <v>0</v>
      </c>
      <c r="J85" s="27">
        <f>sumif('Rolling Data'!S:S,C85,'Rolling Data'!T:T)+sumif('Rolling Data'!S:S,D85,'Rolling Data'!T:T)+sumif('Rolling Data'!R:R,D85,'Rolling Data'!U:U)+sumif('Rolling Data'!R:R,C85,'Rolling Data'!U:U)</f>
        <v>0</v>
      </c>
      <c r="K85" s="29">
        <f t="shared" si="5"/>
        <v>0</v>
      </c>
      <c r="L85" s="30">
        <f t="shared" si="6"/>
        <v>0</v>
      </c>
    </row>
    <row r="86" ht="15.75" customHeight="1">
      <c r="A86" s="22" t="s">
        <v>124</v>
      </c>
      <c r="B86" s="20" t="s">
        <v>118</v>
      </c>
      <c r="C86" s="26" t="str">
        <f t="shared" si="1"/>
        <v>SG BH &amp; Cadol FH</v>
      </c>
      <c r="D86" s="26" t="str">
        <f t="shared" si="2"/>
        <v>Cadol FH &amp; SG BH</v>
      </c>
      <c r="E86" s="20">
        <f>sumif('Rolling Data'!R:R,C86,'Rolling Data'!V:V)+sumif('Rolling Data'!R:R,D86,'Rolling Data'!V:V)</f>
        <v>0</v>
      </c>
      <c r="F86" s="27">
        <f>sumif('Rolling Data'!S:S,C86,'Rolling Data'!V:V)+sumif('Rolling Data'!S:S,D86,'Rolling Data'!V:V)</f>
        <v>0</v>
      </c>
      <c r="G86" s="27">
        <f t="shared" si="3"/>
        <v>0</v>
      </c>
      <c r="H86" s="28">
        <f t="shared" si="4"/>
        <v>0</v>
      </c>
      <c r="I86" s="27">
        <f>sumif('Rolling Data'!R:R,C86,'Rolling Data'!T:T)+sumif('Rolling Data'!R:R,D86,'Rolling Data'!T:T)+sumif('Rolling Data'!S:S,C86,'Rolling Data'!U:U)+sumif('Rolling Data'!S:S,D86,'Rolling Data'!U:U)</f>
        <v>0</v>
      </c>
      <c r="J86" s="27">
        <f>sumif('Rolling Data'!S:S,C86,'Rolling Data'!T:T)+sumif('Rolling Data'!S:S,D86,'Rolling Data'!T:T)+sumif('Rolling Data'!R:R,D86,'Rolling Data'!U:U)+sumif('Rolling Data'!R:R,C86,'Rolling Data'!U:U)</f>
        <v>0</v>
      </c>
      <c r="K86" s="29">
        <f t="shared" si="5"/>
        <v>0</v>
      </c>
      <c r="L86" s="30">
        <f t="shared" si="6"/>
        <v>0</v>
      </c>
    </row>
    <row r="87" ht="15.75" customHeight="1">
      <c r="A87" s="22" t="s">
        <v>120</v>
      </c>
      <c r="B87" s="25" t="s">
        <v>121</v>
      </c>
      <c r="C87" s="26" t="str">
        <f t="shared" si="1"/>
        <v>Mike BH &amp; DT FH</v>
      </c>
      <c r="D87" s="26" t="str">
        <f t="shared" si="2"/>
        <v>DT FH &amp; Mike BH</v>
      </c>
      <c r="E87" s="20">
        <f>sumif('Rolling Data'!R:R,C87,'Rolling Data'!V:V)+sumif('Rolling Data'!R:R,D87,'Rolling Data'!V:V)</f>
        <v>0</v>
      </c>
      <c r="F87" s="27">
        <f>sumif('Rolling Data'!S:S,C87,'Rolling Data'!V:V)+sumif('Rolling Data'!S:S,D87,'Rolling Data'!V:V)</f>
        <v>0</v>
      </c>
      <c r="G87" s="27">
        <f t="shared" si="3"/>
        <v>0</v>
      </c>
      <c r="H87" s="28">
        <f t="shared" si="4"/>
        <v>0</v>
      </c>
      <c r="I87" s="27">
        <f>sumif('Rolling Data'!R:R,C87,'Rolling Data'!T:T)+sumif('Rolling Data'!R:R,D87,'Rolling Data'!T:T)+sumif('Rolling Data'!S:S,C87,'Rolling Data'!U:U)+sumif('Rolling Data'!S:S,D87,'Rolling Data'!U:U)</f>
        <v>0</v>
      </c>
      <c r="J87" s="27">
        <f>sumif('Rolling Data'!S:S,C87,'Rolling Data'!T:T)+sumif('Rolling Data'!S:S,D87,'Rolling Data'!T:T)+sumif('Rolling Data'!R:R,D87,'Rolling Data'!U:U)+sumif('Rolling Data'!R:R,C87,'Rolling Data'!U:U)</f>
        <v>0</v>
      </c>
      <c r="K87" s="29">
        <f t="shared" si="5"/>
        <v>0</v>
      </c>
      <c r="L87" s="30">
        <f t="shared" si="6"/>
        <v>0</v>
      </c>
    </row>
    <row r="88" ht="15.75" customHeight="1">
      <c r="A88" s="22" t="s">
        <v>120</v>
      </c>
      <c r="B88" s="25" t="s">
        <v>106</v>
      </c>
      <c r="C88" s="26" t="str">
        <f t="shared" si="1"/>
        <v>Mike BH &amp; Kita FH</v>
      </c>
      <c r="D88" s="26" t="str">
        <f t="shared" si="2"/>
        <v>Kita FH &amp; Mike BH</v>
      </c>
      <c r="E88" s="20">
        <f>sumif('Rolling Data'!R:R,C88,'Rolling Data'!V:V)+sumif('Rolling Data'!R:R,D88,'Rolling Data'!V:V)</f>
        <v>0</v>
      </c>
      <c r="F88" s="27">
        <f>sumif('Rolling Data'!S:S,C88,'Rolling Data'!V:V)+sumif('Rolling Data'!S:S,D88,'Rolling Data'!V:V)</f>
        <v>0</v>
      </c>
      <c r="G88" s="27">
        <f t="shared" si="3"/>
        <v>0</v>
      </c>
      <c r="H88" s="28">
        <f t="shared" si="4"/>
        <v>0</v>
      </c>
      <c r="I88" s="27">
        <f>sumif('Rolling Data'!R:R,C88,'Rolling Data'!T:T)+sumif('Rolling Data'!R:R,D88,'Rolling Data'!T:T)+sumif('Rolling Data'!S:S,C88,'Rolling Data'!U:U)+sumif('Rolling Data'!S:S,D88,'Rolling Data'!U:U)</f>
        <v>0</v>
      </c>
      <c r="J88" s="27">
        <f>sumif('Rolling Data'!S:S,C88,'Rolling Data'!T:T)+sumif('Rolling Data'!S:S,D88,'Rolling Data'!T:T)+sumif('Rolling Data'!R:R,D88,'Rolling Data'!U:U)+sumif('Rolling Data'!R:R,C88,'Rolling Data'!U:U)</f>
        <v>0</v>
      </c>
      <c r="K88" s="29">
        <f t="shared" si="5"/>
        <v>0</v>
      </c>
      <c r="L88" s="30">
        <f t="shared" si="6"/>
        <v>0</v>
      </c>
    </row>
    <row r="89" ht="15.75" customHeight="1">
      <c r="A89" s="22" t="s">
        <v>120</v>
      </c>
      <c r="B89" s="25" t="s">
        <v>119</v>
      </c>
      <c r="C89" s="26" t="str">
        <f t="shared" si="1"/>
        <v>Mike BH &amp; Batty FH</v>
      </c>
      <c r="D89" s="26" t="str">
        <f t="shared" si="2"/>
        <v>Batty FH &amp; Mike BH</v>
      </c>
      <c r="E89" s="20">
        <f>sumif('Rolling Data'!R:R,C89,'Rolling Data'!V:V)+sumif('Rolling Data'!R:R,D89,'Rolling Data'!V:V)</f>
        <v>0</v>
      </c>
      <c r="F89" s="27">
        <f>sumif('Rolling Data'!S:S,C89,'Rolling Data'!V:V)+sumif('Rolling Data'!S:S,D89,'Rolling Data'!V:V)</f>
        <v>0</v>
      </c>
      <c r="G89" s="27">
        <f t="shared" si="3"/>
        <v>0</v>
      </c>
      <c r="H89" s="28">
        <f t="shared" si="4"/>
        <v>0</v>
      </c>
      <c r="I89" s="27">
        <f>sumif('Rolling Data'!R:R,C89,'Rolling Data'!T:T)+sumif('Rolling Data'!R:R,D89,'Rolling Data'!T:T)+sumif('Rolling Data'!S:S,C89,'Rolling Data'!U:U)+sumif('Rolling Data'!S:S,D89,'Rolling Data'!U:U)</f>
        <v>0</v>
      </c>
      <c r="J89" s="27">
        <f>sumif('Rolling Data'!S:S,C89,'Rolling Data'!T:T)+sumif('Rolling Data'!S:S,D89,'Rolling Data'!T:T)+sumif('Rolling Data'!R:R,D89,'Rolling Data'!U:U)+sumif('Rolling Data'!R:R,C89,'Rolling Data'!U:U)</f>
        <v>0</v>
      </c>
      <c r="K89" s="29">
        <f t="shared" si="5"/>
        <v>0</v>
      </c>
      <c r="L89" s="30">
        <f t="shared" si="6"/>
        <v>0</v>
      </c>
    </row>
    <row r="90" ht="15.75" customHeight="1">
      <c r="A90" s="22" t="s">
        <v>120</v>
      </c>
      <c r="B90" s="25" t="s">
        <v>107</v>
      </c>
      <c r="C90" s="26" t="str">
        <f t="shared" si="1"/>
        <v>Mike BH &amp; Mole FH</v>
      </c>
      <c r="D90" s="26" t="str">
        <f t="shared" si="2"/>
        <v>Mole FH &amp; Mike BH</v>
      </c>
      <c r="E90" s="20">
        <f>sumif('Rolling Data'!R:R,C90,'Rolling Data'!V:V)+sumif('Rolling Data'!R:R,D90,'Rolling Data'!V:V)</f>
        <v>0</v>
      </c>
      <c r="F90" s="27">
        <f>sumif('Rolling Data'!S:S,C90,'Rolling Data'!V:V)+sumif('Rolling Data'!S:S,D90,'Rolling Data'!V:V)</f>
        <v>0</v>
      </c>
      <c r="G90" s="27">
        <f t="shared" si="3"/>
        <v>0</v>
      </c>
      <c r="H90" s="28">
        <f t="shared" si="4"/>
        <v>0</v>
      </c>
      <c r="I90" s="27">
        <f>sumif('Rolling Data'!R:R,C90,'Rolling Data'!T:T)+sumif('Rolling Data'!R:R,D90,'Rolling Data'!T:T)+sumif('Rolling Data'!S:S,C90,'Rolling Data'!U:U)+sumif('Rolling Data'!S:S,D90,'Rolling Data'!U:U)</f>
        <v>0</v>
      </c>
      <c r="J90" s="27">
        <f>sumif('Rolling Data'!S:S,C90,'Rolling Data'!T:T)+sumif('Rolling Data'!S:S,D90,'Rolling Data'!T:T)+sumif('Rolling Data'!R:R,D90,'Rolling Data'!U:U)+sumif('Rolling Data'!R:R,C90,'Rolling Data'!U:U)</f>
        <v>0</v>
      </c>
      <c r="K90" s="29">
        <f t="shared" si="5"/>
        <v>0</v>
      </c>
      <c r="L90" s="30">
        <f t="shared" si="6"/>
        <v>0</v>
      </c>
    </row>
    <row r="91" ht="15.75" customHeight="1">
      <c r="A91" s="22" t="s">
        <v>120</v>
      </c>
      <c r="B91" s="25" t="s">
        <v>113</v>
      </c>
      <c r="C91" s="26" t="str">
        <f t="shared" si="1"/>
        <v>Mike BH &amp; Andrew FH</v>
      </c>
      <c r="D91" s="26" t="str">
        <f t="shared" si="2"/>
        <v>Andrew FH &amp; Mike BH</v>
      </c>
      <c r="E91" s="20">
        <f>sumif('Rolling Data'!R:R,C91,'Rolling Data'!V:V)+sumif('Rolling Data'!R:R,D91,'Rolling Data'!V:V)</f>
        <v>0</v>
      </c>
      <c r="F91" s="27">
        <f>sumif('Rolling Data'!S:S,C91,'Rolling Data'!V:V)+sumif('Rolling Data'!S:S,D91,'Rolling Data'!V:V)</f>
        <v>0</v>
      </c>
      <c r="G91" s="27">
        <f t="shared" si="3"/>
        <v>0</v>
      </c>
      <c r="H91" s="28">
        <f t="shared" si="4"/>
        <v>0</v>
      </c>
      <c r="I91" s="27">
        <f>sumif('Rolling Data'!R:R,C91,'Rolling Data'!T:T)+sumif('Rolling Data'!R:R,D91,'Rolling Data'!T:T)+sumif('Rolling Data'!S:S,C91,'Rolling Data'!U:U)+sumif('Rolling Data'!S:S,D91,'Rolling Data'!U:U)</f>
        <v>0</v>
      </c>
      <c r="J91" s="27">
        <f>sumif('Rolling Data'!S:S,C91,'Rolling Data'!T:T)+sumif('Rolling Data'!S:S,D91,'Rolling Data'!T:T)+sumif('Rolling Data'!R:R,D91,'Rolling Data'!U:U)+sumif('Rolling Data'!R:R,C91,'Rolling Data'!U:U)</f>
        <v>0</v>
      </c>
      <c r="K91" s="29">
        <f t="shared" si="5"/>
        <v>0</v>
      </c>
      <c r="L91" s="30">
        <f t="shared" si="6"/>
        <v>0</v>
      </c>
    </row>
    <row r="92" ht="15.75" customHeight="1">
      <c r="A92" s="22" t="s">
        <v>125</v>
      </c>
      <c r="B92" s="25" t="s">
        <v>106</v>
      </c>
      <c r="C92" s="26" t="str">
        <f t="shared" si="1"/>
        <v>DT BH &amp; Kita FH</v>
      </c>
      <c r="D92" s="26" t="str">
        <f t="shared" si="2"/>
        <v>Kita FH &amp; DT BH</v>
      </c>
      <c r="E92" s="20">
        <f>sumif('Rolling Data'!R:R,C92,'Rolling Data'!V:V)+sumif('Rolling Data'!R:R,D92,'Rolling Data'!V:V)</f>
        <v>0</v>
      </c>
      <c r="F92" s="27">
        <f>sumif('Rolling Data'!S:S,C92,'Rolling Data'!V:V)+sumif('Rolling Data'!S:S,D92,'Rolling Data'!V:V)</f>
        <v>0</v>
      </c>
      <c r="G92" s="27">
        <f t="shared" si="3"/>
        <v>0</v>
      </c>
      <c r="H92" s="28">
        <f t="shared" si="4"/>
        <v>0</v>
      </c>
      <c r="I92" s="27">
        <f>sumif('Rolling Data'!R:R,C92,'Rolling Data'!T:T)+sumif('Rolling Data'!R:R,D92,'Rolling Data'!T:T)+sumif('Rolling Data'!S:S,C92,'Rolling Data'!U:U)+sumif('Rolling Data'!S:S,D92,'Rolling Data'!U:U)</f>
        <v>0</v>
      </c>
      <c r="J92" s="27">
        <f>sumif('Rolling Data'!S:S,C92,'Rolling Data'!T:T)+sumif('Rolling Data'!S:S,D92,'Rolling Data'!T:T)+sumif('Rolling Data'!R:R,D92,'Rolling Data'!U:U)+sumif('Rolling Data'!R:R,C92,'Rolling Data'!U:U)</f>
        <v>0</v>
      </c>
      <c r="K92" s="29">
        <f t="shared" si="5"/>
        <v>0</v>
      </c>
      <c r="L92" s="30">
        <f t="shared" si="6"/>
        <v>0</v>
      </c>
    </row>
    <row r="93" ht="15.75" customHeight="1">
      <c r="A93" s="22" t="s">
        <v>125</v>
      </c>
      <c r="B93" s="25" t="s">
        <v>119</v>
      </c>
      <c r="C93" s="26" t="str">
        <f t="shared" si="1"/>
        <v>DT BH &amp; Batty FH</v>
      </c>
      <c r="D93" s="26" t="str">
        <f t="shared" si="2"/>
        <v>Batty FH &amp; DT BH</v>
      </c>
      <c r="E93" s="20">
        <f>sumif('Rolling Data'!R:R,C93,'Rolling Data'!V:V)+sumif('Rolling Data'!R:R,D93,'Rolling Data'!V:V)</f>
        <v>0</v>
      </c>
      <c r="F93" s="27">
        <f>sumif('Rolling Data'!S:S,C93,'Rolling Data'!V:V)+sumif('Rolling Data'!S:S,D93,'Rolling Data'!V:V)</f>
        <v>0</v>
      </c>
      <c r="G93" s="27">
        <f t="shared" si="3"/>
        <v>0</v>
      </c>
      <c r="H93" s="28">
        <f t="shared" si="4"/>
        <v>0</v>
      </c>
      <c r="I93" s="27">
        <f>sumif('Rolling Data'!R:R,C93,'Rolling Data'!T:T)+sumif('Rolling Data'!R:R,D93,'Rolling Data'!T:T)+sumif('Rolling Data'!S:S,C93,'Rolling Data'!U:U)+sumif('Rolling Data'!S:S,D93,'Rolling Data'!U:U)</f>
        <v>0</v>
      </c>
      <c r="J93" s="27">
        <f>sumif('Rolling Data'!S:S,C93,'Rolling Data'!T:T)+sumif('Rolling Data'!S:S,D93,'Rolling Data'!T:T)+sumif('Rolling Data'!R:R,D93,'Rolling Data'!U:U)+sumif('Rolling Data'!R:R,C93,'Rolling Data'!U:U)</f>
        <v>0</v>
      </c>
      <c r="K93" s="29">
        <f t="shared" si="5"/>
        <v>0</v>
      </c>
      <c r="L93" s="30">
        <f t="shared" si="6"/>
        <v>0</v>
      </c>
    </row>
    <row r="94" ht="15.75" customHeight="1">
      <c r="A94" s="22" t="s">
        <v>125</v>
      </c>
      <c r="B94" s="25" t="s">
        <v>107</v>
      </c>
      <c r="C94" s="26" t="str">
        <f t="shared" si="1"/>
        <v>DT BH &amp; Mole FH</v>
      </c>
      <c r="D94" s="26" t="str">
        <f t="shared" si="2"/>
        <v>Mole FH &amp; DT BH</v>
      </c>
      <c r="E94" s="20">
        <f>sumif('Rolling Data'!R:R,C94,'Rolling Data'!V:V)+sumif('Rolling Data'!R:R,D94,'Rolling Data'!V:V)</f>
        <v>0</v>
      </c>
      <c r="F94" s="27">
        <f>sumif('Rolling Data'!S:S,C94,'Rolling Data'!V:V)+sumif('Rolling Data'!S:S,D94,'Rolling Data'!V:V)</f>
        <v>0</v>
      </c>
      <c r="G94" s="27">
        <f t="shared" si="3"/>
        <v>0</v>
      </c>
      <c r="H94" s="28">
        <f t="shared" si="4"/>
        <v>0</v>
      </c>
      <c r="I94" s="27">
        <f>sumif('Rolling Data'!R:R,C94,'Rolling Data'!T:T)+sumif('Rolling Data'!R:R,D94,'Rolling Data'!T:T)+sumif('Rolling Data'!S:S,C94,'Rolling Data'!U:U)+sumif('Rolling Data'!S:S,D94,'Rolling Data'!U:U)</f>
        <v>0</v>
      </c>
      <c r="J94" s="27">
        <f>sumif('Rolling Data'!S:S,C94,'Rolling Data'!T:T)+sumif('Rolling Data'!S:S,D94,'Rolling Data'!T:T)+sumif('Rolling Data'!R:R,D94,'Rolling Data'!U:U)+sumif('Rolling Data'!R:R,C94,'Rolling Data'!U:U)</f>
        <v>0</v>
      </c>
      <c r="K94" s="29">
        <f t="shared" si="5"/>
        <v>0</v>
      </c>
      <c r="L94" s="30">
        <f t="shared" si="6"/>
        <v>0</v>
      </c>
    </row>
    <row r="95" ht="15.75" customHeight="1">
      <c r="A95" s="22" t="s">
        <v>125</v>
      </c>
      <c r="B95" s="25" t="s">
        <v>113</v>
      </c>
      <c r="C95" s="26" t="str">
        <f t="shared" si="1"/>
        <v>DT BH &amp; Andrew FH</v>
      </c>
      <c r="D95" s="26" t="str">
        <f t="shared" si="2"/>
        <v>Andrew FH &amp; DT BH</v>
      </c>
      <c r="E95" s="20">
        <f>sumif('Rolling Data'!R:R,C95,'Rolling Data'!V:V)+sumif('Rolling Data'!R:R,D95,'Rolling Data'!V:V)</f>
        <v>0</v>
      </c>
      <c r="F95" s="27">
        <f>sumif('Rolling Data'!S:S,C95,'Rolling Data'!V:V)+sumif('Rolling Data'!S:S,D95,'Rolling Data'!V:V)</f>
        <v>0</v>
      </c>
      <c r="G95" s="27">
        <f t="shared" si="3"/>
        <v>0</v>
      </c>
      <c r="H95" s="28">
        <f t="shared" si="4"/>
        <v>0</v>
      </c>
      <c r="I95" s="27">
        <f>sumif('Rolling Data'!R:R,C95,'Rolling Data'!T:T)+sumif('Rolling Data'!R:R,D95,'Rolling Data'!T:T)+sumif('Rolling Data'!S:S,C95,'Rolling Data'!U:U)+sumif('Rolling Data'!S:S,D95,'Rolling Data'!U:U)</f>
        <v>0</v>
      </c>
      <c r="J95" s="27">
        <f>sumif('Rolling Data'!S:S,C95,'Rolling Data'!T:T)+sumif('Rolling Data'!S:S,D95,'Rolling Data'!T:T)+sumif('Rolling Data'!R:R,D95,'Rolling Data'!U:U)+sumif('Rolling Data'!R:R,C95,'Rolling Data'!U:U)</f>
        <v>0</v>
      </c>
      <c r="K95" s="29">
        <f t="shared" si="5"/>
        <v>0</v>
      </c>
      <c r="L95" s="30">
        <f t="shared" si="6"/>
        <v>0</v>
      </c>
    </row>
    <row r="96" ht="15.75" customHeight="1">
      <c r="A96" s="34" t="s">
        <v>125</v>
      </c>
      <c r="B96" s="20" t="s">
        <v>118</v>
      </c>
      <c r="C96" s="26" t="str">
        <f t="shared" si="1"/>
        <v>DT BH &amp; Cadol FH</v>
      </c>
      <c r="D96" s="26" t="str">
        <f t="shared" si="2"/>
        <v>Cadol FH &amp; DT BH</v>
      </c>
      <c r="E96" s="20">
        <f>sumif('Rolling Data'!R:R,C96,'Rolling Data'!V:V)+sumif('Rolling Data'!R:R,D96,'Rolling Data'!V:V)</f>
        <v>0</v>
      </c>
      <c r="F96" s="27">
        <f>sumif('Rolling Data'!S:S,C96,'Rolling Data'!V:V)+sumif('Rolling Data'!S:S,D96,'Rolling Data'!V:V)</f>
        <v>0</v>
      </c>
      <c r="G96" s="27">
        <f t="shared" si="3"/>
        <v>0</v>
      </c>
      <c r="H96" s="28">
        <f t="shared" si="4"/>
        <v>0</v>
      </c>
      <c r="I96" s="27">
        <f>sumif('Rolling Data'!R:R,C96,'Rolling Data'!T:T)+sumif('Rolling Data'!R:R,D96,'Rolling Data'!T:T)+sumif('Rolling Data'!S:S,C96,'Rolling Data'!U:U)+sumif('Rolling Data'!S:S,D96,'Rolling Data'!U:U)</f>
        <v>0</v>
      </c>
      <c r="J96" s="27">
        <f>sumif('Rolling Data'!S:S,C96,'Rolling Data'!T:T)+sumif('Rolling Data'!S:S,D96,'Rolling Data'!T:T)+sumif('Rolling Data'!R:R,D96,'Rolling Data'!U:U)+sumif('Rolling Data'!R:R,C96,'Rolling Data'!U:U)</f>
        <v>0</v>
      </c>
      <c r="K96" s="29">
        <f t="shared" si="5"/>
        <v>0</v>
      </c>
      <c r="L96" s="30">
        <f t="shared" si="6"/>
        <v>0</v>
      </c>
    </row>
    <row r="97" ht="15.75" customHeight="1">
      <c r="A97" s="34" t="s">
        <v>123</v>
      </c>
      <c r="B97" s="25" t="s">
        <v>119</v>
      </c>
      <c r="C97" s="26" t="str">
        <f t="shared" si="1"/>
        <v>Kita BH &amp; Batty FH</v>
      </c>
      <c r="D97" s="26" t="str">
        <f t="shared" si="2"/>
        <v>Batty FH &amp; Kita BH</v>
      </c>
      <c r="E97" s="20">
        <f>sumif('Rolling Data'!R:R,C97,'Rolling Data'!V:V)+sumif('Rolling Data'!R:R,D97,'Rolling Data'!V:V)</f>
        <v>0</v>
      </c>
      <c r="F97" s="27">
        <f>sumif('Rolling Data'!S:S,C97,'Rolling Data'!V:V)+sumif('Rolling Data'!S:S,D97,'Rolling Data'!V:V)</f>
        <v>0</v>
      </c>
      <c r="G97" s="27">
        <f t="shared" si="3"/>
        <v>0</v>
      </c>
      <c r="H97" s="28">
        <f t="shared" si="4"/>
        <v>0</v>
      </c>
      <c r="I97" s="27">
        <f>sumif('Rolling Data'!R:R,C97,'Rolling Data'!T:T)+sumif('Rolling Data'!R:R,D97,'Rolling Data'!T:T)+sumif('Rolling Data'!S:S,C97,'Rolling Data'!U:U)+sumif('Rolling Data'!S:S,D97,'Rolling Data'!U:U)</f>
        <v>0</v>
      </c>
      <c r="J97" s="27">
        <f>sumif('Rolling Data'!S:S,C97,'Rolling Data'!T:T)+sumif('Rolling Data'!S:S,D97,'Rolling Data'!T:T)+sumif('Rolling Data'!R:R,D97,'Rolling Data'!U:U)+sumif('Rolling Data'!R:R,C97,'Rolling Data'!U:U)</f>
        <v>0</v>
      </c>
      <c r="K97" s="29">
        <f t="shared" si="5"/>
        <v>0</v>
      </c>
      <c r="L97" s="30">
        <f t="shared" si="6"/>
        <v>0</v>
      </c>
    </row>
    <row r="98" ht="15.75" customHeight="1">
      <c r="A98" s="34" t="s">
        <v>123</v>
      </c>
      <c r="B98" s="25" t="s">
        <v>107</v>
      </c>
      <c r="C98" s="26" t="str">
        <f t="shared" si="1"/>
        <v>Kita BH &amp; Mole FH</v>
      </c>
      <c r="D98" s="26" t="str">
        <f t="shared" si="2"/>
        <v>Mole FH &amp; Kita BH</v>
      </c>
      <c r="E98" s="20">
        <f>sumif('Rolling Data'!R:R,C98,'Rolling Data'!V:V)+sumif('Rolling Data'!R:R,D98,'Rolling Data'!V:V)</f>
        <v>0</v>
      </c>
      <c r="F98" s="27">
        <f>sumif('Rolling Data'!S:S,C98,'Rolling Data'!V:V)+sumif('Rolling Data'!S:S,D98,'Rolling Data'!V:V)</f>
        <v>0</v>
      </c>
      <c r="G98" s="27">
        <f t="shared" si="3"/>
        <v>0</v>
      </c>
      <c r="H98" s="28">
        <f t="shared" si="4"/>
        <v>0</v>
      </c>
      <c r="I98" s="27">
        <f>sumif('Rolling Data'!R:R,C98,'Rolling Data'!T:T)+sumif('Rolling Data'!R:R,D98,'Rolling Data'!T:T)+sumif('Rolling Data'!S:S,C98,'Rolling Data'!U:U)+sumif('Rolling Data'!S:S,D98,'Rolling Data'!U:U)</f>
        <v>0</v>
      </c>
      <c r="J98" s="27">
        <f>sumif('Rolling Data'!S:S,C98,'Rolling Data'!T:T)+sumif('Rolling Data'!S:S,D98,'Rolling Data'!T:T)+sumif('Rolling Data'!R:R,D98,'Rolling Data'!U:U)+sumif('Rolling Data'!R:R,C98,'Rolling Data'!U:U)</f>
        <v>0</v>
      </c>
      <c r="K98" s="29">
        <f t="shared" si="5"/>
        <v>0</v>
      </c>
      <c r="L98" s="30">
        <f t="shared" si="6"/>
        <v>0</v>
      </c>
    </row>
    <row r="99" ht="15.75" customHeight="1">
      <c r="A99" s="22" t="s">
        <v>123</v>
      </c>
      <c r="B99" s="20" t="s">
        <v>118</v>
      </c>
      <c r="C99" s="26" t="str">
        <f t="shared" si="1"/>
        <v>Kita BH &amp; Cadol FH</v>
      </c>
      <c r="D99" s="26" t="str">
        <f t="shared" si="2"/>
        <v>Cadol FH &amp; Kita BH</v>
      </c>
      <c r="E99" s="20">
        <f>sumif('Rolling Data'!R:R,C99,'Rolling Data'!V:V)+sumif('Rolling Data'!R:R,D99,'Rolling Data'!V:V)</f>
        <v>0</v>
      </c>
      <c r="F99" s="27">
        <f>sumif('Rolling Data'!S:S,C99,'Rolling Data'!V:V)+sumif('Rolling Data'!S:S,D99,'Rolling Data'!V:V)</f>
        <v>0</v>
      </c>
      <c r="G99" s="27">
        <f t="shared" si="3"/>
        <v>0</v>
      </c>
      <c r="H99" s="28">
        <f t="shared" si="4"/>
        <v>0</v>
      </c>
      <c r="I99" s="27">
        <f>sumif('Rolling Data'!R:R,C99,'Rolling Data'!T:T)+sumif('Rolling Data'!R:R,D99,'Rolling Data'!T:T)+sumif('Rolling Data'!S:S,C99,'Rolling Data'!U:U)+sumif('Rolling Data'!S:S,D99,'Rolling Data'!U:U)</f>
        <v>0</v>
      </c>
      <c r="J99" s="27">
        <f>sumif('Rolling Data'!S:S,C99,'Rolling Data'!T:T)+sumif('Rolling Data'!S:S,D99,'Rolling Data'!T:T)+sumif('Rolling Data'!R:R,D99,'Rolling Data'!U:U)+sumif('Rolling Data'!R:R,C99,'Rolling Data'!U:U)</f>
        <v>0</v>
      </c>
      <c r="K99" s="29">
        <f t="shared" si="5"/>
        <v>0</v>
      </c>
      <c r="L99" s="30">
        <f t="shared" si="6"/>
        <v>0</v>
      </c>
    </row>
    <row r="100" ht="15.75" customHeight="1">
      <c r="A100" s="26" t="s">
        <v>109</v>
      </c>
      <c r="B100" s="20" t="s">
        <v>118</v>
      </c>
      <c r="C100" s="26" t="str">
        <f t="shared" si="1"/>
        <v>Batty BH &amp; Cadol FH</v>
      </c>
      <c r="D100" s="26" t="str">
        <f t="shared" si="2"/>
        <v>Cadol FH &amp; Batty BH</v>
      </c>
      <c r="E100" s="20">
        <f>sumif('Rolling Data'!R:R,C100,'Rolling Data'!V:V)+sumif('Rolling Data'!R:R,D100,'Rolling Data'!V:V)</f>
        <v>0</v>
      </c>
      <c r="F100" s="27">
        <f>sumif('Rolling Data'!S:S,C100,'Rolling Data'!V:V)+sumif('Rolling Data'!S:S,D100,'Rolling Data'!V:V)</f>
        <v>0</v>
      </c>
      <c r="G100" s="27">
        <f t="shared" si="3"/>
        <v>0</v>
      </c>
      <c r="H100" s="28">
        <f t="shared" si="4"/>
        <v>0</v>
      </c>
      <c r="I100" s="27">
        <f>sumif('Rolling Data'!R:R,C100,'Rolling Data'!T:T)+sumif('Rolling Data'!R:R,D100,'Rolling Data'!T:T)+sumif('Rolling Data'!S:S,C100,'Rolling Data'!U:U)+sumif('Rolling Data'!S:S,D100,'Rolling Data'!U:U)</f>
        <v>0</v>
      </c>
      <c r="J100" s="27">
        <f>sumif('Rolling Data'!S:S,C100,'Rolling Data'!T:T)+sumif('Rolling Data'!S:S,D100,'Rolling Data'!T:T)+sumif('Rolling Data'!R:R,D100,'Rolling Data'!U:U)+sumif('Rolling Data'!R:R,C100,'Rolling Data'!U:U)</f>
        <v>0</v>
      </c>
      <c r="K100" s="29">
        <f t="shared" si="5"/>
        <v>0</v>
      </c>
      <c r="L100" s="30">
        <f t="shared" si="6"/>
        <v>0</v>
      </c>
    </row>
    <row r="101" ht="15.75" customHeight="1">
      <c r="A101" s="22" t="s">
        <v>122</v>
      </c>
      <c r="B101" s="25" t="s">
        <v>113</v>
      </c>
      <c r="C101" s="26" t="str">
        <f t="shared" si="1"/>
        <v>Mole BH &amp; Andrew FH</v>
      </c>
      <c r="D101" s="26" t="str">
        <f t="shared" si="2"/>
        <v>Andrew FH &amp; Mole BH</v>
      </c>
      <c r="E101" s="20">
        <f>sumif('Rolling Data'!R:R,C101,'Rolling Data'!V:V)+sumif('Rolling Data'!R:R,D101,'Rolling Data'!V:V)</f>
        <v>0</v>
      </c>
      <c r="F101" s="27">
        <f>sumif('Rolling Data'!S:S,C101,'Rolling Data'!V:V)+sumif('Rolling Data'!S:S,D101,'Rolling Data'!V:V)</f>
        <v>1</v>
      </c>
      <c r="G101" s="27">
        <f t="shared" si="3"/>
        <v>1</v>
      </c>
      <c r="H101" s="28">
        <f t="shared" si="4"/>
        <v>0</v>
      </c>
      <c r="I101" s="27">
        <f>sumif('Rolling Data'!R:R,C101,'Rolling Data'!T:T)+sumif('Rolling Data'!R:R,D101,'Rolling Data'!T:T)+sumif('Rolling Data'!S:S,C101,'Rolling Data'!U:U)+sumif('Rolling Data'!S:S,D101,'Rolling Data'!U:U)</f>
        <v>5</v>
      </c>
      <c r="J101" s="27">
        <f>sumif('Rolling Data'!S:S,C101,'Rolling Data'!T:T)+sumif('Rolling Data'!S:S,D101,'Rolling Data'!T:T)+sumif('Rolling Data'!R:R,D101,'Rolling Data'!U:U)+sumif('Rolling Data'!R:R,C101,'Rolling Data'!U:U)</f>
        <v>7</v>
      </c>
      <c r="K101" s="29">
        <f t="shared" si="5"/>
        <v>12</v>
      </c>
      <c r="L101" s="30">
        <f t="shared" si="6"/>
        <v>0.4166666667</v>
      </c>
    </row>
    <row r="102" ht="15.75" customHeight="1">
      <c r="A102" s="22" t="s">
        <v>112</v>
      </c>
      <c r="B102" s="25" t="s">
        <v>118</v>
      </c>
      <c r="C102" s="26" t="str">
        <f t="shared" si="1"/>
        <v>Andrew BH &amp; Cadol FH</v>
      </c>
      <c r="D102" s="26" t="str">
        <f t="shared" si="2"/>
        <v>Cadol FH &amp; Andrew BH</v>
      </c>
      <c r="E102" s="20">
        <f>sumif('Rolling Data'!R:R,C102,'Rolling Data'!V:V)+sumif('Rolling Data'!R:R,D102,'Rolling Data'!V:V)</f>
        <v>0</v>
      </c>
      <c r="F102" s="27">
        <f>sumif('Rolling Data'!S:S,C102,'Rolling Data'!V:V)+sumif('Rolling Data'!S:S,D102,'Rolling Data'!V:V)</f>
        <v>2</v>
      </c>
      <c r="G102" s="27">
        <f t="shared" si="3"/>
        <v>2</v>
      </c>
      <c r="H102" s="28">
        <f t="shared" si="4"/>
        <v>0</v>
      </c>
      <c r="I102" s="27">
        <f>sumif('Rolling Data'!R:R,C102,'Rolling Data'!T:T)+sumif('Rolling Data'!R:R,D102,'Rolling Data'!T:T)+sumif('Rolling Data'!S:S,C102,'Rolling Data'!U:U)+sumif('Rolling Data'!S:S,D102,'Rolling Data'!U:U)</f>
        <v>7</v>
      </c>
      <c r="J102" s="27">
        <f>sumif('Rolling Data'!S:S,C102,'Rolling Data'!T:T)+sumif('Rolling Data'!S:S,D102,'Rolling Data'!T:T)+sumif('Rolling Data'!R:R,D102,'Rolling Data'!U:U)+sumif('Rolling Data'!R:R,C102,'Rolling Data'!U:U)</f>
        <v>12</v>
      </c>
      <c r="K102" s="29">
        <f t="shared" si="5"/>
        <v>19</v>
      </c>
      <c r="L102" s="30">
        <f t="shared" si="6"/>
        <v>0.3684210526</v>
      </c>
    </row>
    <row r="103" ht="15.75" customHeight="1">
      <c r="A103" s="22" t="s">
        <v>131</v>
      </c>
      <c r="B103" s="25" t="s">
        <v>119</v>
      </c>
      <c r="C103" s="26" t="str">
        <f t="shared" si="1"/>
        <v>Civet BH &amp; Batty FH</v>
      </c>
      <c r="D103" s="26" t="str">
        <f t="shared" si="2"/>
        <v>Batty FH &amp; Civet BH</v>
      </c>
      <c r="E103" s="20">
        <f>sumif('Rolling Data'!R:R,C103,'Rolling Data'!V:V)+sumif('Rolling Data'!R:R,D103,'Rolling Data'!V:V)</f>
        <v>0</v>
      </c>
      <c r="F103" s="27">
        <f>sumif('Rolling Data'!S:S,C103,'Rolling Data'!V:V)+sumif('Rolling Data'!S:S,D103,'Rolling Data'!V:V)</f>
        <v>0</v>
      </c>
      <c r="G103" s="27">
        <f t="shared" si="3"/>
        <v>0</v>
      </c>
      <c r="H103" s="28">
        <f t="shared" si="4"/>
        <v>0</v>
      </c>
      <c r="I103" s="27">
        <f>sumif('Rolling Data'!R:R,C103,'Rolling Data'!T:T)+sumif('Rolling Data'!R:R,D103,'Rolling Data'!T:T)+sumif('Rolling Data'!S:S,C103,'Rolling Data'!U:U)+sumif('Rolling Data'!S:S,D103,'Rolling Data'!U:U)</f>
        <v>0</v>
      </c>
      <c r="J103" s="27">
        <f>sumif('Rolling Data'!S:S,C103,'Rolling Data'!T:T)+sumif('Rolling Data'!S:S,D103,'Rolling Data'!T:T)+sumif('Rolling Data'!R:R,D103,'Rolling Data'!U:U)+sumif('Rolling Data'!R:R,C103,'Rolling Data'!U:U)</f>
        <v>0</v>
      </c>
      <c r="K103" s="29">
        <f t="shared" si="5"/>
        <v>0</v>
      </c>
      <c r="L103" s="30">
        <f t="shared" si="6"/>
        <v>0</v>
      </c>
    </row>
    <row r="104" ht="15.75" customHeight="1">
      <c r="A104" s="22" t="s">
        <v>131</v>
      </c>
      <c r="B104" s="25" t="s">
        <v>107</v>
      </c>
      <c r="C104" s="26" t="str">
        <f t="shared" si="1"/>
        <v>Civet BH &amp; Mole FH</v>
      </c>
      <c r="D104" s="26" t="str">
        <f t="shared" si="2"/>
        <v>Mole FH &amp; Civet BH</v>
      </c>
      <c r="E104" s="20">
        <f>sumif('Rolling Data'!R:R,C104,'Rolling Data'!V:V)+sumif('Rolling Data'!R:R,D104,'Rolling Data'!V:V)</f>
        <v>0</v>
      </c>
      <c r="F104" s="27">
        <f>sumif('Rolling Data'!S:S,C104,'Rolling Data'!V:V)+sumif('Rolling Data'!S:S,D104,'Rolling Data'!V:V)</f>
        <v>0</v>
      </c>
      <c r="G104" s="27">
        <f t="shared" si="3"/>
        <v>0</v>
      </c>
      <c r="H104" s="28">
        <f t="shared" si="4"/>
        <v>0</v>
      </c>
      <c r="I104" s="27">
        <f>sumif('Rolling Data'!R:R,C104,'Rolling Data'!T:T)+sumif('Rolling Data'!R:R,D104,'Rolling Data'!T:T)+sumif('Rolling Data'!S:S,C104,'Rolling Data'!U:U)+sumif('Rolling Data'!S:S,D104,'Rolling Data'!U:U)</f>
        <v>0</v>
      </c>
      <c r="J104" s="27">
        <f>sumif('Rolling Data'!S:S,C104,'Rolling Data'!T:T)+sumif('Rolling Data'!S:S,D104,'Rolling Data'!T:T)+sumif('Rolling Data'!R:R,D104,'Rolling Data'!U:U)+sumif('Rolling Data'!R:R,C104,'Rolling Data'!U:U)</f>
        <v>0</v>
      </c>
      <c r="K104" s="29">
        <f t="shared" si="5"/>
        <v>0</v>
      </c>
      <c r="L104" s="30">
        <f t="shared" si="6"/>
        <v>0</v>
      </c>
    </row>
    <row r="105" ht="15.75" customHeight="1">
      <c r="A105" s="22" t="s">
        <v>105</v>
      </c>
      <c r="B105" s="25" t="s">
        <v>132</v>
      </c>
      <c r="C105" s="26" t="str">
        <f t="shared" si="1"/>
        <v>WM BH &amp; Kenny FH</v>
      </c>
      <c r="D105" s="26" t="str">
        <f t="shared" si="2"/>
        <v>Kenny FH &amp; WM BH</v>
      </c>
      <c r="E105" s="20">
        <f>sumif('Rolling Data'!R:R,C105,'Rolling Data'!V:V)+sumif('Rolling Data'!R:R,D105,'Rolling Data'!V:V)</f>
        <v>0</v>
      </c>
      <c r="F105" s="27">
        <f>sumif('Rolling Data'!S:S,C105,'Rolling Data'!V:V)+sumif('Rolling Data'!S:S,D105,'Rolling Data'!V:V)</f>
        <v>0</v>
      </c>
      <c r="G105" s="27">
        <f t="shared" si="3"/>
        <v>0</v>
      </c>
      <c r="H105" s="28">
        <f t="shared" si="4"/>
        <v>0</v>
      </c>
      <c r="I105" s="27">
        <f>sumif('Rolling Data'!R:R,C105,'Rolling Data'!T:T)+sumif('Rolling Data'!R:R,D105,'Rolling Data'!T:T)+sumif('Rolling Data'!S:S,C105,'Rolling Data'!U:U)+sumif('Rolling Data'!S:S,D105,'Rolling Data'!U:U)</f>
        <v>0</v>
      </c>
      <c r="J105" s="27">
        <f>sumif('Rolling Data'!S:S,C105,'Rolling Data'!T:T)+sumif('Rolling Data'!S:S,D105,'Rolling Data'!T:T)+sumif('Rolling Data'!R:R,D105,'Rolling Data'!U:U)+sumif('Rolling Data'!R:R,C105,'Rolling Data'!U:U)</f>
        <v>0</v>
      </c>
      <c r="K105" s="29">
        <f t="shared" si="5"/>
        <v>0</v>
      </c>
      <c r="L105" s="30">
        <f t="shared" si="6"/>
        <v>0</v>
      </c>
    </row>
    <row r="106" ht="15.75" customHeight="1">
      <c r="A106" s="22" t="s">
        <v>133</v>
      </c>
      <c r="B106" s="25" t="s">
        <v>119</v>
      </c>
      <c r="C106" s="26" t="str">
        <f t="shared" si="1"/>
        <v>Steph BH &amp; Batty FH</v>
      </c>
      <c r="D106" s="26" t="str">
        <f t="shared" si="2"/>
        <v>Batty FH &amp; Steph BH</v>
      </c>
      <c r="E106" s="20">
        <f>sumif('Rolling Data'!R:R,C106,'Rolling Data'!V:V)+sumif('Rolling Data'!R:R,D106,'Rolling Data'!V:V)</f>
        <v>0</v>
      </c>
      <c r="F106" s="27">
        <f>sumif('Rolling Data'!S:S,C106,'Rolling Data'!V:V)+sumif('Rolling Data'!S:S,D106,'Rolling Data'!V:V)</f>
        <v>0</v>
      </c>
      <c r="G106" s="27">
        <f t="shared" si="3"/>
        <v>0</v>
      </c>
      <c r="H106" s="28">
        <f t="shared" si="4"/>
        <v>0</v>
      </c>
      <c r="I106" s="27">
        <f>sumif('Rolling Data'!R:R,C106,'Rolling Data'!T:T)+sumif('Rolling Data'!R:R,D106,'Rolling Data'!T:T)+sumif('Rolling Data'!S:S,C106,'Rolling Data'!U:U)+sumif('Rolling Data'!S:S,D106,'Rolling Data'!U:U)</f>
        <v>0</v>
      </c>
      <c r="J106" s="27">
        <f>sumif('Rolling Data'!S:S,C106,'Rolling Data'!T:T)+sumif('Rolling Data'!S:S,D106,'Rolling Data'!T:T)+sumif('Rolling Data'!R:R,D106,'Rolling Data'!U:U)+sumif('Rolling Data'!R:R,C106,'Rolling Data'!U:U)</f>
        <v>0</v>
      </c>
      <c r="K106" s="29">
        <f t="shared" si="5"/>
        <v>0</v>
      </c>
      <c r="L106" s="30">
        <f t="shared" si="6"/>
        <v>0</v>
      </c>
    </row>
    <row r="107" ht="15.75" customHeight="1">
      <c r="A107" s="22" t="s">
        <v>110</v>
      </c>
      <c r="B107" s="25" t="s">
        <v>118</v>
      </c>
      <c r="C107" s="26" t="str">
        <f t="shared" si="1"/>
        <v>Hiro BH &amp; Cadol FH</v>
      </c>
      <c r="D107" s="26" t="str">
        <f t="shared" si="2"/>
        <v>Cadol FH &amp; Hiro BH</v>
      </c>
      <c r="E107" s="20">
        <f>sumif('Rolling Data'!R:R,C107,'Rolling Data'!V:V)+sumif('Rolling Data'!R:R,D107,'Rolling Data'!V:V)</f>
        <v>0</v>
      </c>
      <c r="F107" s="27">
        <f>sumif('Rolling Data'!S:S,C107,'Rolling Data'!V:V)+sumif('Rolling Data'!S:S,D107,'Rolling Data'!V:V)</f>
        <v>0</v>
      </c>
      <c r="G107" s="27">
        <f t="shared" si="3"/>
        <v>0</v>
      </c>
      <c r="H107" s="28">
        <f t="shared" si="4"/>
        <v>0</v>
      </c>
      <c r="I107" s="27">
        <f>sumif('Rolling Data'!R:R,C107,'Rolling Data'!T:T)+sumif('Rolling Data'!R:R,D107,'Rolling Data'!T:T)+sumif('Rolling Data'!S:S,C107,'Rolling Data'!U:U)+sumif('Rolling Data'!S:S,D107,'Rolling Data'!U:U)</f>
        <v>0</v>
      </c>
      <c r="J107" s="27">
        <f>sumif('Rolling Data'!S:S,C107,'Rolling Data'!T:T)+sumif('Rolling Data'!S:S,D107,'Rolling Data'!T:T)+sumif('Rolling Data'!R:R,D107,'Rolling Data'!U:U)+sumif('Rolling Data'!R:R,C107,'Rolling Data'!U:U)</f>
        <v>0</v>
      </c>
      <c r="K107" s="29">
        <f t="shared" si="5"/>
        <v>0</v>
      </c>
      <c r="L107" s="30">
        <f t="shared" si="6"/>
        <v>0</v>
      </c>
    </row>
    <row r="108" ht="15.75" customHeight="1">
      <c r="A108" s="22" t="s">
        <v>110</v>
      </c>
      <c r="B108" s="25" t="s">
        <v>134</v>
      </c>
      <c r="C108" s="26" t="str">
        <f t="shared" si="1"/>
        <v>Hiro BH &amp; Takaku FH</v>
      </c>
      <c r="D108" s="26" t="str">
        <f t="shared" si="2"/>
        <v>Takaku FH &amp; Hiro BH</v>
      </c>
      <c r="E108" s="20">
        <f>sumif('Rolling Data'!R:R,C108,'Rolling Data'!V:V)+sumif('Rolling Data'!R:R,D108,'Rolling Data'!V:V)</f>
        <v>0</v>
      </c>
      <c r="F108" s="27">
        <f>sumif('Rolling Data'!S:S,C108,'Rolling Data'!V:V)+sumif('Rolling Data'!S:S,D108,'Rolling Data'!V:V)</f>
        <v>0</v>
      </c>
      <c r="G108" s="27">
        <f t="shared" si="3"/>
        <v>0</v>
      </c>
      <c r="H108" s="28">
        <f t="shared" si="4"/>
        <v>0</v>
      </c>
      <c r="I108" s="27">
        <f>sumif('Rolling Data'!R:R,C108,'Rolling Data'!T:T)+sumif('Rolling Data'!R:R,D108,'Rolling Data'!T:T)+sumif('Rolling Data'!S:S,C108,'Rolling Data'!U:U)+sumif('Rolling Data'!S:S,D108,'Rolling Data'!U:U)</f>
        <v>0</v>
      </c>
      <c r="J108" s="27">
        <f>sumif('Rolling Data'!S:S,C108,'Rolling Data'!T:T)+sumif('Rolling Data'!S:S,D108,'Rolling Data'!T:T)+sumif('Rolling Data'!R:R,D108,'Rolling Data'!U:U)+sumif('Rolling Data'!R:R,C108,'Rolling Data'!U:U)</f>
        <v>0</v>
      </c>
      <c r="K108" s="29">
        <f t="shared" si="5"/>
        <v>0</v>
      </c>
      <c r="L108" s="30">
        <f t="shared" si="6"/>
        <v>0</v>
      </c>
    </row>
    <row r="109" ht="15.75" customHeight="1">
      <c r="A109" s="19" t="s">
        <v>111</v>
      </c>
      <c r="B109" s="35" t="s">
        <v>135</v>
      </c>
      <c r="C109" s="26" t="str">
        <f t="shared" si="1"/>
        <v>Chi FH &amp; Jeff BH</v>
      </c>
      <c r="D109" s="26" t="str">
        <f t="shared" si="2"/>
        <v>Jeff BH &amp; Chi FH</v>
      </c>
      <c r="E109" s="20">
        <f>sumif('Rolling Data'!R:R,C109,'Rolling Data'!V:V)+sumif('Rolling Data'!R:R,D109,'Rolling Data'!V:V)</f>
        <v>2</v>
      </c>
      <c r="F109" s="27">
        <f>sumif('Rolling Data'!S:S,C109,'Rolling Data'!V:V)+sumif('Rolling Data'!S:S,D109,'Rolling Data'!V:V)</f>
        <v>0</v>
      </c>
      <c r="G109" s="27">
        <f t="shared" si="3"/>
        <v>2</v>
      </c>
      <c r="H109" s="28">
        <f t="shared" si="4"/>
        <v>1</v>
      </c>
      <c r="I109" s="27">
        <f>sumif('Rolling Data'!R:R,C109,'Rolling Data'!T:T)+sumif('Rolling Data'!R:R,D109,'Rolling Data'!T:T)+sumif('Rolling Data'!S:S,C109,'Rolling Data'!U:U)+sumif('Rolling Data'!S:S,D109,'Rolling Data'!U:U)</f>
        <v>13</v>
      </c>
      <c r="J109" s="27">
        <f>sumif('Rolling Data'!S:S,C109,'Rolling Data'!T:T)+sumif('Rolling Data'!S:S,D109,'Rolling Data'!T:T)+sumif('Rolling Data'!R:R,D109,'Rolling Data'!U:U)+sumif('Rolling Data'!R:R,C109,'Rolling Data'!U:U)</f>
        <v>10</v>
      </c>
      <c r="K109" s="29">
        <f t="shared" si="5"/>
        <v>23</v>
      </c>
      <c r="L109" s="30">
        <f t="shared" si="6"/>
        <v>0.5652173913</v>
      </c>
    </row>
    <row r="110" ht="15.75" customHeight="1">
      <c r="B110" s="36"/>
      <c r="C110" s="35"/>
      <c r="D110" s="35"/>
      <c r="H110" s="37"/>
      <c r="K110" s="38"/>
      <c r="L110" s="37"/>
    </row>
    <row r="111" ht="15.75" customHeight="1">
      <c r="B111" s="36"/>
      <c r="C111" s="35"/>
      <c r="D111" s="35"/>
      <c r="H111" s="37"/>
      <c r="K111" s="38"/>
      <c r="L111" s="37"/>
    </row>
    <row r="112" ht="15.75" customHeight="1">
      <c r="B112" s="36"/>
      <c r="C112" s="35"/>
      <c r="D112" s="35"/>
      <c r="H112" s="37"/>
      <c r="K112" s="38"/>
      <c r="L112" s="37"/>
    </row>
    <row r="113" ht="15.75" customHeight="1">
      <c r="B113" s="36"/>
      <c r="C113" s="35"/>
      <c r="D113" s="35"/>
      <c r="H113" s="37"/>
      <c r="K113" s="38"/>
      <c r="L113" s="37"/>
    </row>
    <row r="114" ht="15.75" customHeight="1">
      <c r="B114" s="36"/>
      <c r="C114" s="35"/>
      <c r="D114" s="35"/>
      <c r="H114" s="37"/>
      <c r="K114" s="38"/>
      <c r="L114" s="37"/>
    </row>
    <row r="115" ht="15.75" customHeight="1">
      <c r="B115" s="36"/>
      <c r="C115" s="35"/>
      <c r="D115" s="35"/>
      <c r="H115" s="37"/>
      <c r="K115" s="38"/>
      <c r="L115" s="37"/>
    </row>
    <row r="116" ht="15.75" customHeight="1">
      <c r="B116" s="36"/>
      <c r="C116" s="35"/>
      <c r="D116" s="35"/>
      <c r="H116" s="37"/>
      <c r="K116" s="38"/>
      <c r="L116" s="37"/>
    </row>
    <row r="117" ht="15.75" customHeight="1">
      <c r="B117" s="36"/>
      <c r="C117" s="35"/>
      <c r="D117" s="35"/>
      <c r="H117" s="37"/>
      <c r="K117" s="38"/>
      <c r="L117" s="37"/>
    </row>
    <row r="118" ht="15.75" customHeight="1">
      <c r="B118" s="36"/>
      <c r="C118" s="35"/>
      <c r="D118" s="35"/>
      <c r="H118" s="37"/>
      <c r="K118" s="38"/>
      <c r="L118" s="37"/>
    </row>
    <row r="119" ht="15.75" customHeight="1">
      <c r="B119" s="36"/>
      <c r="C119" s="35"/>
      <c r="D119" s="35"/>
      <c r="H119" s="37"/>
      <c r="K119" s="38"/>
      <c r="L119" s="37"/>
    </row>
    <row r="120" ht="15.75" customHeight="1">
      <c r="B120" s="36"/>
      <c r="C120" s="35"/>
      <c r="D120" s="35"/>
      <c r="H120" s="37"/>
      <c r="K120" s="38"/>
      <c r="L120" s="37"/>
    </row>
    <row r="121" ht="15.75" customHeight="1">
      <c r="B121" s="36"/>
      <c r="C121" s="35"/>
      <c r="D121" s="35"/>
      <c r="H121" s="37"/>
      <c r="K121" s="38"/>
      <c r="L121" s="37"/>
    </row>
    <row r="122" ht="15.75" customHeight="1">
      <c r="B122" s="36"/>
      <c r="C122" s="35"/>
      <c r="D122" s="35"/>
      <c r="H122" s="37"/>
      <c r="K122" s="38"/>
      <c r="L122" s="37"/>
    </row>
    <row r="123" ht="15.75" customHeight="1">
      <c r="B123" s="36"/>
      <c r="C123" s="35"/>
      <c r="D123" s="35"/>
      <c r="H123" s="37"/>
      <c r="K123" s="38"/>
      <c r="L123" s="37"/>
    </row>
    <row r="124" ht="15.75" customHeight="1">
      <c r="B124" s="36"/>
      <c r="C124" s="35"/>
      <c r="D124" s="35"/>
      <c r="H124" s="37"/>
      <c r="K124" s="38"/>
      <c r="L124" s="37"/>
    </row>
    <row r="125" ht="15.75" customHeight="1">
      <c r="B125" s="36"/>
      <c r="C125" s="35"/>
      <c r="D125" s="35"/>
      <c r="H125" s="37"/>
      <c r="K125" s="38"/>
      <c r="L125" s="37"/>
    </row>
    <row r="126" ht="15.75" customHeight="1">
      <c r="B126" s="36"/>
      <c r="C126" s="35"/>
      <c r="D126" s="35"/>
      <c r="H126" s="37"/>
      <c r="K126" s="38"/>
      <c r="L126" s="37"/>
    </row>
    <row r="127" ht="15.75" customHeight="1">
      <c r="B127" s="36"/>
      <c r="C127" s="35"/>
      <c r="D127" s="35"/>
      <c r="H127" s="37"/>
      <c r="K127" s="38"/>
      <c r="L127" s="37"/>
    </row>
    <row r="128" ht="15.75" customHeight="1">
      <c r="B128" s="36"/>
      <c r="C128" s="35"/>
      <c r="D128" s="35"/>
      <c r="H128" s="37"/>
      <c r="K128" s="38"/>
      <c r="L128" s="37"/>
    </row>
    <row r="129" ht="15.75" customHeight="1">
      <c r="B129" s="36"/>
      <c r="C129" s="35"/>
      <c r="D129" s="35"/>
      <c r="H129" s="37"/>
      <c r="K129" s="38"/>
      <c r="L129" s="37"/>
    </row>
    <row r="130" ht="15.75" customHeight="1">
      <c r="B130" s="36"/>
      <c r="C130" s="35"/>
      <c r="D130" s="35"/>
      <c r="H130" s="37"/>
      <c r="K130" s="38"/>
      <c r="L130" s="37"/>
    </row>
    <row r="131" ht="15.75" customHeight="1">
      <c r="B131" s="36"/>
      <c r="C131" s="35"/>
      <c r="D131" s="35"/>
      <c r="H131" s="37"/>
      <c r="K131" s="38"/>
      <c r="L131" s="37"/>
    </row>
    <row r="132" ht="15.75" customHeight="1">
      <c r="B132" s="36"/>
      <c r="C132" s="35"/>
      <c r="D132" s="35"/>
      <c r="H132" s="37"/>
      <c r="K132" s="38"/>
      <c r="L132" s="37"/>
    </row>
    <row r="133" ht="15.75" customHeight="1">
      <c r="B133" s="36"/>
      <c r="C133" s="35"/>
      <c r="D133" s="35"/>
      <c r="H133" s="37"/>
      <c r="K133" s="38"/>
      <c r="L133" s="37"/>
    </row>
    <row r="134" ht="15.75" customHeight="1">
      <c r="B134" s="36"/>
      <c r="C134" s="35"/>
      <c r="D134" s="35"/>
      <c r="H134" s="37"/>
      <c r="K134" s="38"/>
      <c r="L134" s="37"/>
    </row>
    <row r="135" ht="15.75" customHeight="1">
      <c r="B135" s="36"/>
      <c r="C135" s="35"/>
      <c r="D135" s="35"/>
      <c r="H135" s="37"/>
      <c r="K135" s="38"/>
      <c r="L135" s="37"/>
    </row>
    <row r="136" ht="15.75" customHeight="1">
      <c r="B136" s="36"/>
      <c r="C136" s="35"/>
      <c r="D136" s="35"/>
      <c r="H136" s="37"/>
      <c r="K136" s="38"/>
      <c r="L136" s="37"/>
    </row>
    <row r="137" ht="15.75" customHeight="1">
      <c r="B137" s="36"/>
      <c r="C137" s="35"/>
      <c r="D137" s="35"/>
      <c r="H137" s="37"/>
      <c r="K137" s="38"/>
      <c r="L137" s="37"/>
    </row>
    <row r="138" ht="15.75" customHeight="1">
      <c r="B138" s="36"/>
      <c r="C138" s="35"/>
      <c r="D138" s="35"/>
      <c r="H138" s="37"/>
      <c r="K138" s="38"/>
      <c r="L138" s="37"/>
    </row>
    <row r="139" ht="15.75" customHeight="1">
      <c r="B139" s="36"/>
      <c r="C139" s="35"/>
      <c r="D139" s="35"/>
      <c r="H139" s="37"/>
      <c r="K139" s="38"/>
      <c r="L139" s="37"/>
    </row>
    <row r="140" ht="15.75" customHeight="1">
      <c r="B140" s="36"/>
      <c r="C140" s="35"/>
      <c r="D140" s="35"/>
      <c r="H140" s="37"/>
      <c r="K140" s="38"/>
      <c r="L140" s="37"/>
    </row>
    <row r="141" ht="15.75" customHeight="1">
      <c r="B141" s="36"/>
      <c r="C141" s="35"/>
      <c r="D141" s="35"/>
      <c r="H141" s="37"/>
      <c r="K141" s="38"/>
      <c r="L141" s="37"/>
    </row>
    <row r="142" ht="15.75" customHeight="1">
      <c r="B142" s="36"/>
      <c r="C142" s="35"/>
      <c r="D142" s="35"/>
      <c r="H142" s="37"/>
      <c r="K142" s="38"/>
      <c r="L142" s="37"/>
    </row>
    <row r="143" ht="15.75" customHeight="1">
      <c r="B143" s="36"/>
      <c r="C143" s="35"/>
      <c r="D143" s="35"/>
      <c r="H143" s="37"/>
      <c r="K143" s="38"/>
      <c r="L143" s="37"/>
    </row>
    <row r="144" ht="15.75" customHeight="1">
      <c r="B144" s="36"/>
      <c r="C144" s="35"/>
      <c r="D144" s="35"/>
      <c r="H144" s="37"/>
      <c r="K144" s="38"/>
      <c r="L144" s="37"/>
    </row>
    <row r="145" ht="15.75" customHeight="1">
      <c r="B145" s="36"/>
      <c r="C145" s="35"/>
      <c r="D145" s="35"/>
      <c r="H145" s="37"/>
      <c r="K145" s="38"/>
      <c r="L145" s="37"/>
    </row>
    <row r="146" ht="15.75" customHeight="1">
      <c r="B146" s="36"/>
      <c r="C146" s="35"/>
      <c r="D146" s="35"/>
      <c r="H146" s="37"/>
      <c r="K146" s="38"/>
      <c r="L146" s="37"/>
    </row>
    <row r="147" ht="15.75" customHeight="1">
      <c r="B147" s="36"/>
      <c r="C147" s="35"/>
      <c r="D147" s="35"/>
      <c r="H147" s="37"/>
      <c r="K147" s="38"/>
      <c r="L147" s="37"/>
    </row>
    <row r="148" ht="15.75" customHeight="1">
      <c r="B148" s="36"/>
      <c r="C148" s="35"/>
      <c r="D148" s="35"/>
      <c r="H148" s="37"/>
      <c r="K148" s="38"/>
      <c r="L148" s="37"/>
    </row>
    <row r="149" ht="15.75" customHeight="1">
      <c r="B149" s="36"/>
      <c r="C149" s="35"/>
      <c r="D149" s="35"/>
      <c r="H149" s="37"/>
      <c r="K149" s="38"/>
      <c r="L149" s="37"/>
    </row>
    <row r="150" ht="15.75" customHeight="1">
      <c r="B150" s="36"/>
      <c r="C150" s="35"/>
      <c r="D150" s="35"/>
      <c r="H150" s="37"/>
      <c r="K150" s="38"/>
      <c r="L150" s="37"/>
    </row>
    <row r="151" ht="15.75" customHeight="1">
      <c r="B151" s="36"/>
      <c r="C151" s="35"/>
      <c r="D151" s="35"/>
      <c r="H151" s="37"/>
      <c r="K151" s="38"/>
      <c r="L151" s="37"/>
    </row>
    <row r="152" ht="15.75" customHeight="1">
      <c r="B152" s="36"/>
      <c r="C152" s="35"/>
      <c r="D152" s="35"/>
      <c r="H152" s="37"/>
      <c r="K152" s="38"/>
      <c r="L152" s="37"/>
    </row>
    <row r="153" ht="15.75" customHeight="1">
      <c r="B153" s="36"/>
      <c r="C153" s="35"/>
      <c r="D153" s="35"/>
      <c r="H153" s="37"/>
      <c r="K153" s="38"/>
      <c r="L153" s="37"/>
    </row>
    <row r="154" ht="15.75" customHeight="1">
      <c r="B154" s="36"/>
      <c r="C154" s="35"/>
      <c r="D154" s="35"/>
      <c r="H154" s="37"/>
      <c r="K154" s="38"/>
      <c r="L154" s="37"/>
    </row>
    <row r="155" ht="15.75" customHeight="1">
      <c r="B155" s="36"/>
      <c r="C155" s="35"/>
      <c r="D155" s="35"/>
      <c r="H155" s="37"/>
      <c r="K155" s="38"/>
      <c r="L155" s="37"/>
    </row>
    <row r="156" ht="15.75" customHeight="1">
      <c r="B156" s="36"/>
      <c r="C156" s="35"/>
      <c r="D156" s="35"/>
      <c r="H156" s="37"/>
      <c r="K156" s="38"/>
      <c r="L156" s="37"/>
    </row>
    <row r="157" ht="15.75" customHeight="1">
      <c r="B157" s="36"/>
      <c r="C157" s="35"/>
      <c r="D157" s="35"/>
      <c r="H157" s="37"/>
      <c r="K157" s="38"/>
      <c r="L157" s="37"/>
    </row>
    <row r="158" ht="15.75" customHeight="1">
      <c r="B158" s="36"/>
      <c r="C158" s="35"/>
      <c r="D158" s="35"/>
      <c r="H158" s="37"/>
      <c r="K158" s="38"/>
      <c r="L158" s="37"/>
    </row>
    <row r="159" ht="15.75" customHeight="1">
      <c r="B159" s="36"/>
      <c r="C159" s="35"/>
      <c r="D159" s="35"/>
      <c r="H159" s="37"/>
      <c r="K159" s="38"/>
      <c r="L159" s="37"/>
    </row>
    <row r="160" ht="15.75" customHeight="1">
      <c r="B160" s="36"/>
      <c r="C160" s="35"/>
      <c r="D160" s="35"/>
      <c r="H160" s="37"/>
      <c r="K160" s="38"/>
      <c r="L160" s="37"/>
    </row>
    <row r="161" ht="15.75" customHeight="1">
      <c r="B161" s="36"/>
      <c r="C161" s="35"/>
      <c r="D161" s="35"/>
      <c r="H161" s="37"/>
      <c r="K161" s="38"/>
      <c r="L161" s="37"/>
    </row>
    <row r="162" ht="15.75" customHeight="1">
      <c r="B162" s="36"/>
      <c r="C162" s="35"/>
      <c r="D162" s="35"/>
      <c r="H162" s="37"/>
      <c r="K162" s="38"/>
      <c r="L162" s="37"/>
    </row>
    <row r="163" ht="15.75" customHeight="1">
      <c r="B163" s="36"/>
      <c r="C163" s="35"/>
      <c r="D163" s="35"/>
      <c r="H163" s="37"/>
      <c r="K163" s="38"/>
      <c r="L163" s="37"/>
    </row>
    <row r="164" ht="15.75" customHeight="1">
      <c r="B164" s="36"/>
      <c r="C164" s="35"/>
      <c r="D164" s="35"/>
      <c r="H164" s="37"/>
      <c r="K164" s="38"/>
      <c r="L164" s="37"/>
    </row>
    <row r="165" ht="15.75" customHeight="1">
      <c r="B165" s="36"/>
      <c r="C165" s="35"/>
      <c r="D165" s="35"/>
      <c r="H165" s="37"/>
      <c r="K165" s="38"/>
      <c r="L165" s="37"/>
    </row>
    <row r="166" ht="15.75" customHeight="1">
      <c r="B166" s="36"/>
      <c r="C166" s="35"/>
      <c r="D166" s="35"/>
      <c r="H166" s="37"/>
      <c r="K166" s="38"/>
      <c r="L166" s="37"/>
    </row>
    <row r="167" ht="15.75" customHeight="1">
      <c r="B167" s="36"/>
      <c r="C167" s="35"/>
      <c r="D167" s="35"/>
      <c r="H167" s="37"/>
      <c r="K167" s="38"/>
      <c r="L167" s="37"/>
    </row>
    <row r="168" ht="15.75" customHeight="1">
      <c r="B168" s="36"/>
      <c r="C168" s="35"/>
      <c r="D168" s="35"/>
      <c r="H168" s="37"/>
      <c r="K168" s="38"/>
      <c r="L168" s="37"/>
    </row>
    <row r="169" ht="15.75" customHeight="1">
      <c r="B169" s="36"/>
      <c r="C169" s="35"/>
      <c r="D169" s="35"/>
      <c r="H169" s="37"/>
      <c r="K169" s="38"/>
      <c r="L169" s="37"/>
    </row>
    <row r="170" ht="15.75" customHeight="1">
      <c r="B170" s="36"/>
      <c r="C170" s="35"/>
      <c r="D170" s="35"/>
      <c r="H170" s="37"/>
      <c r="K170" s="38"/>
      <c r="L170" s="37"/>
    </row>
    <row r="171" ht="15.75" customHeight="1">
      <c r="B171" s="36"/>
      <c r="C171" s="35"/>
      <c r="D171" s="35"/>
      <c r="H171" s="37"/>
      <c r="K171" s="38"/>
      <c r="L171" s="37"/>
    </row>
    <row r="172" ht="15.75" customHeight="1">
      <c r="B172" s="36"/>
      <c r="C172" s="35"/>
      <c r="D172" s="35"/>
      <c r="H172" s="37"/>
      <c r="K172" s="38"/>
      <c r="L172" s="37"/>
    </row>
    <row r="173" ht="15.75" customHeight="1">
      <c r="B173" s="36"/>
      <c r="C173" s="35"/>
      <c r="D173" s="35"/>
      <c r="H173" s="37"/>
      <c r="K173" s="38"/>
      <c r="L173" s="37"/>
    </row>
    <row r="174" ht="15.75" customHeight="1">
      <c r="B174" s="36"/>
      <c r="C174" s="35"/>
      <c r="D174" s="35"/>
      <c r="H174" s="37"/>
      <c r="K174" s="38"/>
      <c r="L174" s="37"/>
    </row>
    <row r="175" ht="15.75" customHeight="1">
      <c r="B175" s="36"/>
      <c r="C175" s="35"/>
      <c r="D175" s="35"/>
      <c r="H175" s="37"/>
      <c r="K175" s="38"/>
      <c r="L175" s="37"/>
    </row>
    <row r="176" ht="15.75" customHeight="1">
      <c r="B176" s="36"/>
      <c r="C176" s="35"/>
      <c r="D176" s="35"/>
      <c r="H176" s="37"/>
      <c r="K176" s="38"/>
      <c r="L176" s="37"/>
    </row>
    <row r="177" ht="15.75" customHeight="1">
      <c r="B177" s="36"/>
      <c r="C177" s="35"/>
      <c r="D177" s="35"/>
      <c r="H177" s="37"/>
      <c r="K177" s="38"/>
      <c r="L177" s="37"/>
    </row>
    <row r="178" ht="15.75" customHeight="1">
      <c r="B178" s="36"/>
      <c r="C178" s="35"/>
      <c r="D178" s="35"/>
      <c r="H178" s="37"/>
      <c r="K178" s="38"/>
      <c r="L178" s="37"/>
    </row>
    <row r="179" ht="15.75" customHeight="1">
      <c r="B179" s="36"/>
      <c r="C179" s="35"/>
      <c r="D179" s="35"/>
      <c r="H179" s="37"/>
      <c r="K179" s="38"/>
      <c r="L179" s="37"/>
    </row>
    <row r="180" ht="15.75" customHeight="1">
      <c r="B180" s="36"/>
      <c r="C180" s="35"/>
      <c r="D180" s="35"/>
      <c r="H180" s="37"/>
      <c r="K180" s="38"/>
      <c r="L180" s="37"/>
    </row>
    <row r="181" ht="15.75" customHeight="1">
      <c r="B181" s="36"/>
      <c r="C181" s="35"/>
      <c r="D181" s="35"/>
      <c r="H181" s="37"/>
      <c r="K181" s="38"/>
      <c r="L181" s="37"/>
    </row>
    <row r="182" ht="15.75" customHeight="1">
      <c r="B182" s="36"/>
      <c r="C182" s="35"/>
      <c r="D182" s="35"/>
      <c r="H182" s="37"/>
      <c r="K182" s="38"/>
      <c r="L182" s="37"/>
    </row>
    <row r="183" ht="15.75" customHeight="1">
      <c r="B183" s="36"/>
      <c r="C183" s="35"/>
      <c r="D183" s="35"/>
      <c r="H183" s="37"/>
      <c r="K183" s="38"/>
      <c r="L183" s="37"/>
    </row>
    <row r="184" ht="15.75" customHeight="1">
      <c r="B184" s="36"/>
      <c r="C184" s="35"/>
      <c r="D184" s="35"/>
      <c r="H184" s="37"/>
      <c r="K184" s="38"/>
      <c r="L184" s="37"/>
    </row>
    <row r="185" ht="15.75" customHeight="1">
      <c r="B185" s="36"/>
      <c r="C185" s="35"/>
      <c r="D185" s="35"/>
      <c r="H185" s="37"/>
      <c r="K185" s="38"/>
      <c r="L185" s="37"/>
    </row>
    <row r="186" ht="15.75" customHeight="1">
      <c r="B186" s="36"/>
      <c r="C186" s="35"/>
      <c r="D186" s="35"/>
      <c r="H186" s="37"/>
      <c r="K186" s="38"/>
      <c r="L186" s="37"/>
    </row>
    <row r="187" ht="15.75" customHeight="1">
      <c r="B187" s="36"/>
      <c r="C187" s="35"/>
      <c r="D187" s="35"/>
      <c r="H187" s="37"/>
      <c r="K187" s="38"/>
      <c r="L187" s="37"/>
    </row>
    <row r="188" ht="15.75" customHeight="1">
      <c r="B188" s="36"/>
      <c r="C188" s="35"/>
      <c r="D188" s="35"/>
      <c r="H188" s="37"/>
      <c r="K188" s="38"/>
      <c r="L188" s="37"/>
    </row>
    <row r="189" ht="15.75" customHeight="1">
      <c r="B189" s="36"/>
      <c r="C189" s="35"/>
      <c r="D189" s="35"/>
      <c r="H189" s="37"/>
      <c r="K189" s="38"/>
      <c r="L189" s="37"/>
    </row>
    <row r="190" ht="15.75" customHeight="1">
      <c r="B190" s="36"/>
      <c r="C190" s="35"/>
      <c r="D190" s="35"/>
      <c r="H190" s="37"/>
      <c r="K190" s="38"/>
      <c r="L190" s="37"/>
    </row>
    <row r="191" ht="15.75" customHeight="1">
      <c r="B191" s="36"/>
      <c r="C191" s="35"/>
      <c r="D191" s="35"/>
      <c r="H191" s="37"/>
      <c r="K191" s="38"/>
      <c r="L191" s="37"/>
    </row>
    <row r="192" ht="15.75" customHeight="1">
      <c r="B192" s="36"/>
      <c r="C192" s="35"/>
      <c r="D192" s="35"/>
      <c r="H192" s="37"/>
      <c r="K192" s="38"/>
      <c r="L192" s="37"/>
    </row>
    <row r="193" ht="15.75" customHeight="1">
      <c r="B193" s="36"/>
      <c r="C193" s="35"/>
      <c r="D193" s="35"/>
      <c r="H193" s="37"/>
      <c r="K193" s="38"/>
      <c r="L193" s="37"/>
    </row>
    <row r="194" ht="15.75" customHeight="1">
      <c r="B194" s="36"/>
      <c r="C194" s="35"/>
      <c r="D194" s="35"/>
      <c r="H194" s="37"/>
      <c r="K194" s="38"/>
      <c r="L194" s="37"/>
    </row>
    <row r="195" ht="15.75" customHeight="1">
      <c r="B195" s="36"/>
      <c r="C195" s="35"/>
      <c r="D195" s="35"/>
      <c r="H195" s="37"/>
      <c r="K195" s="38"/>
      <c r="L195" s="37"/>
    </row>
    <row r="196" ht="15.75" customHeight="1">
      <c r="B196" s="36"/>
      <c r="C196" s="35"/>
      <c r="D196" s="35"/>
      <c r="H196" s="37"/>
      <c r="K196" s="38"/>
      <c r="L196" s="37"/>
    </row>
    <row r="197" ht="15.75" customHeight="1">
      <c r="B197" s="36"/>
      <c r="C197" s="35"/>
      <c r="D197" s="35"/>
      <c r="H197" s="37"/>
      <c r="K197" s="38"/>
      <c r="L197" s="37"/>
    </row>
    <row r="198" ht="15.75" customHeight="1">
      <c r="B198" s="36"/>
      <c r="C198" s="35"/>
      <c r="D198" s="35"/>
      <c r="H198" s="37"/>
      <c r="K198" s="38"/>
      <c r="L198" s="37"/>
    </row>
    <row r="199" ht="15.75" customHeight="1">
      <c r="B199" s="36"/>
      <c r="C199" s="35"/>
      <c r="D199" s="35"/>
      <c r="H199" s="37"/>
      <c r="K199" s="38"/>
      <c r="L199" s="37"/>
    </row>
    <row r="200" ht="15.75" customHeight="1">
      <c r="B200" s="36"/>
      <c r="C200" s="35"/>
      <c r="D200" s="35"/>
      <c r="H200" s="37"/>
      <c r="K200" s="38"/>
      <c r="L200" s="37"/>
    </row>
    <row r="201" ht="15.75" customHeight="1">
      <c r="B201" s="36"/>
      <c r="C201" s="35"/>
      <c r="D201" s="35"/>
      <c r="H201" s="37"/>
      <c r="K201" s="38"/>
      <c r="L201" s="37"/>
    </row>
    <row r="202" ht="15.75" customHeight="1">
      <c r="B202" s="36"/>
      <c r="C202" s="35"/>
      <c r="D202" s="35"/>
      <c r="H202" s="37"/>
      <c r="K202" s="38"/>
      <c r="L202" s="37"/>
    </row>
    <row r="203" ht="15.75" customHeight="1">
      <c r="B203" s="36"/>
      <c r="C203" s="35"/>
      <c r="D203" s="35"/>
      <c r="H203" s="37"/>
      <c r="K203" s="38"/>
      <c r="L203" s="37"/>
    </row>
    <row r="204" ht="15.75" customHeight="1">
      <c r="B204" s="36"/>
      <c r="C204" s="35"/>
      <c r="D204" s="35"/>
      <c r="H204" s="37"/>
      <c r="K204" s="38"/>
      <c r="L204" s="37"/>
    </row>
    <row r="205" ht="15.75" customHeight="1">
      <c r="B205" s="36"/>
      <c r="C205" s="35"/>
      <c r="D205" s="35"/>
      <c r="H205" s="37"/>
      <c r="K205" s="38"/>
      <c r="L205" s="37"/>
    </row>
    <row r="206" ht="15.75" customHeight="1">
      <c r="B206" s="36"/>
      <c r="C206" s="35"/>
      <c r="D206" s="35"/>
      <c r="H206" s="37"/>
      <c r="K206" s="38"/>
      <c r="L206" s="37"/>
    </row>
    <row r="207" ht="15.75" customHeight="1">
      <c r="B207" s="36"/>
      <c r="C207" s="35"/>
      <c r="D207" s="35"/>
      <c r="H207" s="37"/>
      <c r="K207" s="38"/>
      <c r="L207" s="37"/>
    </row>
    <row r="208" ht="15.75" customHeight="1">
      <c r="B208" s="36"/>
      <c r="C208" s="35"/>
      <c r="D208" s="35"/>
      <c r="H208" s="37"/>
      <c r="K208" s="38"/>
      <c r="L208" s="37"/>
    </row>
    <row r="209" ht="15.75" customHeight="1">
      <c r="B209" s="36"/>
      <c r="C209" s="35"/>
      <c r="D209" s="35"/>
      <c r="H209" s="37"/>
      <c r="K209" s="38"/>
      <c r="L209" s="37"/>
    </row>
    <row r="210" ht="15.75" customHeight="1">
      <c r="B210" s="36"/>
      <c r="C210" s="35"/>
      <c r="D210" s="35"/>
      <c r="H210" s="37"/>
      <c r="K210" s="38"/>
      <c r="L210" s="37"/>
    </row>
    <row r="211" ht="15.75" customHeight="1">
      <c r="B211" s="36"/>
      <c r="C211" s="35"/>
      <c r="D211" s="35"/>
      <c r="H211" s="37"/>
      <c r="K211" s="38"/>
      <c r="L211" s="37"/>
    </row>
    <row r="212" ht="15.75" customHeight="1">
      <c r="B212" s="36"/>
      <c r="C212" s="35"/>
      <c r="D212" s="35"/>
      <c r="H212" s="37"/>
      <c r="K212" s="38"/>
      <c r="L212" s="37"/>
    </row>
    <row r="213" ht="15.75" customHeight="1">
      <c r="B213" s="36"/>
      <c r="C213" s="35"/>
      <c r="D213" s="35"/>
      <c r="H213" s="37"/>
      <c r="K213" s="38"/>
      <c r="L213" s="37"/>
    </row>
    <row r="214" ht="15.75" customHeight="1">
      <c r="B214" s="36"/>
      <c r="C214" s="35"/>
      <c r="D214" s="35"/>
      <c r="H214" s="37"/>
      <c r="K214" s="38"/>
      <c r="L214" s="37"/>
    </row>
    <row r="215" ht="15.75" customHeight="1">
      <c r="B215" s="36"/>
      <c r="C215" s="35"/>
      <c r="D215" s="35"/>
      <c r="H215" s="37"/>
      <c r="K215" s="38"/>
      <c r="L215" s="37"/>
    </row>
    <row r="216" ht="15.75" customHeight="1">
      <c r="B216" s="36"/>
      <c r="C216" s="35"/>
      <c r="D216" s="35"/>
      <c r="H216" s="37"/>
      <c r="K216" s="38"/>
      <c r="L216" s="37"/>
    </row>
    <row r="217" ht="15.75" customHeight="1">
      <c r="B217" s="36"/>
      <c r="C217" s="35"/>
      <c r="D217" s="35"/>
      <c r="H217" s="37"/>
      <c r="K217" s="38"/>
      <c r="L217" s="37"/>
    </row>
    <row r="218" ht="15.75" customHeight="1">
      <c r="B218" s="36"/>
      <c r="C218" s="35"/>
      <c r="D218" s="35"/>
      <c r="H218" s="37"/>
      <c r="K218" s="38"/>
      <c r="L218" s="37"/>
    </row>
    <row r="219" ht="15.75" customHeight="1">
      <c r="B219" s="36"/>
      <c r="C219" s="35"/>
      <c r="D219" s="35"/>
      <c r="H219" s="37"/>
      <c r="K219" s="38"/>
      <c r="L219" s="37"/>
    </row>
    <row r="220" ht="15.75" customHeight="1">
      <c r="B220" s="36"/>
      <c r="C220" s="35"/>
      <c r="D220" s="35"/>
      <c r="H220" s="37"/>
      <c r="K220" s="38"/>
      <c r="L220" s="37"/>
    </row>
    <row r="221" ht="15.75" customHeight="1">
      <c r="B221" s="36"/>
      <c r="C221" s="35"/>
      <c r="D221" s="35"/>
      <c r="H221" s="37"/>
      <c r="K221" s="38"/>
      <c r="L221" s="37"/>
    </row>
    <row r="222" ht="15.75" customHeight="1">
      <c r="B222" s="36"/>
      <c r="C222" s="35"/>
      <c r="D222" s="35"/>
      <c r="H222" s="37"/>
      <c r="K222" s="38"/>
      <c r="L222" s="37"/>
    </row>
    <row r="223" ht="15.75" customHeight="1">
      <c r="B223" s="36"/>
      <c r="C223" s="35"/>
      <c r="D223" s="35"/>
      <c r="H223" s="37"/>
      <c r="K223" s="38"/>
      <c r="L223" s="37"/>
    </row>
    <row r="224" ht="15.75" customHeight="1">
      <c r="B224" s="36"/>
      <c r="C224" s="35"/>
      <c r="D224" s="35"/>
      <c r="H224" s="37"/>
      <c r="K224" s="38"/>
      <c r="L224" s="37"/>
    </row>
    <row r="225" ht="15.75" customHeight="1">
      <c r="B225" s="36"/>
      <c r="C225" s="35"/>
      <c r="D225" s="35"/>
      <c r="H225" s="37"/>
      <c r="K225" s="38"/>
      <c r="L225" s="37"/>
    </row>
    <row r="226" ht="15.75" customHeight="1">
      <c r="B226" s="36"/>
      <c r="C226" s="35"/>
      <c r="D226" s="35"/>
      <c r="H226" s="37"/>
      <c r="K226" s="38"/>
      <c r="L226" s="37"/>
    </row>
    <row r="227" ht="15.75" customHeight="1">
      <c r="B227" s="36"/>
      <c r="C227" s="35"/>
      <c r="D227" s="35"/>
      <c r="H227" s="37"/>
      <c r="K227" s="38"/>
      <c r="L227" s="37"/>
    </row>
    <row r="228" ht="15.75" customHeight="1">
      <c r="B228" s="36"/>
      <c r="C228" s="35"/>
      <c r="D228" s="35"/>
      <c r="H228" s="37"/>
      <c r="K228" s="38"/>
      <c r="L228" s="37"/>
    </row>
    <row r="229" ht="15.75" customHeight="1">
      <c r="B229" s="36"/>
      <c r="C229" s="35"/>
      <c r="D229" s="35"/>
      <c r="H229" s="37"/>
      <c r="K229" s="38"/>
      <c r="L229" s="37"/>
    </row>
    <row r="230" ht="15.75" customHeight="1">
      <c r="B230" s="36"/>
      <c r="C230" s="35"/>
      <c r="D230" s="35"/>
      <c r="H230" s="37"/>
      <c r="K230" s="38"/>
      <c r="L230" s="37"/>
    </row>
    <row r="231" ht="15.75" customHeight="1">
      <c r="B231" s="36"/>
      <c r="C231" s="35"/>
      <c r="D231" s="35"/>
      <c r="H231" s="37"/>
      <c r="K231" s="38"/>
      <c r="L231" s="37"/>
    </row>
    <row r="232" ht="15.75" customHeight="1">
      <c r="B232" s="36"/>
      <c r="C232" s="35"/>
      <c r="D232" s="35"/>
      <c r="H232" s="37"/>
      <c r="K232" s="38"/>
      <c r="L232" s="37"/>
    </row>
    <row r="233" ht="15.75" customHeight="1">
      <c r="B233" s="36"/>
      <c r="C233" s="35"/>
      <c r="D233" s="35"/>
      <c r="H233" s="37"/>
      <c r="K233" s="38"/>
      <c r="L233" s="37"/>
    </row>
    <row r="234" ht="15.75" customHeight="1">
      <c r="B234" s="36"/>
      <c r="C234" s="35"/>
      <c r="D234" s="35"/>
      <c r="H234" s="37"/>
      <c r="K234" s="38"/>
      <c r="L234" s="37"/>
    </row>
    <row r="235" ht="15.75" customHeight="1">
      <c r="B235" s="36"/>
      <c r="C235" s="35"/>
      <c r="D235" s="35"/>
      <c r="H235" s="37"/>
      <c r="K235" s="38"/>
      <c r="L235" s="37"/>
    </row>
    <row r="236" ht="15.75" customHeight="1">
      <c r="B236" s="36"/>
      <c r="C236" s="35"/>
      <c r="D236" s="35"/>
      <c r="H236" s="37"/>
      <c r="K236" s="38"/>
      <c r="L236" s="37"/>
    </row>
    <row r="237" ht="15.75" customHeight="1">
      <c r="B237" s="36"/>
      <c r="C237" s="35"/>
      <c r="D237" s="35"/>
      <c r="H237" s="37"/>
      <c r="K237" s="38"/>
      <c r="L237" s="37"/>
    </row>
    <row r="238" ht="15.75" customHeight="1">
      <c r="B238" s="36"/>
      <c r="C238" s="35"/>
      <c r="D238" s="35"/>
      <c r="H238" s="37"/>
      <c r="K238" s="38"/>
      <c r="L238" s="37"/>
    </row>
    <row r="239" ht="15.75" customHeight="1">
      <c r="B239" s="36"/>
      <c r="C239" s="35"/>
      <c r="D239" s="35"/>
      <c r="H239" s="37"/>
      <c r="K239" s="38"/>
      <c r="L239" s="37"/>
    </row>
    <row r="240" ht="15.75" customHeight="1">
      <c r="B240" s="36"/>
      <c r="C240" s="35"/>
      <c r="D240" s="35"/>
      <c r="H240" s="37"/>
      <c r="K240" s="38"/>
      <c r="L240" s="37"/>
    </row>
    <row r="241" ht="15.75" customHeight="1">
      <c r="B241" s="36"/>
      <c r="C241" s="35"/>
      <c r="D241" s="35"/>
      <c r="H241" s="37"/>
      <c r="K241" s="38"/>
      <c r="L241" s="37"/>
    </row>
    <row r="242" ht="15.75" customHeight="1">
      <c r="B242" s="36"/>
      <c r="C242" s="35"/>
      <c r="D242" s="35"/>
      <c r="H242" s="37"/>
      <c r="K242" s="38"/>
      <c r="L242" s="37"/>
    </row>
    <row r="243" ht="15.75" customHeight="1">
      <c r="B243" s="36"/>
      <c r="C243" s="35"/>
      <c r="D243" s="35"/>
      <c r="H243" s="37"/>
      <c r="K243" s="38"/>
      <c r="L243" s="37"/>
    </row>
    <row r="244" ht="15.75" customHeight="1">
      <c r="B244" s="36"/>
      <c r="C244" s="35"/>
      <c r="D244" s="35"/>
      <c r="H244" s="37"/>
      <c r="K244" s="38"/>
      <c r="L244" s="37"/>
    </row>
    <row r="245" ht="15.75" customHeight="1">
      <c r="B245" s="36"/>
      <c r="C245" s="35"/>
      <c r="D245" s="35"/>
      <c r="H245" s="37"/>
      <c r="K245" s="38"/>
      <c r="L245" s="37"/>
    </row>
    <row r="246" ht="15.75" customHeight="1">
      <c r="B246" s="36"/>
      <c r="C246" s="35"/>
      <c r="D246" s="35"/>
      <c r="H246" s="37"/>
      <c r="K246" s="38"/>
      <c r="L246" s="37"/>
    </row>
    <row r="247" ht="15.75" customHeight="1">
      <c r="B247" s="36"/>
      <c r="C247" s="35"/>
      <c r="D247" s="35"/>
      <c r="H247" s="37"/>
      <c r="K247" s="38"/>
      <c r="L247" s="37"/>
    </row>
    <row r="248" ht="15.75" customHeight="1">
      <c r="B248" s="36"/>
      <c r="C248" s="35"/>
      <c r="D248" s="35"/>
      <c r="H248" s="37"/>
      <c r="K248" s="38"/>
      <c r="L248" s="37"/>
    </row>
    <row r="249" ht="15.75" customHeight="1">
      <c r="B249" s="36"/>
      <c r="C249" s="35"/>
      <c r="D249" s="35"/>
      <c r="H249" s="37"/>
      <c r="K249" s="38"/>
      <c r="L249" s="37"/>
    </row>
    <row r="250" ht="15.75" customHeight="1">
      <c r="B250" s="36"/>
      <c r="C250" s="35"/>
      <c r="D250" s="35"/>
      <c r="H250" s="37"/>
      <c r="K250" s="38"/>
      <c r="L250" s="37"/>
    </row>
    <row r="251" ht="15.75" customHeight="1">
      <c r="B251" s="36"/>
      <c r="C251" s="35"/>
      <c r="D251" s="35"/>
      <c r="H251" s="37"/>
      <c r="K251" s="38"/>
      <c r="L251" s="37"/>
    </row>
    <row r="252" ht="15.75" customHeight="1">
      <c r="B252" s="36"/>
      <c r="C252" s="35"/>
      <c r="D252" s="35"/>
      <c r="H252" s="37"/>
      <c r="K252" s="38"/>
      <c r="L252" s="37"/>
    </row>
    <row r="253" ht="15.75" customHeight="1">
      <c r="B253" s="36"/>
      <c r="C253" s="35"/>
      <c r="D253" s="35"/>
      <c r="H253" s="37"/>
      <c r="K253" s="38"/>
      <c r="L253" s="37"/>
    </row>
    <row r="254" ht="15.75" customHeight="1">
      <c r="B254" s="36"/>
      <c r="C254" s="35"/>
      <c r="D254" s="35"/>
      <c r="H254" s="37"/>
      <c r="K254" s="38"/>
      <c r="L254" s="37"/>
    </row>
    <row r="255" ht="15.75" customHeight="1">
      <c r="B255" s="36"/>
      <c r="C255" s="35"/>
      <c r="D255" s="35"/>
      <c r="H255" s="37"/>
      <c r="K255" s="38"/>
      <c r="L255" s="37"/>
    </row>
    <row r="256" ht="15.75" customHeight="1">
      <c r="B256" s="36"/>
      <c r="C256" s="35"/>
      <c r="D256" s="35"/>
      <c r="H256" s="37"/>
      <c r="K256" s="38"/>
      <c r="L256" s="37"/>
    </row>
    <row r="257" ht="15.75" customHeight="1">
      <c r="B257" s="36"/>
      <c r="C257" s="35"/>
      <c r="D257" s="35"/>
      <c r="H257" s="37"/>
      <c r="K257" s="38"/>
      <c r="L257" s="37"/>
    </row>
    <row r="258" ht="15.75" customHeight="1">
      <c r="B258" s="36"/>
      <c r="C258" s="35"/>
      <c r="D258" s="35"/>
      <c r="H258" s="37"/>
      <c r="K258" s="38"/>
      <c r="L258" s="37"/>
    </row>
    <row r="259" ht="15.75" customHeight="1">
      <c r="B259" s="36"/>
      <c r="C259" s="35"/>
      <c r="D259" s="35"/>
      <c r="H259" s="37"/>
      <c r="K259" s="38"/>
      <c r="L259" s="37"/>
    </row>
    <row r="260" ht="15.75" customHeight="1">
      <c r="B260" s="36"/>
      <c r="C260" s="35"/>
      <c r="D260" s="35"/>
      <c r="H260" s="37"/>
      <c r="K260" s="38"/>
      <c r="L260" s="37"/>
    </row>
    <row r="261" ht="15.75" customHeight="1">
      <c r="B261" s="36"/>
      <c r="C261" s="35"/>
      <c r="D261" s="35"/>
      <c r="H261" s="37"/>
      <c r="K261" s="38"/>
      <c r="L261" s="37"/>
    </row>
    <row r="262" ht="15.75" customHeight="1">
      <c r="B262" s="36"/>
      <c r="C262" s="35"/>
      <c r="D262" s="35"/>
      <c r="H262" s="37"/>
      <c r="K262" s="38"/>
      <c r="L262" s="37"/>
    </row>
    <row r="263" ht="15.75" customHeight="1">
      <c r="B263" s="36"/>
      <c r="C263" s="35"/>
      <c r="D263" s="35"/>
      <c r="H263" s="37"/>
      <c r="K263" s="38"/>
      <c r="L263" s="37"/>
    </row>
    <row r="264" ht="15.75" customHeight="1">
      <c r="B264" s="36"/>
      <c r="C264" s="35"/>
      <c r="D264" s="35"/>
      <c r="H264" s="37"/>
      <c r="K264" s="38"/>
      <c r="L264" s="37"/>
    </row>
    <row r="265" ht="15.75" customHeight="1">
      <c r="B265" s="36"/>
      <c r="C265" s="35"/>
      <c r="D265" s="35"/>
      <c r="H265" s="37"/>
      <c r="K265" s="38"/>
      <c r="L265" s="37"/>
    </row>
    <row r="266" ht="15.75" customHeight="1">
      <c r="B266" s="36"/>
      <c r="C266" s="35"/>
      <c r="D266" s="35"/>
      <c r="H266" s="37"/>
      <c r="K266" s="38"/>
      <c r="L266" s="37"/>
    </row>
    <row r="267" ht="15.75" customHeight="1">
      <c r="B267" s="36"/>
      <c r="C267" s="35"/>
      <c r="D267" s="35"/>
      <c r="H267" s="37"/>
      <c r="K267" s="38"/>
      <c r="L267" s="37"/>
    </row>
    <row r="268" ht="15.75" customHeight="1">
      <c r="B268" s="36"/>
      <c r="C268" s="35"/>
      <c r="D268" s="35"/>
      <c r="H268" s="37"/>
      <c r="K268" s="38"/>
      <c r="L268" s="37"/>
    </row>
    <row r="269" ht="15.75" customHeight="1">
      <c r="B269" s="36"/>
      <c r="C269" s="35"/>
      <c r="D269" s="35"/>
      <c r="H269" s="37"/>
      <c r="K269" s="38"/>
      <c r="L269" s="37"/>
    </row>
    <row r="270" ht="15.75" customHeight="1">
      <c r="B270" s="36"/>
      <c r="C270" s="35"/>
      <c r="D270" s="35"/>
      <c r="H270" s="37"/>
      <c r="K270" s="38"/>
      <c r="L270" s="37"/>
    </row>
    <row r="271" ht="15.75" customHeight="1">
      <c r="B271" s="36"/>
      <c r="C271" s="35"/>
      <c r="D271" s="35"/>
      <c r="H271" s="37"/>
      <c r="K271" s="38"/>
      <c r="L271" s="37"/>
    </row>
    <row r="272" ht="15.75" customHeight="1">
      <c r="B272" s="36"/>
      <c r="C272" s="35"/>
      <c r="D272" s="35"/>
      <c r="H272" s="37"/>
      <c r="K272" s="38"/>
      <c r="L272" s="37"/>
    </row>
    <row r="273" ht="15.75" customHeight="1">
      <c r="B273" s="36"/>
      <c r="C273" s="35"/>
      <c r="D273" s="35"/>
      <c r="H273" s="37"/>
      <c r="K273" s="38"/>
      <c r="L273" s="37"/>
    </row>
    <row r="274" ht="15.75" customHeight="1">
      <c r="B274" s="36"/>
      <c r="C274" s="35"/>
      <c r="D274" s="35"/>
      <c r="H274" s="37"/>
      <c r="K274" s="38"/>
      <c r="L274" s="37"/>
    </row>
    <row r="275" ht="15.75" customHeight="1">
      <c r="B275" s="36"/>
      <c r="C275" s="35"/>
      <c r="D275" s="35"/>
      <c r="H275" s="37"/>
      <c r="K275" s="38"/>
      <c r="L275" s="37"/>
    </row>
    <row r="276" ht="15.75" customHeight="1">
      <c r="B276" s="36"/>
      <c r="C276" s="35"/>
      <c r="D276" s="35"/>
      <c r="H276" s="37"/>
      <c r="K276" s="38"/>
      <c r="L276" s="37"/>
    </row>
    <row r="277" ht="15.75" customHeight="1">
      <c r="B277" s="36"/>
      <c r="C277" s="35"/>
      <c r="D277" s="35"/>
      <c r="H277" s="37"/>
      <c r="K277" s="38"/>
      <c r="L277" s="37"/>
    </row>
    <row r="278" ht="15.75" customHeight="1">
      <c r="B278" s="36"/>
      <c r="C278" s="35"/>
      <c r="D278" s="35"/>
      <c r="H278" s="37"/>
      <c r="K278" s="38"/>
      <c r="L278" s="37"/>
    </row>
    <row r="279" ht="15.75" customHeight="1">
      <c r="B279" s="36"/>
      <c r="C279" s="35"/>
      <c r="D279" s="35"/>
      <c r="H279" s="37"/>
      <c r="K279" s="38"/>
      <c r="L279" s="37"/>
    </row>
    <row r="280" ht="15.75" customHeight="1">
      <c r="B280" s="36"/>
      <c r="C280" s="35"/>
      <c r="D280" s="35"/>
      <c r="H280" s="37"/>
      <c r="K280" s="38"/>
      <c r="L280" s="37"/>
    </row>
    <row r="281" ht="15.75" customHeight="1">
      <c r="B281" s="36"/>
      <c r="C281" s="35"/>
      <c r="D281" s="35"/>
      <c r="H281" s="37"/>
      <c r="K281" s="38"/>
      <c r="L281" s="37"/>
    </row>
    <row r="282" ht="15.75" customHeight="1">
      <c r="B282" s="36"/>
      <c r="C282" s="35"/>
      <c r="D282" s="35"/>
      <c r="H282" s="37"/>
      <c r="K282" s="38"/>
      <c r="L282" s="37"/>
    </row>
    <row r="283" ht="15.75" customHeight="1">
      <c r="B283" s="36"/>
      <c r="C283" s="35"/>
      <c r="D283" s="35"/>
      <c r="H283" s="37"/>
      <c r="K283" s="38"/>
      <c r="L283" s="37"/>
    </row>
    <row r="284" ht="15.75" customHeight="1">
      <c r="B284" s="36"/>
      <c r="C284" s="35"/>
      <c r="D284" s="35"/>
      <c r="H284" s="37"/>
      <c r="K284" s="38"/>
      <c r="L284" s="37"/>
    </row>
    <row r="285" ht="15.75" customHeight="1">
      <c r="B285" s="36"/>
      <c r="C285" s="35"/>
      <c r="D285" s="35"/>
      <c r="H285" s="37"/>
      <c r="K285" s="38"/>
      <c r="L285" s="37"/>
    </row>
    <row r="286" ht="15.75" customHeight="1">
      <c r="B286" s="36"/>
      <c r="C286" s="35"/>
      <c r="D286" s="35"/>
      <c r="H286" s="37"/>
      <c r="K286" s="38"/>
      <c r="L286" s="37"/>
    </row>
    <row r="287" ht="15.75" customHeight="1">
      <c r="B287" s="36"/>
      <c r="C287" s="35"/>
      <c r="D287" s="35"/>
      <c r="H287" s="37"/>
      <c r="K287" s="38"/>
      <c r="L287" s="37"/>
    </row>
    <row r="288" ht="15.75" customHeight="1">
      <c r="B288" s="36"/>
      <c r="C288" s="35"/>
      <c r="D288" s="35"/>
      <c r="H288" s="37"/>
      <c r="K288" s="38"/>
      <c r="L288" s="37"/>
    </row>
    <row r="289" ht="15.75" customHeight="1">
      <c r="B289" s="36"/>
      <c r="C289" s="35"/>
      <c r="D289" s="35"/>
      <c r="H289" s="37"/>
      <c r="K289" s="38"/>
      <c r="L289" s="37"/>
    </row>
    <row r="290" ht="15.75" customHeight="1">
      <c r="B290" s="36"/>
      <c r="C290" s="35"/>
      <c r="D290" s="35"/>
      <c r="H290" s="37"/>
      <c r="K290" s="38"/>
      <c r="L290" s="37"/>
    </row>
    <row r="291" ht="15.75" customHeight="1">
      <c r="B291" s="36"/>
      <c r="C291" s="35"/>
      <c r="D291" s="35"/>
      <c r="H291" s="37"/>
      <c r="K291" s="38"/>
      <c r="L291" s="37"/>
    </row>
    <row r="292" ht="15.75" customHeight="1">
      <c r="B292" s="36"/>
      <c r="C292" s="35"/>
      <c r="D292" s="35"/>
      <c r="H292" s="37"/>
      <c r="K292" s="38"/>
      <c r="L292" s="37"/>
    </row>
    <row r="293" ht="15.75" customHeight="1">
      <c r="B293" s="36"/>
      <c r="C293" s="35"/>
      <c r="D293" s="35"/>
      <c r="H293" s="37"/>
      <c r="K293" s="38"/>
      <c r="L293" s="37"/>
    </row>
    <row r="294" ht="15.75" customHeight="1">
      <c r="B294" s="36"/>
      <c r="C294" s="35"/>
      <c r="D294" s="35"/>
      <c r="H294" s="37"/>
      <c r="K294" s="38"/>
      <c r="L294" s="37"/>
    </row>
    <row r="295" ht="15.75" customHeight="1">
      <c r="B295" s="36"/>
      <c r="C295" s="35"/>
      <c r="D295" s="35"/>
      <c r="H295" s="37"/>
      <c r="K295" s="38"/>
      <c r="L295" s="37"/>
    </row>
    <row r="296" ht="15.75" customHeight="1">
      <c r="B296" s="36"/>
      <c r="C296" s="35"/>
      <c r="D296" s="35"/>
      <c r="H296" s="37"/>
      <c r="K296" s="38"/>
      <c r="L296" s="37"/>
    </row>
    <row r="297" ht="15.75" customHeight="1">
      <c r="B297" s="36"/>
      <c r="C297" s="35"/>
      <c r="D297" s="35"/>
      <c r="H297" s="37"/>
      <c r="K297" s="38"/>
      <c r="L297" s="37"/>
    </row>
    <row r="298" ht="15.75" customHeight="1">
      <c r="B298" s="36"/>
      <c r="C298" s="35"/>
      <c r="D298" s="35"/>
      <c r="H298" s="37"/>
      <c r="K298" s="38"/>
      <c r="L298" s="37"/>
    </row>
    <row r="299" ht="15.75" customHeight="1">
      <c r="B299" s="36"/>
      <c r="C299" s="35"/>
      <c r="D299" s="35"/>
      <c r="H299" s="37"/>
      <c r="K299" s="38"/>
      <c r="L299" s="37"/>
    </row>
    <row r="300" ht="15.75" customHeight="1">
      <c r="B300" s="36"/>
      <c r="C300" s="35"/>
      <c r="D300" s="35"/>
      <c r="H300" s="37"/>
      <c r="K300" s="38"/>
      <c r="L300" s="37"/>
    </row>
    <row r="301" ht="15.75" customHeight="1">
      <c r="B301" s="36"/>
      <c r="C301" s="35"/>
      <c r="D301" s="35"/>
      <c r="H301" s="37"/>
      <c r="K301" s="38"/>
      <c r="L301" s="37"/>
    </row>
    <row r="302" ht="15.75" customHeight="1">
      <c r="B302" s="36"/>
      <c r="C302" s="35"/>
      <c r="D302" s="35"/>
      <c r="H302" s="37"/>
      <c r="K302" s="38"/>
      <c r="L302" s="37"/>
    </row>
    <row r="303" ht="15.75" customHeight="1">
      <c r="B303" s="36"/>
      <c r="C303" s="35"/>
      <c r="D303" s="35"/>
      <c r="H303" s="37"/>
      <c r="K303" s="38"/>
      <c r="L303" s="37"/>
    </row>
    <row r="304" ht="15.75" customHeight="1">
      <c r="B304" s="36"/>
      <c r="C304" s="35"/>
      <c r="D304" s="35"/>
      <c r="H304" s="37"/>
      <c r="K304" s="38"/>
      <c r="L304" s="37"/>
    </row>
    <row r="305" ht="15.75" customHeight="1">
      <c r="B305" s="36"/>
      <c r="C305" s="35"/>
      <c r="D305" s="35"/>
      <c r="H305" s="37"/>
      <c r="K305" s="38"/>
      <c r="L305" s="37"/>
    </row>
    <row r="306" ht="15.75" customHeight="1">
      <c r="B306" s="36"/>
      <c r="C306" s="35"/>
      <c r="D306" s="35"/>
      <c r="H306" s="37"/>
      <c r="K306" s="38"/>
      <c r="L306" s="37"/>
    </row>
    <row r="307" ht="15.75" customHeight="1">
      <c r="B307" s="36"/>
      <c r="C307" s="35"/>
      <c r="D307" s="35"/>
      <c r="H307" s="37"/>
      <c r="K307" s="38"/>
      <c r="L307" s="37"/>
    </row>
    <row r="308" ht="15.75" customHeight="1">
      <c r="B308" s="36"/>
      <c r="C308" s="35"/>
      <c r="D308" s="35"/>
      <c r="H308" s="37"/>
      <c r="K308" s="38"/>
      <c r="L308" s="37"/>
    </row>
    <row r="309" ht="15.75" customHeight="1">
      <c r="B309" s="36"/>
      <c r="C309" s="35"/>
      <c r="D309" s="35"/>
      <c r="H309" s="37"/>
      <c r="K309" s="38"/>
      <c r="L309" s="37"/>
    </row>
    <row r="310" ht="15.75" customHeight="1">
      <c r="B310" s="36"/>
      <c r="C310" s="35"/>
      <c r="D310" s="35"/>
      <c r="H310" s="37"/>
      <c r="K310" s="38"/>
      <c r="L310" s="37"/>
    </row>
    <row r="311" ht="15.75" customHeight="1">
      <c r="B311" s="36"/>
      <c r="C311" s="35"/>
      <c r="D311" s="35"/>
      <c r="H311" s="37"/>
      <c r="K311" s="38"/>
      <c r="L311" s="37"/>
    </row>
    <row r="312" ht="15.75" customHeight="1">
      <c r="B312" s="36"/>
      <c r="C312" s="35"/>
      <c r="D312" s="35"/>
      <c r="H312" s="37"/>
      <c r="K312" s="38"/>
      <c r="L312" s="37"/>
    </row>
    <row r="313" ht="15.75" customHeight="1">
      <c r="B313" s="36"/>
      <c r="C313" s="35"/>
      <c r="D313" s="35"/>
      <c r="H313" s="37"/>
      <c r="K313" s="38"/>
      <c r="L313" s="37"/>
    </row>
    <row r="314" ht="15.75" customHeight="1">
      <c r="B314" s="36"/>
      <c r="C314" s="35"/>
      <c r="D314" s="35"/>
      <c r="H314" s="37"/>
      <c r="K314" s="38"/>
      <c r="L314" s="37"/>
    </row>
    <row r="315" ht="15.75" customHeight="1">
      <c r="B315" s="36"/>
      <c r="C315" s="35"/>
      <c r="D315" s="35"/>
      <c r="H315" s="37"/>
      <c r="K315" s="38"/>
      <c r="L315" s="37"/>
    </row>
    <row r="316" ht="15.75" customHeight="1">
      <c r="B316" s="36"/>
      <c r="C316" s="35"/>
      <c r="D316" s="35"/>
      <c r="H316" s="37"/>
      <c r="K316" s="38"/>
      <c r="L316" s="37"/>
    </row>
    <row r="317" ht="15.75" customHeight="1">
      <c r="B317" s="36"/>
      <c r="C317" s="35"/>
      <c r="D317" s="35"/>
      <c r="H317" s="37"/>
      <c r="K317" s="38"/>
      <c r="L317" s="37"/>
    </row>
    <row r="318" ht="15.75" customHeight="1">
      <c r="B318" s="36"/>
      <c r="C318" s="35"/>
      <c r="D318" s="35"/>
      <c r="H318" s="37"/>
      <c r="K318" s="38"/>
      <c r="L318" s="37"/>
    </row>
    <row r="319" ht="15.75" customHeight="1">
      <c r="B319" s="36"/>
      <c r="C319" s="35"/>
      <c r="D319" s="35"/>
      <c r="H319" s="37"/>
      <c r="K319" s="38"/>
      <c r="L319" s="37"/>
    </row>
    <row r="320" ht="15.75" customHeight="1">
      <c r="B320" s="36"/>
      <c r="C320" s="35"/>
      <c r="D320" s="35"/>
      <c r="H320" s="37"/>
      <c r="K320" s="38"/>
      <c r="L320" s="37"/>
    </row>
    <row r="321" ht="15.75" customHeight="1">
      <c r="B321" s="36"/>
      <c r="C321" s="35"/>
      <c r="D321" s="35"/>
      <c r="H321" s="37"/>
      <c r="K321" s="38"/>
      <c r="L321" s="37"/>
    </row>
    <row r="322" ht="15.75" customHeight="1">
      <c r="B322" s="36"/>
      <c r="C322" s="35"/>
      <c r="D322" s="35"/>
      <c r="H322" s="37"/>
      <c r="K322" s="38"/>
      <c r="L322" s="37"/>
    </row>
    <row r="323" ht="15.75" customHeight="1">
      <c r="B323" s="36"/>
      <c r="C323" s="35"/>
      <c r="D323" s="35"/>
      <c r="H323" s="37"/>
      <c r="K323" s="38"/>
      <c r="L323" s="37"/>
    </row>
    <row r="324" ht="15.75" customHeight="1">
      <c r="B324" s="36"/>
      <c r="C324" s="35"/>
      <c r="D324" s="35"/>
      <c r="H324" s="37"/>
      <c r="K324" s="38"/>
      <c r="L324" s="37"/>
    </row>
    <row r="325" ht="15.75" customHeight="1">
      <c r="B325" s="36"/>
      <c r="C325" s="35"/>
      <c r="D325" s="35"/>
      <c r="H325" s="37"/>
      <c r="K325" s="38"/>
      <c r="L325" s="37"/>
    </row>
    <row r="326" ht="15.75" customHeight="1">
      <c r="B326" s="36"/>
      <c r="C326" s="35"/>
      <c r="D326" s="35"/>
      <c r="H326" s="37"/>
      <c r="K326" s="38"/>
      <c r="L326" s="37"/>
    </row>
    <row r="327" ht="15.75" customHeight="1">
      <c r="B327" s="36"/>
      <c r="C327" s="35"/>
      <c r="D327" s="35"/>
      <c r="H327" s="37"/>
      <c r="K327" s="38"/>
      <c r="L327" s="37"/>
    </row>
    <row r="328" ht="15.75" customHeight="1">
      <c r="B328" s="36"/>
      <c r="C328" s="35"/>
      <c r="D328" s="35"/>
      <c r="H328" s="37"/>
      <c r="K328" s="38"/>
      <c r="L328" s="37"/>
    </row>
    <row r="329" ht="15.75" customHeight="1">
      <c r="B329" s="36"/>
      <c r="C329" s="35"/>
      <c r="D329" s="35"/>
      <c r="H329" s="37"/>
      <c r="K329" s="38"/>
      <c r="L329" s="37"/>
    </row>
    <row r="330" ht="15.75" customHeight="1">
      <c r="B330" s="36"/>
      <c r="C330" s="35"/>
      <c r="D330" s="35"/>
      <c r="H330" s="37"/>
      <c r="K330" s="38"/>
      <c r="L330" s="37"/>
    </row>
    <row r="331" ht="15.75" customHeight="1">
      <c r="B331" s="36"/>
      <c r="C331" s="35"/>
      <c r="D331" s="35"/>
      <c r="H331" s="37"/>
      <c r="K331" s="38"/>
      <c r="L331" s="37"/>
    </row>
    <row r="332" ht="15.75" customHeight="1">
      <c r="B332" s="36"/>
      <c r="C332" s="35"/>
      <c r="D332" s="35"/>
      <c r="H332" s="37"/>
      <c r="K332" s="38"/>
      <c r="L332" s="37"/>
    </row>
    <row r="333" ht="15.75" customHeight="1">
      <c r="B333" s="36"/>
      <c r="C333" s="35"/>
      <c r="D333" s="35"/>
      <c r="H333" s="37"/>
      <c r="K333" s="38"/>
      <c r="L333" s="37"/>
    </row>
    <row r="334" ht="15.75" customHeight="1">
      <c r="B334" s="36"/>
      <c r="C334" s="35"/>
      <c r="D334" s="35"/>
      <c r="H334" s="37"/>
      <c r="K334" s="38"/>
      <c r="L334" s="37"/>
    </row>
    <row r="335" ht="15.75" customHeight="1">
      <c r="B335" s="36"/>
      <c r="C335" s="35"/>
      <c r="D335" s="35"/>
      <c r="H335" s="37"/>
      <c r="K335" s="38"/>
      <c r="L335" s="37"/>
    </row>
    <row r="336" ht="15.75" customHeight="1">
      <c r="B336" s="36"/>
      <c r="C336" s="35"/>
      <c r="D336" s="35"/>
      <c r="H336" s="37"/>
      <c r="K336" s="38"/>
      <c r="L336" s="37"/>
    </row>
    <row r="337" ht="15.75" customHeight="1">
      <c r="B337" s="36"/>
      <c r="C337" s="35"/>
      <c r="D337" s="35"/>
      <c r="H337" s="37"/>
      <c r="K337" s="38"/>
      <c r="L337" s="37"/>
    </row>
    <row r="338" ht="15.75" customHeight="1">
      <c r="B338" s="36"/>
      <c r="C338" s="35"/>
      <c r="D338" s="35"/>
      <c r="H338" s="37"/>
      <c r="K338" s="38"/>
      <c r="L338" s="37"/>
    </row>
    <row r="339" ht="15.75" customHeight="1">
      <c r="B339" s="36"/>
      <c r="C339" s="35"/>
      <c r="D339" s="35"/>
      <c r="H339" s="37"/>
      <c r="K339" s="38"/>
      <c r="L339" s="37"/>
    </row>
    <row r="340" ht="15.75" customHeight="1">
      <c r="B340" s="36"/>
      <c r="C340" s="35"/>
      <c r="D340" s="35"/>
      <c r="H340" s="37"/>
      <c r="K340" s="38"/>
      <c r="L340" s="37"/>
    </row>
    <row r="341" ht="15.75" customHeight="1">
      <c r="B341" s="36"/>
      <c r="C341" s="35"/>
      <c r="D341" s="35"/>
      <c r="H341" s="37"/>
      <c r="K341" s="38"/>
      <c r="L341" s="37"/>
    </row>
    <row r="342" ht="15.75" customHeight="1">
      <c r="B342" s="36"/>
      <c r="C342" s="35"/>
      <c r="D342" s="35"/>
      <c r="H342" s="37"/>
      <c r="K342" s="38"/>
      <c r="L342" s="37"/>
    </row>
    <row r="343" ht="15.75" customHeight="1">
      <c r="B343" s="36"/>
      <c r="C343" s="35"/>
      <c r="D343" s="35"/>
      <c r="H343" s="37"/>
      <c r="K343" s="38"/>
      <c r="L343" s="37"/>
    </row>
    <row r="344" ht="15.75" customHeight="1">
      <c r="B344" s="36"/>
      <c r="C344" s="35"/>
      <c r="D344" s="35"/>
      <c r="H344" s="37"/>
      <c r="K344" s="38"/>
      <c r="L344" s="37"/>
    </row>
    <row r="345" ht="15.75" customHeight="1">
      <c r="B345" s="36"/>
      <c r="C345" s="35"/>
      <c r="D345" s="35"/>
      <c r="H345" s="37"/>
      <c r="K345" s="38"/>
      <c r="L345" s="37"/>
    </row>
    <row r="346" ht="15.75" customHeight="1">
      <c r="B346" s="36"/>
      <c r="C346" s="35"/>
      <c r="D346" s="35"/>
      <c r="H346" s="37"/>
      <c r="K346" s="38"/>
      <c r="L346" s="37"/>
    </row>
    <row r="347" ht="15.75" customHeight="1">
      <c r="B347" s="36"/>
      <c r="C347" s="35"/>
      <c r="D347" s="35"/>
      <c r="H347" s="37"/>
      <c r="K347" s="38"/>
      <c r="L347" s="37"/>
    </row>
    <row r="348" ht="15.75" customHeight="1">
      <c r="B348" s="36"/>
      <c r="C348" s="35"/>
      <c r="D348" s="35"/>
      <c r="H348" s="37"/>
      <c r="K348" s="38"/>
      <c r="L348" s="37"/>
    </row>
    <row r="349" ht="15.75" customHeight="1">
      <c r="B349" s="36"/>
      <c r="C349" s="35"/>
      <c r="D349" s="35"/>
      <c r="H349" s="37"/>
      <c r="K349" s="38"/>
      <c r="L349" s="37"/>
    </row>
    <row r="350" ht="15.75" customHeight="1">
      <c r="B350" s="36"/>
      <c r="C350" s="35"/>
      <c r="D350" s="35"/>
      <c r="H350" s="37"/>
      <c r="K350" s="38"/>
      <c r="L350" s="37"/>
    </row>
    <row r="351" ht="15.75" customHeight="1">
      <c r="B351" s="36"/>
      <c r="C351" s="35"/>
      <c r="D351" s="35"/>
      <c r="H351" s="37"/>
      <c r="K351" s="38"/>
      <c r="L351" s="37"/>
    </row>
    <row r="352" ht="15.75" customHeight="1">
      <c r="B352" s="36"/>
      <c r="C352" s="35"/>
      <c r="D352" s="35"/>
      <c r="H352" s="37"/>
      <c r="K352" s="38"/>
      <c r="L352" s="37"/>
    </row>
    <row r="353" ht="15.75" customHeight="1">
      <c r="B353" s="36"/>
      <c r="C353" s="35"/>
      <c r="D353" s="35"/>
      <c r="H353" s="37"/>
      <c r="K353" s="38"/>
      <c r="L353" s="37"/>
    </row>
    <row r="354" ht="15.75" customHeight="1">
      <c r="B354" s="36"/>
      <c r="C354" s="35"/>
      <c r="D354" s="35"/>
      <c r="H354" s="37"/>
      <c r="K354" s="38"/>
      <c r="L354" s="37"/>
    </row>
    <row r="355" ht="15.75" customHeight="1">
      <c r="B355" s="36"/>
      <c r="C355" s="35"/>
      <c r="D355" s="35"/>
      <c r="H355" s="37"/>
      <c r="K355" s="38"/>
      <c r="L355" s="37"/>
    </row>
    <row r="356" ht="15.75" customHeight="1">
      <c r="B356" s="36"/>
      <c r="C356" s="35"/>
      <c r="D356" s="35"/>
      <c r="H356" s="37"/>
      <c r="K356" s="38"/>
      <c r="L356" s="37"/>
    </row>
    <row r="357" ht="15.75" customHeight="1">
      <c r="B357" s="36"/>
      <c r="C357" s="35"/>
      <c r="D357" s="35"/>
      <c r="H357" s="37"/>
      <c r="K357" s="38"/>
      <c r="L357" s="37"/>
    </row>
    <row r="358" ht="15.75" customHeight="1">
      <c r="B358" s="36"/>
      <c r="C358" s="35"/>
      <c r="D358" s="35"/>
      <c r="H358" s="37"/>
      <c r="K358" s="38"/>
      <c r="L358" s="37"/>
    </row>
    <row r="359" ht="15.75" customHeight="1">
      <c r="B359" s="36"/>
      <c r="C359" s="35"/>
      <c r="D359" s="35"/>
      <c r="H359" s="37"/>
      <c r="K359" s="38"/>
      <c r="L359" s="37"/>
    </row>
    <row r="360" ht="15.75" customHeight="1">
      <c r="B360" s="36"/>
      <c r="C360" s="35"/>
      <c r="D360" s="35"/>
      <c r="H360" s="37"/>
      <c r="K360" s="38"/>
      <c r="L360" s="37"/>
    </row>
    <row r="361" ht="15.75" customHeight="1">
      <c r="B361" s="36"/>
      <c r="C361" s="35"/>
      <c r="D361" s="35"/>
      <c r="H361" s="37"/>
      <c r="K361" s="38"/>
      <c r="L361" s="37"/>
    </row>
    <row r="362" ht="15.75" customHeight="1">
      <c r="B362" s="36"/>
      <c r="C362" s="35"/>
      <c r="D362" s="35"/>
      <c r="H362" s="37"/>
      <c r="K362" s="38"/>
      <c r="L362" s="37"/>
    </row>
    <row r="363" ht="15.75" customHeight="1">
      <c r="B363" s="36"/>
      <c r="C363" s="35"/>
      <c r="D363" s="35"/>
      <c r="H363" s="37"/>
      <c r="K363" s="38"/>
      <c r="L363" s="37"/>
    </row>
    <row r="364" ht="15.75" customHeight="1">
      <c r="B364" s="36"/>
      <c r="C364" s="35"/>
      <c r="D364" s="35"/>
      <c r="H364" s="37"/>
      <c r="K364" s="38"/>
      <c r="L364" s="37"/>
    </row>
    <row r="365" ht="15.75" customHeight="1">
      <c r="B365" s="36"/>
      <c r="C365" s="35"/>
      <c r="D365" s="35"/>
      <c r="H365" s="37"/>
      <c r="K365" s="38"/>
      <c r="L365" s="37"/>
    </row>
    <row r="366" ht="15.75" customHeight="1">
      <c r="B366" s="36"/>
      <c r="C366" s="35"/>
      <c r="D366" s="35"/>
      <c r="H366" s="37"/>
      <c r="K366" s="38"/>
      <c r="L366" s="37"/>
    </row>
    <row r="367" ht="15.75" customHeight="1">
      <c r="B367" s="36"/>
      <c r="C367" s="35"/>
      <c r="D367" s="35"/>
      <c r="H367" s="37"/>
      <c r="K367" s="38"/>
      <c r="L367" s="37"/>
    </row>
    <row r="368" ht="15.75" customHeight="1">
      <c r="B368" s="36"/>
      <c r="C368" s="35"/>
      <c r="D368" s="35"/>
      <c r="H368" s="37"/>
      <c r="K368" s="38"/>
      <c r="L368" s="37"/>
    </row>
    <row r="369" ht="15.75" customHeight="1">
      <c r="B369" s="36"/>
      <c r="C369" s="35"/>
      <c r="D369" s="35"/>
      <c r="H369" s="37"/>
      <c r="K369" s="38"/>
      <c r="L369" s="37"/>
    </row>
    <row r="370" ht="15.75" customHeight="1">
      <c r="B370" s="36"/>
      <c r="C370" s="35"/>
      <c r="D370" s="35"/>
      <c r="H370" s="37"/>
      <c r="K370" s="38"/>
      <c r="L370" s="37"/>
    </row>
    <row r="371" ht="15.75" customHeight="1">
      <c r="B371" s="36"/>
      <c r="C371" s="35"/>
      <c r="D371" s="35"/>
      <c r="H371" s="37"/>
      <c r="K371" s="38"/>
      <c r="L371" s="37"/>
    </row>
    <row r="372" ht="15.75" customHeight="1">
      <c r="B372" s="36"/>
      <c r="C372" s="35"/>
      <c r="D372" s="35"/>
      <c r="H372" s="37"/>
      <c r="K372" s="38"/>
      <c r="L372" s="37"/>
    </row>
    <row r="373" ht="15.75" customHeight="1">
      <c r="B373" s="36"/>
      <c r="C373" s="35"/>
      <c r="D373" s="35"/>
      <c r="H373" s="37"/>
      <c r="K373" s="38"/>
      <c r="L373" s="37"/>
    </row>
    <row r="374" ht="15.75" customHeight="1">
      <c r="B374" s="36"/>
      <c r="C374" s="35"/>
      <c r="D374" s="35"/>
      <c r="H374" s="37"/>
      <c r="K374" s="38"/>
      <c r="L374" s="37"/>
    </row>
    <row r="375" ht="15.75" customHeight="1">
      <c r="B375" s="36"/>
      <c r="C375" s="35"/>
      <c r="D375" s="35"/>
      <c r="H375" s="37"/>
      <c r="K375" s="38"/>
      <c r="L375" s="37"/>
    </row>
    <row r="376" ht="15.75" customHeight="1">
      <c r="B376" s="36"/>
      <c r="C376" s="35"/>
      <c r="D376" s="35"/>
      <c r="H376" s="37"/>
      <c r="K376" s="38"/>
      <c r="L376" s="37"/>
    </row>
    <row r="377" ht="15.75" customHeight="1">
      <c r="B377" s="36"/>
      <c r="C377" s="35"/>
      <c r="D377" s="35"/>
      <c r="H377" s="37"/>
      <c r="K377" s="38"/>
      <c r="L377" s="37"/>
    </row>
    <row r="378" ht="15.75" customHeight="1">
      <c r="B378" s="36"/>
      <c r="C378" s="35"/>
      <c r="D378" s="35"/>
      <c r="H378" s="37"/>
      <c r="K378" s="38"/>
      <c r="L378" s="37"/>
    </row>
    <row r="379" ht="15.75" customHeight="1">
      <c r="B379" s="36"/>
      <c r="C379" s="35"/>
      <c r="D379" s="35"/>
      <c r="H379" s="37"/>
      <c r="K379" s="38"/>
      <c r="L379" s="37"/>
    </row>
    <row r="380" ht="15.75" customHeight="1">
      <c r="B380" s="36"/>
      <c r="C380" s="35"/>
      <c r="D380" s="35"/>
      <c r="H380" s="37"/>
      <c r="K380" s="38"/>
      <c r="L380" s="37"/>
    </row>
    <row r="381" ht="15.75" customHeight="1">
      <c r="B381" s="36"/>
      <c r="C381" s="35"/>
      <c r="D381" s="35"/>
      <c r="H381" s="37"/>
      <c r="K381" s="38"/>
      <c r="L381" s="37"/>
    </row>
    <row r="382" ht="15.75" customHeight="1">
      <c r="B382" s="36"/>
      <c r="C382" s="35"/>
      <c r="D382" s="35"/>
      <c r="H382" s="37"/>
      <c r="K382" s="38"/>
      <c r="L382" s="37"/>
    </row>
    <row r="383" ht="15.75" customHeight="1">
      <c r="B383" s="36"/>
      <c r="C383" s="35"/>
      <c r="D383" s="35"/>
      <c r="H383" s="37"/>
      <c r="K383" s="38"/>
      <c r="L383" s="37"/>
    </row>
    <row r="384" ht="15.75" customHeight="1">
      <c r="B384" s="36"/>
      <c r="C384" s="35"/>
      <c r="D384" s="35"/>
      <c r="H384" s="37"/>
      <c r="K384" s="38"/>
      <c r="L384" s="37"/>
    </row>
    <row r="385" ht="15.75" customHeight="1">
      <c r="B385" s="36"/>
      <c r="C385" s="35"/>
      <c r="D385" s="35"/>
      <c r="H385" s="37"/>
      <c r="K385" s="38"/>
      <c r="L385" s="37"/>
    </row>
    <row r="386" ht="15.75" customHeight="1">
      <c r="B386" s="36"/>
      <c r="C386" s="35"/>
      <c r="D386" s="35"/>
      <c r="H386" s="37"/>
      <c r="K386" s="38"/>
      <c r="L386" s="37"/>
    </row>
    <row r="387" ht="15.75" customHeight="1">
      <c r="B387" s="36"/>
      <c r="C387" s="35"/>
      <c r="D387" s="35"/>
      <c r="H387" s="37"/>
      <c r="K387" s="38"/>
      <c r="L387" s="37"/>
    </row>
    <row r="388" ht="15.75" customHeight="1">
      <c r="B388" s="36"/>
      <c r="C388" s="35"/>
      <c r="D388" s="35"/>
      <c r="H388" s="37"/>
      <c r="K388" s="38"/>
      <c r="L388" s="37"/>
    </row>
    <row r="389" ht="15.75" customHeight="1">
      <c r="B389" s="36"/>
      <c r="C389" s="35"/>
      <c r="D389" s="35"/>
      <c r="H389" s="37"/>
      <c r="K389" s="38"/>
      <c r="L389" s="37"/>
    </row>
    <row r="390" ht="15.75" customHeight="1">
      <c r="B390" s="36"/>
      <c r="C390" s="35"/>
      <c r="D390" s="35"/>
      <c r="H390" s="37"/>
      <c r="K390" s="38"/>
      <c r="L390" s="37"/>
    </row>
    <row r="391" ht="15.75" customHeight="1">
      <c r="B391" s="36"/>
      <c r="C391" s="35"/>
      <c r="D391" s="35"/>
      <c r="H391" s="37"/>
      <c r="K391" s="38"/>
      <c r="L391" s="37"/>
    </row>
    <row r="392" ht="15.75" customHeight="1">
      <c r="B392" s="36"/>
      <c r="C392" s="35"/>
      <c r="D392" s="35"/>
      <c r="H392" s="37"/>
      <c r="K392" s="38"/>
      <c r="L392" s="37"/>
    </row>
    <row r="393" ht="15.75" customHeight="1">
      <c r="B393" s="36"/>
      <c r="C393" s="35"/>
      <c r="D393" s="35"/>
      <c r="H393" s="37"/>
      <c r="K393" s="38"/>
      <c r="L393" s="37"/>
    </row>
    <row r="394" ht="15.75" customHeight="1">
      <c r="B394" s="36"/>
      <c r="C394" s="35"/>
      <c r="D394" s="35"/>
      <c r="H394" s="37"/>
      <c r="K394" s="38"/>
      <c r="L394" s="37"/>
    </row>
    <row r="395" ht="15.75" customHeight="1">
      <c r="B395" s="36"/>
      <c r="C395" s="35"/>
      <c r="D395" s="35"/>
      <c r="H395" s="37"/>
      <c r="K395" s="38"/>
      <c r="L395" s="37"/>
    </row>
    <row r="396" ht="15.75" customHeight="1">
      <c r="B396" s="36"/>
      <c r="C396" s="35"/>
      <c r="D396" s="35"/>
      <c r="H396" s="37"/>
      <c r="K396" s="38"/>
      <c r="L396" s="37"/>
    </row>
    <row r="397" ht="15.75" customHeight="1">
      <c r="B397" s="36"/>
      <c r="C397" s="35"/>
      <c r="D397" s="35"/>
      <c r="H397" s="37"/>
      <c r="K397" s="38"/>
      <c r="L397" s="37"/>
    </row>
    <row r="398" ht="15.75" customHeight="1">
      <c r="B398" s="36"/>
      <c r="C398" s="35"/>
      <c r="D398" s="35"/>
      <c r="H398" s="37"/>
      <c r="K398" s="38"/>
      <c r="L398" s="37"/>
    </row>
    <row r="399" ht="15.75" customHeight="1">
      <c r="B399" s="36"/>
      <c r="C399" s="35"/>
      <c r="D399" s="35"/>
      <c r="H399" s="37"/>
      <c r="K399" s="38"/>
      <c r="L399" s="37"/>
    </row>
    <row r="400" ht="15.75" customHeight="1">
      <c r="B400" s="36"/>
      <c r="C400" s="35"/>
      <c r="D400" s="35"/>
      <c r="H400" s="37"/>
      <c r="K400" s="38"/>
      <c r="L400" s="37"/>
    </row>
    <row r="401" ht="15.75" customHeight="1">
      <c r="B401" s="36"/>
      <c r="C401" s="35"/>
      <c r="D401" s="35"/>
      <c r="H401" s="37"/>
      <c r="K401" s="38"/>
      <c r="L401" s="37"/>
    </row>
    <row r="402" ht="15.75" customHeight="1">
      <c r="B402" s="36"/>
      <c r="C402" s="35"/>
      <c r="D402" s="35"/>
      <c r="H402" s="37"/>
      <c r="K402" s="38"/>
      <c r="L402" s="37"/>
    </row>
    <row r="403" ht="15.75" customHeight="1">
      <c r="B403" s="36"/>
      <c r="C403" s="35"/>
      <c r="D403" s="35"/>
      <c r="H403" s="37"/>
      <c r="K403" s="38"/>
      <c r="L403" s="37"/>
    </row>
    <row r="404" ht="15.75" customHeight="1">
      <c r="B404" s="36"/>
      <c r="C404" s="35"/>
      <c r="D404" s="35"/>
      <c r="H404" s="37"/>
      <c r="K404" s="38"/>
      <c r="L404" s="37"/>
    </row>
    <row r="405" ht="15.75" customHeight="1">
      <c r="B405" s="36"/>
      <c r="C405" s="35"/>
      <c r="D405" s="35"/>
      <c r="H405" s="37"/>
      <c r="K405" s="38"/>
      <c r="L405" s="37"/>
    </row>
    <row r="406" ht="15.75" customHeight="1">
      <c r="B406" s="36"/>
      <c r="C406" s="35"/>
      <c r="D406" s="35"/>
      <c r="H406" s="37"/>
      <c r="K406" s="38"/>
      <c r="L406" s="37"/>
    </row>
    <row r="407" ht="15.75" customHeight="1">
      <c r="B407" s="36"/>
      <c r="C407" s="35"/>
      <c r="D407" s="35"/>
      <c r="H407" s="37"/>
      <c r="K407" s="38"/>
      <c r="L407" s="37"/>
    </row>
    <row r="408" ht="15.75" customHeight="1">
      <c r="B408" s="36"/>
      <c r="C408" s="35"/>
      <c r="D408" s="35"/>
      <c r="H408" s="37"/>
      <c r="K408" s="38"/>
      <c r="L408" s="37"/>
    </row>
    <row r="409" ht="15.75" customHeight="1">
      <c r="B409" s="36"/>
      <c r="C409" s="35"/>
      <c r="D409" s="35"/>
      <c r="H409" s="37"/>
      <c r="K409" s="38"/>
      <c r="L409" s="37"/>
    </row>
    <row r="410" ht="15.75" customHeight="1">
      <c r="B410" s="36"/>
      <c r="C410" s="35"/>
      <c r="D410" s="35"/>
      <c r="H410" s="37"/>
      <c r="K410" s="38"/>
      <c r="L410" s="37"/>
    </row>
    <row r="411" ht="15.75" customHeight="1">
      <c r="B411" s="36"/>
      <c r="C411" s="35"/>
      <c r="D411" s="35"/>
      <c r="H411" s="37"/>
      <c r="K411" s="38"/>
      <c r="L411" s="37"/>
    </row>
    <row r="412" ht="15.75" customHeight="1">
      <c r="B412" s="36"/>
      <c r="C412" s="35"/>
      <c r="D412" s="35"/>
      <c r="H412" s="37"/>
      <c r="K412" s="38"/>
      <c r="L412" s="37"/>
    </row>
    <row r="413" ht="15.75" customHeight="1">
      <c r="B413" s="36"/>
      <c r="C413" s="35"/>
      <c r="D413" s="35"/>
      <c r="H413" s="37"/>
      <c r="K413" s="38"/>
      <c r="L413" s="37"/>
    </row>
    <row r="414" ht="15.75" customHeight="1">
      <c r="B414" s="36"/>
      <c r="C414" s="35"/>
      <c r="D414" s="35"/>
      <c r="H414" s="37"/>
      <c r="K414" s="38"/>
      <c r="L414" s="37"/>
    </row>
    <row r="415" ht="15.75" customHeight="1">
      <c r="B415" s="36"/>
      <c r="C415" s="35"/>
      <c r="D415" s="35"/>
      <c r="H415" s="37"/>
      <c r="K415" s="38"/>
      <c r="L415" s="37"/>
    </row>
    <row r="416" ht="15.75" customHeight="1">
      <c r="B416" s="36"/>
      <c r="C416" s="35"/>
      <c r="D416" s="35"/>
      <c r="H416" s="37"/>
      <c r="K416" s="38"/>
      <c r="L416" s="37"/>
    </row>
    <row r="417" ht="15.75" customHeight="1">
      <c r="B417" s="36"/>
      <c r="C417" s="35"/>
      <c r="D417" s="35"/>
      <c r="H417" s="37"/>
      <c r="K417" s="38"/>
      <c r="L417" s="37"/>
    </row>
    <row r="418" ht="15.75" customHeight="1">
      <c r="B418" s="36"/>
      <c r="C418" s="35"/>
      <c r="D418" s="35"/>
      <c r="H418" s="37"/>
      <c r="K418" s="38"/>
      <c r="L418" s="37"/>
    </row>
    <row r="419" ht="15.75" customHeight="1">
      <c r="B419" s="36"/>
      <c r="C419" s="35"/>
      <c r="D419" s="35"/>
      <c r="H419" s="37"/>
      <c r="K419" s="38"/>
      <c r="L419" s="37"/>
    </row>
    <row r="420" ht="15.75" customHeight="1">
      <c r="B420" s="36"/>
      <c r="C420" s="35"/>
      <c r="D420" s="35"/>
      <c r="H420" s="37"/>
      <c r="K420" s="38"/>
      <c r="L420" s="37"/>
    </row>
    <row r="421" ht="15.75" customHeight="1">
      <c r="B421" s="36"/>
      <c r="C421" s="35"/>
      <c r="D421" s="35"/>
      <c r="H421" s="37"/>
      <c r="K421" s="38"/>
      <c r="L421" s="37"/>
    </row>
    <row r="422" ht="15.75" customHeight="1">
      <c r="B422" s="36"/>
      <c r="C422" s="35"/>
      <c r="D422" s="35"/>
      <c r="H422" s="37"/>
      <c r="K422" s="38"/>
      <c r="L422" s="37"/>
    </row>
    <row r="423" ht="15.75" customHeight="1">
      <c r="B423" s="36"/>
      <c r="C423" s="35"/>
      <c r="D423" s="35"/>
      <c r="H423" s="37"/>
      <c r="K423" s="38"/>
      <c r="L423" s="37"/>
    </row>
    <row r="424" ht="15.75" customHeight="1">
      <c r="B424" s="36"/>
      <c r="C424" s="35"/>
      <c r="D424" s="35"/>
      <c r="H424" s="37"/>
      <c r="K424" s="38"/>
      <c r="L424" s="37"/>
    </row>
    <row r="425" ht="15.75" customHeight="1">
      <c r="B425" s="36"/>
      <c r="C425" s="35"/>
      <c r="D425" s="35"/>
      <c r="H425" s="37"/>
      <c r="K425" s="38"/>
      <c r="L425" s="37"/>
    </row>
    <row r="426" ht="15.75" customHeight="1">
      <c r="B426" s="36"/>
      <c r="C426" s="35"/>
      <c r="D426" s="35"/>
      <c r="H426" s="37"/>
      <c r="K426" s="38"/>
      <c r="L426" s="37"/>
    </row>
    <row r="427" ht="15.75" customHeight="1">
      <c r="B427" s="36"/>
      <c r="C427" s="35"/>
      <c r="D427" s="35"/>
      <c r="H427" s="37"/>
      <c r="K427" s="38"/>
      <c r="L427" s="37"/>
    </row>
    <row r="428" ht="15.75" customHeight="1">
      <c r="B428" s="36"/>
      <c r="C428" s="35"/>
      <c r="D428" s="35"/>
      <c r="H428" s="37"/>
      <c r="K428" s="38"/>
      <c r="L428" s="37"/>
    </row>
    <row r="429" ht="15.75" customHeight="1">
      <c r="B429" s="36"/>
      <c r="C429" s="35"/>
      <c r="D429" s="35"/>
      <c r="H429" s="37"/>
      <c r="K429" s="38"/>
      <c r="L429" s="37"/>
    </row>
    <row r="430" ht="15.75" customHeight="1">
      <c r="B430" s="36"/>
      <c r="C430" s="35"/>
      <c r="D430" s="35"/>
      <c r="H430" s="37"/>
      <c r="K430" s="38"/>
      <c r="L430" s="37"/>
    </row>
    <row r="431" ht="15.75" customHeight="1">
      <c r="B431" s="36"/>
      <c r="C431" s="35"/>
      <c r="D431" s="35"/>
      <c r="H431" s="37"/>
      <c r="K431" s="38"/>
      <c r="L431" s="37"/>
    </row>
    <row r="432" ht="15.75" customHeight="1">
      <c r="B432" s="36"/>
      <c r="C432" s="35"/>
      <c r="D432" s="35"/>
      <c r="H432" s="37"/>
      <c r="K432" s="38"/>
      <c r="L432" s="37"/>
    </row>
    <row r="433" ht="15.75" customHeight="1">
      <c r="B433" s="36"/>
      <c r="C433" s="35"/>
      <c r="D433" s="35"/>
      <c r="H433" s="37"/>
      <c r="K433" s="38"/>
      <c r="L433" s="37"/>
    </row>
    <row r="434" ht="15.75" customHeight="1">
      <c r="B434" s="36"/>
      <c r="C434" s="35"/>
      <c r="D434" s="35"/>
      <c r="H434" s="37"/>
      <c r="K434" s="38"/>
      <c r="L434" s="37"/>
    </row>
    <row r="435" ht="15.75" customHeight="1">
      <c r="B435" s="36"/>
      <c r="C435" s="35"/>
      <c r="D435" s="35"/>
      <c r="H435" s="37"/>
      <c r="K435" s="38"/>
      <c r="L435" s="37"/>
    </row>
    <row r="436" ht="15.75" customHeight="1">
      <c r="B436" s="36"/>
      <c r="C436" s="35"/>
      <c r="D436" s="35"/>
      <c r="H436" s="37"/>
      <c r="K436" s="38"/>
      <c r="L436" s="37"/>
    </row>
    <row r="437" ht="15.75" customHeight="1">
      <c r="B437" s="36"/>
      <c r="C437" s="35"/>
      <c r="D437" s="35"/>
      <c r="H437" s="37"/>
      <c r="K437" s="38"/>
      <c r="L437" s="37"/>
    </row>
    <row r="438" ht="15.75" customHeight="1">
      <c r="B438" s="36"/>
      <c r="C438" s="35"/>
      <c r="D438" s="35"/>
      <c r="H438" s="37"/>
      <c r="K438" s="38"/>
      <c r="L438" s="37"/>
    </row>
    <row r="439" ht="15.75" customHeight="1">
      <c r="B439" s="36"/>
      <c r="C439" s="35"/>
      <c r="D439" s="35"/>
      <c r="H439" s="37"/>
      <c r="K439" s="38"/>
      <c r="L439" s="37"/>
    </row>
    <row r="440" ht="15.75" customHeight="1">
      <c r="B440" s="36"/>
      <c r="C440" s="35"/>
      <c r="D440" s="35"/>
      <c r="H440" s="37"/>
      <c r="K440" s="38"/>
      <c r="L440" s="37"/>
    </row>
    <row r="441" ht="15.75" customHeight="1">
      <c r="B441" s="36"/>
      <c r="C441" s="35"/>
      <c r="D441" s="35"/>
      <c r="H441" s="37"/>
      <c r="K441" s="38"/>
      <c r="L441" s="37"/>
    </row>
    <row r="442" ht="15.75" customHeight="1">
      <c r="B442" s="36"/>
      <c r="C442" s="35"/>
      <c r="D442" s="35"/>
      <c r="H442" s="37"/>
      <c r="K442" s="38"/>
      <c r="L442" s="37"/>
    </row>
    <row r="443" ht="15.75" customHeight="1">
      <c r="B443" s="36"/>
      <c r="C443" s="35"/>
      <c r="D443" s="35"/>
      <c r="H443" s="37"/>
      <c r="K443" s="38"/>
      <c r="L443" s="37"/>
    </row>
    <row r="444" ht="15.75" customHeight="1">
      <c r="B444" s="36"/>
      <c r="C444" s="35"/>
      <c r="D444" s="35"/>
      <c r="H444" s="37"/>
      <c r="K444" s="38"/>
      <c r="L444" s="37"/>
    </row>
    <row r="445" ht="15.75" customHeight="1">
      <c r="B445" s="36"/>
      <c r="C445" s="35"/>
      <c r="D445" s="35"/>
      <c r="H445" s="37"/>
      <c r="K445" s="38"/>
      <c r="L445" s="37"/>
    </row>
    <row r="446" ht="15.75" customHeight="1">
      <c r="B446" s="36"/>
      <c r="C446" s="35"/>
      <c r="D446" s="35"/>
      <c r="H446" s="37"/>
      <c r="K446" s="38"/>
      <c r="L446" s="37"/>
    </row>
    <row r="447" ht="15.75" customHeight="1">
      <c r="B447" s="36"/>
      <c r="C447" s="35"/>
      <c r="D447" s="35"/>
      <c r="H447" s="37"/>
      <c r="K447" s="38"/>
      <c r="L447" s="37"/>
    </row>
    <row r="448" ht="15.75" customHeight="1">
      <c r="B448" s="36"/>
      <c r="C448" s="35"/>
      <c r="D448" s="35"/>
      <c r="H448" s="37"/>
      <c r="K448" s="38"/>
      <c r="L448" s="37"/>
    </row>
    <row r="449" ht="15.75" customHeight="1">
      <c r="B449" s="36"/>
      <c r="C449" s="35"/>
      <c r="D449" s="35"/>
      <c r="H449" s="37"/>
      <c r="K449" s="38"/>
      <c r="L449" s="37"/>
    </row>
    <row r="450" ht="15.75" customHeight="1">
      <c r="B450" s="36"/>
      <c r="C450" s="35"/>
      <c r="D450" s="35"/>
      <c r="H450" s="37"/>
      <c r="K450" s="38"/>
      <c r="L450" s="37"/>
    </row>
    <row r="451" ht="15.75" customHeight="1">
      <c r="B451" s="36"/>
      <c r="C451" s="35"/>
      <c r="D451" s="35"/>
      <c r="H451" s="37"/>
      <c r="K451" s="38"/>
      <c r="L451" s="37"/>
    </row>
    <row r="452" ht="15.75" customHeight="1">
      <c r="B452" s="36"/>
      <c r="C452" s="35"/>
      <c r="D452" s="35"/>
      <c r="H452" s="37"/>
      <c r="K452" s="38"/>
      <c r="L452" s="37"/>
    </row>
    <row r="453" ht="15.75" customHeight="1">
      <c r="B453" s="36"/>
      <c r="C453" s="35"/>
      <c r="D453" s="35"/>
      <c r="H453" s="37"/>
      <c r="K453" s="38"/>
      <c r="L453" s="37"/>
    </row>
    <row r="454" ht="15.75" customHeight="1">
      <c r="B454" s="36"/>
      <c r="C454" s="35"/>
      <c r="D454" s="35"/>
      <c r="H454" s="37"/>
      <c r="K454" s="38"/>
      <c r="L454" s="37"/>
    </row>
    <row r="455" ht="15.75" customHeight="1">
      <c r="B455" s="36"/>
      <c r="C455" s="35"/>
      <c r="D455" s="35"/>
      <c r="H455" s="37"/>
      <c r="K455" s="38"/>
      <c r="L455" s="37"/>
    </row>
    <row r="456" ht="15.75" customHeight="1">
      <c r="B456" s="36"/>
      <c r="C456" s="35"/>
      <c r="D456" s="35"/>
      <c r="H456" s="37"/>
      <c r="K456" s="38"/>
      <c r="L456" s="37"/>
    </row>
    <row r="457" ht="15.75" customHeight="1">
      <c r="B457" s="36"/>
      <c r="C457" s="35"/>
      <c r="D457" s="35"/>
      <c r="H457" s="37"/>
      <c r="K457" s="38"/>
      <c r="L457" s="37"/>
    </row>
    <row r="458" ht="15.75" customHeight="1">
      <c r="B458" s="36"/>
      <c r="C458" s="35"/>
      <c r="D458" s="35"/>
      <c r="H458" s="37"/>
      <c r="K458" s="38"/>
      <c r="L458" s="37"/>
    </row>
    <row r="459" ht="15.75" customHeight="1">
      <c r="B459" s="36"/>
      <c r="C459" s="35"/>
      <c r="D459" s="35"/>
      <c r="H459" s="37"/>
      <c r="K459" s="38"/>
      <c r="L459" s="37"/>
    </row>
    <row r="460" ht="15.75" customHeight="1">
      <c r="B460" s="36"/>
      <c r="C460" s="35"/>
      <c r="D460" s="35"/>
      <c r="H460" s="37"/>
      <c r="K460" s="38"/>
      <c r="L460" s="37"/>
    </row>
    <row r="461" ht="15.75" customHeight="1">
      <c r="B461" s="36"/>
      <c r="C461" s="35"/>
      <c r="D461" s="35"/>
      <c r="H461" s="37"/>
      <c r="K461" s="38"/>
      <c r="L461" s="37"/>
    </row>
    <row r="462" ht="15.75" customHeight="1">
      <c r="B462" s="36"/>
      <c r="C462" s="35"/>
      <c r="D462" s="35"/>
      <c r="H462" s="37"/>
      <c r="K462" s="38"/>
      <c r="L462" s="37"/>
    </row>
    <row r="463" ht="15.75" customHeight="1">
      <c r="B463" s="36"/>
      <c r="C463" s="35"/>
      <c r="D463" s="35"/>
      <c r="H463" s="37"/>
      <c r="K463" s="38"/>
      <c r="L463" s="37"/>
    </row>
    <row r="464" ht="15.75" customHeight="1">
      <c r="B464" s="36"/>
      <c r="C464" s="35"/>
      <c r="D464" s="35"/>
      <c r="H464" s="37"/>
      <c r="K464" s="38"/>
      <c r="L464" s="37"/>
    </row>
    <row r="465" ht="15.75" customHeight="1">
      <c r="B465" s="36"/>
      <c r="C465" s="35"/>
      <c r="D465" s="35"/>
      <c r="H465" s="37"/>
      <c r="K465" s="38"/>
      <c r="L465" s="37"/>
    </row>
    <row r="466" ht="15.75" customHeight="1">
      <c r="B466" s="36"/>
      <c r="C466" s="35"/>
      <c r="D466" s="35"/>
      <c r="H466" s="37"/>
      <c r="K466" s="38"/>
      <c r="L466" s="37"/>
    </row>
    <row r="467" ht="15.75" customHeight="1">
      <c r="B467" s="36"/>
      <c r="C467" s="35"/>
      <c r="D467" s="35"/>
      <c r="H467" s="37"/>
      <c r="K467" s="38"/>
      <c r="L467" s="37"/>
    </row>
    <row r="468" ht="15.75" customHeight="1">
      <c r="B468" s="36"/>
      <c r="C468" s="35"/>
      <c r="D468" s="35"/>
      <c r="H468" s="37"/>
      <c r="K468" s="38"/>
      <c r="L468" s="37"/>
    </row>
    <row r="469" ht="15.75" customHeight="1">
      <c r="B469" s="36"/>
      <c r="C469" s="35"/>
      <c r="D469" s="35"/>
      <c r="H469" s="37"/>
      <c r="K469" s="38"/>
      <c r="L469" s="37"/>
    </row>
    <row r="470" ht="15.75" customHeight="1">
      <c r="B470" s="36"/>
      <c r="C470" s="35"/>
      <c r="D470" s="35"/>
      <c r="H470" s="37"/>
      <c r="K470" s="38"/>
      <c r="L470" s="37"/>
    </row>
    <row r="471" ht="15.75" customHeight="1">
      <c r="B471" s="36"/>
      <c r="C471" s="35"/>
      <c r="D471" s="35"/>
      <c r="H471" s="37"/>
      <c r="K471" s="38"/>
      <c r="L471" s="37"/>
    </row>
    <row r="472" ht="15.75" customHeight="1">
      <c r="B472" s="36"/>
      <c r="C472" s="35"/>
      <c r="D472" s="35"/>
      <c r="H472" s="37"/>
      <c r="K472" s="38"/>
      <c r="L472" s="37"/>
    </row>
    <row r="473" ht="15.75" customHeight="1">
      <c r="B473" s="36"/>
      <c r="C473" s="35"/>
      <c r="D473" s="35"/>
      <c r="H473" s="37"/>
      <c r="K473" s="38"/>
      <c r="L473" s="37"/>
    </row>
    <row r="474" ht="15.75" customHeight="1">
      <c r="B474" s="36"/>
      <c r="C474" s="35"/>
      <c r="D474" s="35"/>
      <c r="H474" s="37"/>
      <c r="K474" s="38"/>
      <c r="L474" s="37"/>
    </row>
    <row r="475" ht="15.75" customHeight="1">
      <c r="B475" s="36"/>
      <c r="C475" s="35"/>
      <c r="D475" s="35"/>
      <c r="H475" s="37"/>
      <c r="K475" s="38"/>
      <c r="L475" s="37"/>
    </row>
    <row r="476" ht="15.75" customHeight="1">
      <c r="B476" s="36"/>
      <c r="C476" s="35"/>
      <c r="D476" s="35"/>
      <c r="H476" s="37"/>
      <c r="K476" s="38"/>
      <c r="L476" s="37"/>
    </row>
    <row r="477" ht="15.75" customHeight="1">
      <c r="B477" s="36"/>
      <c r="C477" s="35"/>
      <c r="D477" s="35"/>
      <c r="H477" s="37"/>
      <c r="K477" s="38"/>
      <c r="L477" s="37"/>
    </row>
    <row r="478" ht="15.75" customHeight="1">
      <c r="B478" s="36"/>
      <c r="C478" s="35"/>
      <c r="D478" s="35"/>
      <c r="H478" s="37"/>
      <c r="K478" s="38"/>
      <c r="L478" s="37"/>
    </row>
    <row r="479" ht="15.75" customHeight="1">
      <c r="B479" s="36"/>
      <c r="C479" s="35"/>
      <c r="D479" s="35"/>
      <c r="H479" s="37"/>
      <c r="K479" s="38"/>
      <c r="L479" s="37"/>
    </row>
    <row r="480" ht="15.75" customHeight="1">
      <c r="B480" s="36"/>
      <c r="C480" s="35"/>
      <c r="D480" s="35"/>
      <c r="H480" s="37"/>
      <c r="K480" s="38"/>
      <c r="L480" s="37"/>
    </row>
    <row r="481" ht="15.75" customHeight="1">
      <c r="B481" s="36"/>
      <c r="C481" s="35"/>
      <c r="D481" s="35"/>
      <c r="H481" s="37"/>
      <c r="K481" s="38"/>
      <c r="L481" s="37"/>
    </row>
    <row r="482" ht="15.75" customHeight="1">
      <c r="B482" s="36"/>
      <c r="C482" s="35"/>
      <c r="D482" s="35"/>
      <c r="H482" s="37"/>
      <c r="K482" s="38"/>
      <c r="L482" s="37"/>
    </row>
    <row r="483" ht="15.75" customHeight="1">
      <c r="B483" s="36"/>
      <c r="C483" s="35"/>
      <c r="D483" s="35"/>
      <c r="H483" s="37"/>
      <c r="K483" s="38"/>
      <c r="L483" s="37"/>
    </row>
    <row r="484" ht="15.75" customHeight="1">
      <c r="B484" s="36"/>
      <c r="C484" s="35"/>
      <c r="D484" s="35"/>
      <c r="H484" s="37"/>
      <c r="K484" s="38"/>
      <c r="L484" s="37"/>
    </row>
    <row r="485" ht="15.75" customHeight="1">
      <c r="B485" s="36"/>
      <c r="C485" s="35"/>
      <c r="D485" s="35"/>
      <c r="H485" s="37"/>
      <c r="K485" s="38"/>
      <c r="L485" s="37"/>
    </row>
    <row r="486" ht="15.75" customHeight="1">
      <c r="B486" s="36"/>
      <c r="C486" s="35"/>
      <c r="D486" s="35"/>
      <c r="H486" s="37"/>
      <c r="K486" s="38"/>
      <c r="L486" s="37"/>
    </row>
    <row r="487" ht="15.75" customHeight="1">
      <c r="B487" s="36"/>
      <c r="C487" s="35"/>
      <c r="D487" s="35"/>
      <c r="H487" s="37"/>
      <c r="K487" s="38"/>
      <c r="L487" s="37"/>
    </row>
    <row r="488" ht="15.75" customHeight="1">
      <c r="B488" s="36"/>
      <c r="C488" s="35"/>
      <c r="D488" s="35"/>
      <c r="H488" s="37"/>
      <c r="K488" s="38"/>
      <c r="L488" s="37"/>
    </row>
    <row r="489" ht="15.75" customHeight="1">
      <c r="B489" s="36"/>
      <c r="C489" s="35"/>
      <c r="D489" s="35"/>
      <c r="H489" s="37"/>
      <c r="K489" s="38"/>
      <c r="L489" s="37"/>
    </row>
    <row r="490" ht="15.75" customHeight="1">
      <c r="B490" s="36"/>
      <c r="C490" s="35"/>
      <c r="D490" s="35"/>
      <c r="H490" s="37"/>
      <c r="K490" s="38"/>
      <c r="L490" s="37"/>
    </row>
    <row r="491" ht="15.75" customHeight="1">
      <c r="B491" s="36"/>
      <c r="C491" s="35"/>
      <c r="D491" s="35"/>
      <c r="H491" s="37"/>
      <c r="K491" s="38"/>
      <c r="L491" s="37"/>
    </row>
    <row r="492" ht="15.75" customHeight="1">
      <c r="B492" s="36"/>
      <c r="C492" s="35"/>
      <c r="D492" s="35"/>
      <c r="H492" s="37"/>
      <c r="K492" s="38"/>
      <c r="L492" s="37"/>
    </row>
    <row r="493" ht="15.75" customHeight="1">
      <c r="B493" s="36"/>
      <c r="C493" s="35"/>
      <c r="D493" s="35"/>
      <c r="H493" s="37"/>
      <c r="K493" s="38"/>
      <c r="L493" s="37"/>
    </row>
    <row r="494" ht="15.75" customHeight="1">
      <c r="B494" s="36"/>
      <c r="C494" s="35"/>
      <c r="D494" s="35"/>
      <c r="H494" s="37"/>
      <c r="K494" s="38"/>
      <c r="L494" s="37"/>
    </row>
    <row r="495" ht="15.75" customHeight="1">
      <c r="B495" s="36"/>
      <c r="C495" s="35"/>
      <c r="D495" s="35"/>
      <c r="H495" s="37"/>
      <c r="K495" s="38"/>
      <c r="L495" s="37"/>
    </row>
    <row r="496" ht="15.75" customHeight="1">
      <c r="B496" s="36"/>
      <c r="C496" s="35"/>
      <c r="D496" s="35"/>
      <c r="H496" s="37"/>
      <c r="K496" s="38"/>
      <c r="L496" s="37"/>
    </row>
    <row r="497" ht="15.75" customHeight="1">
      <c r="B497" s="36"/>
      <c r="C497" s="35"/>
      <c r="D497" s="35"/>
      <c r="H497" s="37"/>
      <c r="K497" s="38"/>
      <c r="L497" s="37"/>
    </row>
    <row r="498" ht="15.75" customHeight="1">
      <c r="B498" s="36"/>
      <c r="C498" s="35"/>
      <c r="D498" s="35"/>
      <c r="H498" s="37"/>
      <c r="K498" s="38"/>
      <c r="L498" s="37"/>
    </row>
    <row r="499" ht="15.75" customHeight="1">
      <c r="B499" s="36"/>
      <c r="C499" s="35"/>
      <c r="D499" s="35"/>
      <c r="H499" s="37"/>
      <c r="K499" s="38"/>
      <c r="L499" s="37"/>
    </row>
    <row r="500" ht="15.75" customHeight="1">
      <c r="B500" s="36"/>
      <c r="C500" s="35"/>
      <c r="D500" s="35"/>
      <c r="H500" s="37"/>
      <c r="K500" s="38"/>
      <c r="L500" s="37"/>
    </row>
    <row r="501" ht="15.75" customHeight="1">
      <c r="B501" s="36"/>
      <c r="C501" s="35"/>
      <c r="D501" s="35"/>
      <c r="H501" s="37"/>
      <c r="K501" s="38"/>
      <c r="L501" s="37"/>
    </row>
    <row r="502" ht="15.75" customHeight="1">
      <c r="B502" s="36"/>
      <c r="C502" s="35"/>
      <c r="D502" s="35"/>
      <c r="H502" s="37"/>
      <c r="K502" s="38"/>
      <c r="L502" s="37"/>
    </row>
    <row r="503" ht="15.75" customHeight="1">
      <c r="B503" s="36"/>
      <c r="C503" s="35"/>
      <c r="D503" s="35"/>
      <c r="H503" s="37"/>
      <c r="K503" s="38"/>
      <c r="L503" s="37"/>
    </row>
    <row r="504" ht="15.75" customHeight="1">
      <c r="B504" s="36"/>
      <c r="C504" s="35"/>
      <c r="D504" s="35"/>
      <c r="H504" s="37"/>
      <c r="K504" s="38"/>
      <c r="L504" s="37"/>
    </row>
    <row r="505" ht="15.75" customHeight="1">
      <c r="B505" s="36"/>
      <c r="C505" s="35"/>
      <c r="D505" s="35"/>
      <c r="H505" s="37"/>
      <c r="K505" s="38"/>
      <c r="L505" s="37"/>
    </row>
    <row r="506" ht="15.75" customHeight="1">
      <c r="B506" s="36"/>
      <c r="C506" s="35"/>
      <c r="D506" s="35"/>
      <c r="H506" s="37"/>
      <c r="K506" s="38"/>
      <c r="L506" s="37"/>
    </row>
    <row r="507" ht="15.75" customHeight="1">
      <c r="B507" s="36"/>
      <c r="C507" s="35"/>
      <c r="D507" s="35"/>
      <c r="H507" s="37"/>
      <c r="K507" s="38"/>
      <c r="L507" s="37"/>
    </row>
    <row r="508" ht="15.75" customHeight="1">
      <c r="B508" s="36"/>
      <c r="C508" s="35"/>
      <c r="D508" s="35"/>
      <c r="H508" s="37"/>
      <c r="K508" s="38"/>
      <c r="L508" s="37"/>
    </row>
    <row r="509" ht="15.75" customHeight="1">
      <c r="B509" s="36"/>
      <c r="C509" s="35"/>
      <c r="D509" s="35"/>
      <c r="H509" s="37"/>
      <c r="K509" s="38"/>
      <c r="L509" s="37"/>
    </row>
    <row r="510" ht="15.75" customHeight="1">
      <c r="B510" s="36"/>
      <c r="C510" s="35"/>
      <c r="D510" s="35"/>
      <c r="H510" s="37"/>
      <c r="K510" s="38"/>
      <c r="L510" s="37"/>
    </row>
    <row r="511" ht="15.75" customHeight="1">
      <c r="B511" s="36"/>
      <c r="C511" s="35"/>
      <c r="D511" s="35"/>
      <c r="H511" s="37"/>
      <c r="K511" s="38"/>
      <c r="L511" s="37"/>
    </row>
    <row r="512" ht="15.75" customHeight="1">
      <c r="B512" s="36"/>
      <c r="C512" s="35"/>
      <c r="D512" s="35"/>
      <c r="H512" s="37"/>
      <c r="K512" s="38"/>
      <c r="L512" s="37"/>
    </row>
    <row r="513" ht="15.75" customHeight="1">
      <c r="B513" s="36"/>
      <c r="C513" s="35"/>
      <c r="D513" s="35"/>
      <c r="H513" s="37"/>
      <c r="K513" s="38"/>
      <c r="L513" s="37"/>
    </row>
    <row r="514" ht="15.75" customHeight="1">
      <c r="B514" s="36"/>
      <c r="C514" s="35"/>
      <c r="D514" s="35"/>
      <c r="H514" s="37"/>
      <c r="K514" s="38"/>
      <c r="L514" s="37"/>
    </row>
    <row r="515" ht="15.75" customHeight="1">
      <c r="B515" s="36"/>
      <c r="C515" s="35"/>
      <c r="D515" s="35"/>
      <c r="H515" s="37"/>
      <c r="K515" s="38"/>
      <c r="L515" s="37"/>
    </row>
    <row r="516" ht="15.75" customHeight="1">
      <c r="B516" s="36"/>
      <c r="C516" s="35"/>
      <c r="D516" s="35"/>
      <c r="H516" s="37"/>
      <c r="K516" s="38"/>
      <c r="L516" s="37"/>
    </row>
    <row r="517" ht="15.75" customHeight="1">
      <c r="B517" s="36"/>
      <c r="C517" s="35"/>
      <c r="D517" s="35"/>
      <c r="H517" s="37"/>
      <c r="K517" s="38"/>
      <c r="L517" s="37"/>
    </row>
    <row r="518" ht="15.75" customHeight="1">
      <c r="B518" s="36"/>
      <c r="C518" s="35"/>
      <c r="D518" s="35"/>
      <c r="H518" s="37"/>
      <c r="K518" s="38"/>
      <c r="L518" s="37"/>
    </row>
    <row r="519" ht="15.75" customHeight="1">
      <c r="B519" s="36"/>
      <c r="C519" s="35"/>
      <c r="D519" s="35"/>
      <c r="H519" s="37"/>
      <c r="K519" s="38"/>
      <c r="L519" s="37"/>
    </row>
    <row r="520" ht="15.75" customHeight="1">
      <c r="B520" s="36"/>
      <c r="C520" s="35"/>
      <c r="D520" s="35"/>
      <c r="H520" s="37"/>
      <c r="K520" s="38"/>
      <c r="L520" s="37"/>
    </row>
    <row r="521" ht="15.75" customHeight="1">
      <c r="B521" s="36"/>
      <c r="C521" s="35"/>
      <c r="D521" s="35"/>
      <c r="H521" s="37"/>
      <c r="K521" s="38"/>
      <c r="L521" s="37"/>
    </row>
    <row r="522" ht="15.75" customHeight="1">
      <c r="B522" s="36"/>
      <c r="C522" s="35"/>
      <c r="D522" s="35"/>
      <c r="H522" s="37"/>
      <c r="K522" s="38"/>
      <c r="L522" s="37"/>
    </row>
    <row r="523" ht="15.75" customHeight="1">
      <c r="B523" s="36"/>
      <c r="C523" s="35"/>
      <c r="D523" s="35"/>
      <c r="H523" s="37"/>
      <c r="K523" s="38"/>
      <c r="L523" s="37"/>
    </row>
    <row r="524" ht="15.75" customHeight="1">
      <c r="B524" s="36"/>
      <c r="C524" s="35"/>
      <c r="D524" s="35"/>
      <c r="H524" s="37"/>
      <c r="K524" s="38"/>
      <c r="L524" s="37"/>
    </row>
    <row r="525" ht="15.75" customHeight="1">
      <c r="B525" s="36"/>
      <c r="C525" s="35"/>
      <c r="D525" s="35"/>
      <c r="H525" s="37"/>
      <c r="K525" s="38"/>
      <c r="L525" s="37"/>
    </row>
    <row r="526" ht="15.75" customHeight="1">
      <c r="B526" s="36"/>
      <c r="C526" s="35"/>
      <c r="D526" s="35"/>
      <c r="H526" s="37"/>
      <c r="K526" s="38"/>
      <c r="L526" s="37"/>
    </row>
    <row r="527" ht="15.75" customHeight="1">
      <c r="B527" s="36"/>
      <c r="C527" s="35"/>
      <c r="D527" s="35"/>
      <c r="H527" s="37"/>
      <c r="K527" s="38"/>
      <c r="L527" s="37"/>
    </row>
    <row r="528" ht="15.75" customHeight="1">
      <c r="B528" s="36"/>
      <c r="C528" s="35"/>
      <c r="D528" s="35"/>
      <c r="H528" s="37"/>
      <c r="K528" s="38"/>
      <c r="L528" s="37"/>
    </row>
    <row r="529" ht="15.75" customHeight="1">
      <c r="B529" s="36"/>
      <c r="C529" s="35"/>
      <c r="D529" s="35"/>
      <c r="H529" s="37"/>
      <c r="K529" s="38"/>
      <c r="L529" s="37"/>
    </row>
    <row r="530" ht="15.75" customHeight="1">
      <c r="B530" s="36"/>
      <c r="C530" s="35"/>
      <c r="D530" s="35"/>
      <c r="H530" s="37"/>
      <c r="K530" s="38"/>
      <c r="L530" s="37"/>
    </row>
    <row r="531" ht="15.75" customHeight="1">
      <c r="B531" s="36"/>
      <c r="C531" s="35"/>
      <c r="D531" s="35"/>
      <c r="H531" s="37"/>
      <c r="K531" s="38"/>
      <c r="L531" s="37"/>
    </row>
    <row r="532" ht="15.75" customHeight="1">
      <c r="B532" s="36"/>
      <c r="C532" s="35"/>
      <c r="D532" s="35"/>
      <c r="H532" s="37"/>
      <c r="K532" s="38"/>
      <c r="L532" s="37"/>
    </row>
    <row r="533" ht="15.75" customHeight="1">
      <c r="B533" s="36"/>
      <c r="C533" s="35"/>
      <c r="D533" s="35"/>
      <c r="H533" s="37"/>
      <c r="K533" s="38"/>
      <c r="L533" s="37"/>
    </row>
    <row r="534" ht="15.75" customHeight="1">
      <c r="B534" s="36"/>
      <c r="C534" s="35"/>
      <c r="D534" s="35"/>
      <c r="H534" s="37"/>
      <c r="K534" s="38"/>
      <c r="L534" s="37"/>
    </row>
    <row r="535" ht="15.75" customHeight="1">
      <c r="B535" s="36"/>
      <c r="C535" s="35"/>
      <c r="D535" s="35"/>
      <c r="H535" s="37"/>
      <c r="K535" s="38"/>
      <c r="L535" s="37"/>
    </row>
    <row r="536" ht="15.75" customHeight="1">
      <c r="B536" s="36"/>
      <c r="C536" s="35"/>
      <c r="D536" s="35"/>
      <c r="H536" s="37"/>
      <c r="K536" s="38"/>
      <c r="L536" s="37"/>
    </row>
    <row r="537" ht="15.75" customHeight="1">
      <c r="B537" s="36"/>
      <c r="C537" s="35"/>
      <c r="D537" s="35"/>
      <c r="H537" s="37"/>
      <c r="K537" s="38"/>
      <c r="L537" s="37"/>
    </row>
    <row r="538" ht="15.75" customHeight="1">
      <c r="B538" s="36"/>
      <c r="C538" s="35"/>
      <c r="D538" s="35"/>
      <c r="H538" s="37"/>
      <c r="K538" s="38"/>
      <c r="L538" s="37"/>
    </row>
    <row r="539" ht="15.75" customHeight="1">
      <c r="B539" s="36"/>
      <c r="C539" s="35"/>
      <c r="D539" s="35"/>
      <c r="H539" s="37"/>
      <c r="K539" s="38"/>
      <c r="L539" s="37"/>
    </row>
    <row r="540" ht="15.75" customHeight="1">
      <c r="B540" s="36"/>
      <c r="C540" s="35"/>
      <c r="D540" s="35"/>
      <c r="H540" s="37"/>
      <c r="K540" s="38"/>
      <c r="L540" s="37"/>
    </row>
    <row r="541" ht="15.75" customHeight="1">
      <c r="B541" s="36"/>
      <c r="C541" s="35"/>
      <c r="D541" s="35"/>
      <c r="H541" s="37"/>
      <c r="K541" s="38"/>
      <c r="L541" s="37"/>
    </row>
    <row r="542" ht="15.75" customHeight="1">
      <c r="B542" s="36"/>
      <c r="C542" s="35"/>
      <c r="D542" s="35"/>
      <c r="H542" s="37"/>
      <c r="K542" s="38"/>
      <c r="L542" s="37"/>
    </row>
    <row r="543" ht="15.75" customHeight="1">
      <c r="B543" s="36"/>
      <c r="C543" s="35"/>
      <c r="D543" s="35"/>
      <c r="H543" s="37"/>
      <c r="K543" s="38"/>
      <c r="L543" s="37"/>
    </row>
    <row r="544" ht="15.75" customHeight="1">
      <c r="B544" s="36"/>
      <c r="C544" s="35"/>
      <c r="D544" s="35"/>
      <c r="H544" s="37"/>
      <c r="K544" s="38"/>
      <c r="L544" s="37"/>
    </row>
    <row r="545" ht="15.75" customHeight="1">
      <c r="B545" s="36"/>
      <c r="C545" s="35"/>
      <c r="D545" s="35"/>
      <c r="H545" s="37"/>
      <c r="K545" s="38"/>
      <c r="L545" s="37"/>
    </row>
    <row r="546" ht="15.75" customHeight="1">
      <c r="B546" s="36"/>
      <c r="C546" s="35"/>
      <c r="D546" s="35"/>
      <c r="H546" s="37"/>
      <c r="K546" s="38"/>
      <c r="L546" s="37"/>
    </row>
    <row r="547" ht="15.75" customHeight="1">
      <c r="B547" s="36"/>
      <c r="C547" s="35"/>
      <c r="D547" s="35"/>
      <c r="H547" s="37"/>
      <c r="K547" s="38"/>
      <c r="L547" s="37"/>
    </row>
    <row r="548" ht="15.75" customHeight="1">
      <c r="B548" s="36"/>
      <c r="C548" s="35"/>
      <c r="D548" s="35"/>
      <c r="H548" s="37"/>
      <c r="K548" s="38"/>
      <c r="L548" s="37"/>
    </row>
    <row r="549" ht="15.75" customHeight="1">
      <c r="B549" s="36"/>
      <c r="C549" s="35"/>
      <c r="D549" s="35"/>
      <c r="H549" s="37"/>
      <c r="K549" s="38"/>
      <c r="L549" s="37"/>
    </row>
    <row r="550" ht="15.75" customHeight="1">
      <c r="B550" s="36"/>
      <c r="C550" s="35"/>
      <c r="D550" s="35"/>
      <c r="H550" s="37"/>
      <c r="K550" s="38"/>
      <c r="L550" s="37"/>
    </row>
    <row r="551" ht="15.75" customHeight="1">
      <c r="B551" s="36"/>
      <c r="C551" s="35"/>
      <c r="D551" s="35"/>
      <c r="H551" s="37"/>
      <c r="K551" s="38"/>
      <c r="L551" s="37"/>
    </row>
    <row r="552" ht="15.75" customHeight="1">
      <c r="B552" s="36"/>
      <c r="C552" s="35"/>
      <c r="D552" s="35"/>
      <c r="H552" s="37"/>
      <c r="K552" s="38"/>
      <c r="L552" s="37"/>
    </row>
    <row r="553" ht="15.75" customHeight="1">
      <c r="B553" s="36"/>
      <c r="C553" s="35"/>
      <c r="D553" s="35"/>
      <c r="H553" s="37"/>
      <c r="K553" s="38"/>
      <c r="L553" s="37"/>
    </row>
    <row r="554" ht="15.75" customHeight="1">
      <c r="B554" s="36"/>
      <c r="C554" s="35"/>
      <c r="D554" s="35"/>
      <c r="H554" s="37"/>
      <c r="K554" s="38"/>
      <c r="L554" s="37"/>
    </row>
    <row r="555" ht="15.75" customHeight="1">
      <c r="B555" s="36"/>
      <c r="C555" s="35"/>
      <c r="D555" s="35"/>
      <c r="H555" s="37"/>
      <c r="K555" s="38"/>
      <c r="L555" s="37"/>
    </row>
    <row r="556" ht="15.75" customHeight="1">
      <c r="B556" s="36"/>
      <c r="C556" s="35"/>
      <c r="D556" s="35"/>
      <c r="H556" s="37"/>
      <c r="K556" s="38"/>
      <c r="L556" s="37"/>
    </row>
    <row r="557" ht="15.75" customHeight="1">
      <c r="B557" s="36"/>
      <c r="C557" s="35"/>
      <c r="D557" s="35"/>
      <c r="H557" s="37"/>
      <c r="K557" s="38"/>
      <c r="L557" s="37"/>
    </row>
    <row r="558" ht="15.75" customHeight="1">
      <c r="B558" s="36"/>
      <c r="C558" s="35"/>
      <c r="D558" s="35"/>
      <c r="H558" s="37"/>
      <c r="K558" s="38"/>
      <c r="L558" s="37"/>
    </row>
    <row r="559" ht="15.75" customHeight="1">
      <c r="B559" s="36"/>
      <c r="C559" s="35"/>
      <c r="D559" s="35"/>
      <c r="H559" s="37"/>
      <c r="K559" s="38"/>
      <c r="L559" s="37"/>
    </row>
    <row r="560" ht="15.75" customHeight="1">
      <c r="B560" s="36"/>
      <c r="C560" s="35"/>
      <c r="D560" s="35"/>
      <c r="H560" s="37"/>
      <c r="K560" s="38"/>
      <c r="L560" s="37"/>
    </row>
    <row r="561" ht="15.75" customHeight="1">
      <c r="B561" s="36"/>
      <c r="C561" s="35"/>
      <c r="D561" s="35"/>
      <c r="H561" s="37"/>
      <c r="K561" s="38"/>
      <c r="L561" s="37"/>
    </row>
    <row r="562" ht="15.75" customHeight="1">
      <c r="B562" s="36"/>
      <c r="C562" s="35"/>
      <c r="D562" s="35"/>
      <c r="H562" s="37"/>
      <c r="K562" s="38"/>
      <c r="L562" s="37"/>
    </row>
    <row r="563" ht="15.75" customHeight="1">
      <c r="B563" s="36"/>
      <c r="C563" s="35"/>
      <c r="D563" s="35"/>
      <c r="H563" s="37"/>
      <c r="K563" s="38"/>
      <c r="L563" s="37"/>
    </row>
    <row r="564" ht="15.75" customHeight="1">
      <c r="B564" s="36"/>
      <c r="C564" s="35"/>
      <c r="D564" s="35"/>
      <c r="H564" s="37"/>
      <c r="K564" s="38"/>
      <c r="L564" s="37"/>
    </row>
    <row r="565" ht="15.75" customHeight="1">
      <c r="B565" s="36"/>
      <c r="C565" s="35"/>
      <c r="D565" s="35"/>
      <c r="H565" s="37"/>
      <c r="K565" s="38"/>
      <c r="L565" s="37"/>
    </row>
    <row r="566" ht="15.75" customHeight="1">
      <c r="B566" s="36"/>
      <c r="C566" s="35"/>
      <c r="D566" s="35"/>
      <c r="H566" s="37"/>
      <c r="K566" s="38"/>
      <c r="L566" s="37"/>
    </row>
    <row r="567" ht="15.75" customHeight="1">
      <c r="B567" s="36"/>
      <c r="C567" s="35"/>
      <c r="D567" s="35"/>
      <c r="H567" s="37"/>
      <c r="K567" s="38"/>
      <c r="L567" s="37"/>
    </row>
    <row r="568" ht="15.75" customHeight="1">
      <c r="B568" s="36"/>
      <c r="C568" s="35"/>
      <c r="D568" s="35"/>
      <c r="H568" s="37"/>
      <c r="K568" s="38"/>
      <c r="L568" s="37"/>
    </row>
    <row r="569" ht="15.75" customHeight="1">
      <c r="B569" s="36"/>
      <c r="C569" s="35"/>
      <c r="D569" s="35"/>
      <c r="H569" s="37"/>
      <c r="K569" s="38"/>
      <c r="L569" s="37"/>
    </row>
    <row r="570" ht="15.75" customHeight="1">
      <c r="B570" s="36"/>
      <c r="C570" s="35"/>
      <c r="D570" s="35"/>
      <c r="H570" s="37"/>
      <c r="K570" s="38"/>
      <c r="L570" s="37"/>
    </row>
    <row r="571" ht="15.75" customHeight="1">
      <c r="B571" s="36"/>
      <c r="C571" s="35"/>
      <c r="D571" s="35"/>
      <c r="H571" s="37"/>
      <c r="K571" s="38"/>
      <c r="L571" s="37"/>
    </row>
    <row r="572" ht="15.75" customHeight="1">
      <c r="B572" s="36"/>
      <c r="C572" s="35"/>
      <c r="D572" s="35"/>
      <c r="H572" s="37"/>
      <c r="K572" s="38"/>
      <c r="L572" s="37"/>
    </row>
    <row r="573" ht="15.75" customHeight="1">
      <c r="B573" s="36"/>
      <c r="C573" s="35"/>
      <c r="D573" s="35"/>
      <c r="H573" s="37"/>
      <c r="K573" s="38"/>
      <c r="L573" s="37"/>
    </row>
    <row r="574" ht="15.75" customHeight="1">
      <c r="B574" s="36"/>
      <c r="C574" s="35"/>
      <c r="D574" s="35"/>
      <c r="H574" s="37"/>
      <c r="K574" s="38"/>
      <c r="L574" s="37"/>
    </row>
    <row r="575" ht="15.75" customHeight="1">
      <c r="B575" s="36"/>
      <c r="C575" s="35"/>
      <c r="D575" s="35"/>
      <c r="H575" s="37"/>
      <c r="K575" s="38"/>
      <c r="L575" s="37"/>
    </row>
    <row r="576" ht="15.75" customHeight="1">
      <c r="B576" s="36"/>
      <c r="C576" s="35"/>
      <c r="D576" s="35"/>
      <c r="H576" s="37"/>
      <c r="K576" s="38"/>
      <c r="L576" s="37"/>
    </row>
    <row r="577" ht="15.75" customHeight="1">
      <c r="B577" s="36"/>
      <c r="C577" s="35"/>
      <c r="D577" s="35"/>
      <c r="H577" s="37"/>
      <c r="K577" s="38"/>
      <c r="L577" s="37"/>
    </row>
    <row r="578" ht="15.75" customHeight="1">
      <c r="B578" s="36"/>
      <c r="C578" s="35"/>
      <c r="D578" s="35"/>
      <c r="H578" s="37"/>
      <c r="K578" s="38"/>
      <c r="L578" s="37"/>
    </row>
    <row r="579" ht="15.75" customHeight="1">
      <c r="B579" s="36"/>
      <c r="C579" s="35"/>
      <c r="D579" s="35"/>
      <c r="H579" s="37"/>
      <c r="K579" s="38"/>
      <c r="L579" s="37"/>
    </row>
    <row r="580" ht="15.75" customHeight="1">
      <c r="B580" s="36"/>
      <c r="C580" s="35"/>
      <c r="D580" s="35"/>
      <c r="H580" s="37"/>
      <c r="K580" s="38"/>
      <c r="L580" s="37"/>
    </row>
    <row r="581" ht="15.75" customHeight="1">
      <c r="B581" s="36"/>
      <c r="C581" s="35"/>
      <c r="D581" s="35"/>
      <c r="H581" s="37"/>
      <c r="K581" s="38"/>
      <c r="L581" s="37"/>
    </row>
    <row r="582" ht="15.75" customHeight="1">
      <c r="B582" s="36"/>
      <c r="C582" s="35"/>
      <c r="D582" s="35"/>
      <c r="H582" s="37"/>
      <c r="K582" s="38"/>
      <c r="L582" s="37"/>
    </row>
    <row r="583" ht="15.75" customHeight="1">
      <c r="B583" s="36"/>
      <c r="C583" s="35"/>
      <c r="D583" s="35"/>
      <c r="H583" s="37"/>
      <c r="K583" s="38"/>
      <c r="L583" s="37"/>
    </row>
    <row r="584" ht="15.75" customHeight="1">
      <c r="B584" s="36"/>
      <c r="C584" s="35"/>
      <c r="D584" s="35"/>
      <c r="H584" s="37"/>
      <c r="K584" s="38"/>
      <c r="L584" s="37"/>
    </row>
    <row r="585" ht="15.75" customHeight="1">
      <c r="B585" s="36"/>
      <c r="C585" s="35"/>
      <c r="D585" s="35"/>
      <c r="H585" s="37"/>
      <c r="K585" s="38"/>
      <c r="L585" s="37"/>
    </row>
    <row r="586" ht="15.75" customHeight="1">
      <c r="B586" s="36"/>
      <c r="C586" s="35"/>
      <c r="D586" s="35"/>
      <c r="H586" s="37"/>
      <c r="K586" s="38"/>
      <c r="L586" s="37"/>
    </row>
    <row r="587" ht="15.75" customHeight="1">
      <c r="B587" s="36"/>
      <c r="C587" s="35"/>
      <c r="D587" s="35"/>
      <c r="H587" s="37"/>
      <c r="K587" s="38"/>
      <c r="L587" s="37"/>
    </row>
    <row r="588" ht="15.75" customHeight="1">
      <c r="B588" s="36"/>
      <c r="C588" s="35"/>
      <c r="D588" s="35"/>
      <c r="H588" s="37"/>
      <c r="K588" s="38"/>
      <c r="L588" s="37"/>
    </row>
    <row r="589" ht="15.75" customHeight="1">
      <c r="B589" s="36"/>
      <c r="C589" s="35"/>
      <c r="D589" s="35"/>
      <c r="H589" s="37"/>
      <c r="K589" s="38"/>
      <c r="L589" s="37"/>
    </row>
    <row r="590" ht="15.75" customHeight="1">
      <c r="B590" s="36"/>
      <c r="C590" s="35"/>
      <c r="D590" s="35"/>
      <c r="H590" s="37"/>
      <c r="K590" s="38"/>
      <c r="L590" s="37"/>
    </row>
    <row r="591" ht="15.75" customHeight="1">
      <c r="B591" s="36"/>
      <c r="C591" s="35"/>
      <c r="D591" s="35"/>
      <c r="H591" s="37"/>
      <c r="K591" s="38"/>
      <c r="L591" s="37"/>
    </row>
    <row r="592" ht="15.75" customHeight="1">
      <c r="B592" s="36"/>
      <c r="C592" s="35"/>
      <c r="D592" s="35"/>
      <c r="H592" s="37"/>
      <c r="K592" s="38"/>
      <c r="L592" s="37"/>
    </row>
    <row r="593" ht="15.75" customHeight="1">
      <c r="B593" s="36"/>
      <c r="C593" s="35"/>
      <c r="D593" s="35"/>
      <c r="H593" s="37"/>
      <c r="K593" s="38"/>
      <c r="L593" s="37"/>
    </row>
    <row r="594" ht="15.75" customHeight="1">
      <c r="B594" s="36"/>
      <c r="C594" s="35"/>
      <c r="D594" s="35"/>
      <c r="H594" s="37"/>
      <c r="K594" s="38"/>
      <c r="L594" s="37"/>
    </row>
    <row r="595" ht="15.75" customHeight="1">
      <c r="B595" s="36"/>
      <c r="C595" s="35"/>
      <c r="D595" s="35"/>
      <c r="H595" s="37"/>
      <c r="K595" s="38"/>
      <c r="L595" s="37"/>
    </row>
    <row r="596" ht="15.75" customHeight="1">
      <c r="B596" s="36"/>
      <c r="C596" s="35"/>
      <c r="D596" s="35"/>
      <c r="H596" s="37"/>
      <c r="K596" s="38"/>
      <c r="L596" s="37"/>
    </row>
    <row r="597" ht="15.75" customHeight="1">
      <c r="B597" s="36"/>
      <c r="C597" s="35"/>
      <c r="D597" s="35"/>
      <c r="H597" s="37"/>
      <c r="K597" s="38"/>
      <c r="L597" s="37"/>
    </row>
    <row r="598" ht="15.75" customHeight="1">
      <c r="B598" s="36"/>
      <c r="C598" s="35"/>
      <c r="D598" s="35"/>
      <c r="H598" s="37"/>
      <c r="K598" s="38"/>
      <c r="L598" s="37"/>
    </row>
    <row r="599" ht="15.75" customHeight="1">
      <c r="B599" s="36"/>
      <c r="C599" s="35"/>
      <c r="D599" s="35"/>
      <c r="H599" s="37"/>
      <c r="K599" s="38"/>
      <c r="L599" s="37"/>
    </row>
    <row r="600" ht="15.75" customHeight="1">
      <c r="B600" s="36"/>
      <c r="C600" s="35"/>
      <c r="D600" s="35"/>
      <c r="H600" s="37"/>
      <c r="K600" s="38"/>
      <c r="L600" s="37"/>
    </row>
    <row r="601" ht="15.75" customHeight="1">
      <c r="B601" s="36"/>
      <c r="C601" s="35"/>
      <c r="D601" s="35"/>
      <c r="H601" s="37"/>
      <c r="K601" s="38"/>
      <c r="L601" s="37"/>
    </row>
    <row r="602" ht="15.75" customHeight="1">
      <c r="B602" s="36"/>
      <c r="C602" s="35"/>
      <c r="D602" s="35"/>
      <c r="H602" s="37"/>
      <c r="K602" s="38"/>
      <c r="L602" s="37"/>
    </row>
    <row r="603" ht="15.75" customHeight="1">
      <c r="B603" s="36"/>
      <c r="C603" s="35"/>
      <c r="D603" s="35"/>
      <c r="H603" s="37"/>
      <c r="K603" s="38"/>
      <c r="L603" s="37"/>
    </row>
    <row r="604" ht="15.75" customHeight="1">
      <c r="B604" s="36"/>
      <c r="C604" s="35"/>
      <c r="D604" s="35"/>
      <c r="H604" s="37"/>
      <c r="K604" s="38"/>
      <c r="L604" s="37"/>
    </row>
    <row r="605" ht="15.75" customHeight="1">
      <c r="B605" s="36"/>
      <c r="C605" s="35"/>
      <c r="D605" s="35"/>
      <c r="H605" s="37"/>
      <c r="K605" s="38"/>
      <c r="L605" s="37"/>
    </row>
    <row r="606" ht="15.75" customHeight="1">
      <c r="B606" s="36"/>
      <c r="C606" s="35"/>
      <c r="D606" s="35"/>
      <c r="H606" s="37"/>
      <c r="K606" s="38"/>
      <c r="L606" s="37"/>
    </row>
    <row r="607" ht="15.75" customHeight="1">
      <c r="B607" s="36"/>
      <c r="C607" s="35"/>
      <c r="D607" s="35"/>
      <c r="H607" s="37"/>
      <c r="K607" s="38"/>
      <c r="L607" s="37"/>
    </row>
    <row r="608" ht="15.75" customHeight="1">
      <c r="B608" s="36"/>
      <c r="C608" s="35"/>
      <c r="D608" s="35"/>
      <c r="H608" s="37"/>
      <c r="K608" s="38"/>
      <c r="L608" s="37"/>
    </row>
    <row r="609" ht="15.75" customHeight="1">
      <c r="B609" s="36"/>
      <c r="C609" s="35"/>
      <c r="D609" s="35"/>
      <c r="H609" s="37"/>
      <c r="K609" s="38"/>
      <c r="L609" s="37"/>
    </row>
    <row r="610" ht="15.75" customHeight="1">
      <c r="B610" s="36"/>
      <c r="C610" s="35"/>
      <c r="D610" s="35"/>
      <c r="H610" s="37"/>
      <c r="K610" s="38"/>
      <c r="L610" s="37"/>
    </row>
    <row r="611" ht="15.75" customHeight="1">
      <c r="B611" s="36"/>
      <c r="C611" s="35"/>
      <c r="D611" s="35"/>
      <c r="H611" s="37"/>
      <c r="K611" s="38"/>
      <c r="L611" s="37"/>
    </row>
    <row r="612" ht="15.75" customHeight="1">
      <c r="B612" s="36"/>
      <c r="C612" s="35"/>
      <c r="D612" s="35"/>
      <c r="H612" s="37"/>
      <c r="K612" s="38"/>
      <c r="L612" s="37"/>
    </row>
    <row r="613" ht="15.75" customHeight="1">
      <c r="B613" s="36"/>
      <c r="C613" s="35"/>
      <c r="D613" s="35"/>
      <c r="H613" s="37"/>
      <c r="K613" s="38"/>
      <c r="L613" s="37"/>
    </row>
    <row r="614" ht="15.75" customHeight="1">
      <c r="B614" s="36"/>
      <c r="C614" s="35"/>
      <c r="D614" s="35"/>
      <c r="H614" s="37"/>
      <c r="K614" s="38"/>
      <c r="L614" s="37"/>
    </row>
    <row r="615" ht="15.75" customHeight="1">
      <c r="B615" s="36"/>
      <c r="C615" s="35"/>
      <c r="D615" s="35"/>
      <c r="H615" s="37"/>
      <c r="K615" s="38"/>
      <c r="L615" s="37"/>
    </row>
    <row r="616" ht="15.75" customHeight="1">
      <c r="B616" s="36"/>
      <c r="C616" s="35"/>
      <c r="D616" s="35"/>
      <c r="H616" s="37"/>
      <c r="K616" s="38"/>
      <c r="L616" s="37"/>
    </row>
    <row r="617" ht="15.75" customHeight="1">
      <c r="B617" s="36"/>
      <c r="C617" s="35"/>
      <c r="D617" s="35"/>
      <c r="H617" s="37"/>
      <c r="K617" s="38"/>
      <c r="L617" s="37"/>
    </row>
    <row r="618" ht="15.75" customHeight="1">
      <c r="B618" s="36"/>
      <c r="C618" s="35"/>
      <c r="D618" s="35"/>
      <c r="H618" s="37"/>
      <c r="K618" s="38"/>
      <c r="L618" s="37"/>
    </row>
    <row r="619" ht="15.75" customHeight="1">
      <c r="B619" s="36"/>
      <c r="C619" s="35"/>
      <c r="D619" s="35"/>
      <c r="H619" s="37"/>
      <c r="K619" s="38"/>
      <c r="L619" s="37"/>
    </row>
    <row r="620" ht="15.75" customHeight="1">
      <c r="B620" s="36"/>
      <c r="C620" s="35"/>
      <c r="D620" s="35"/>
      <c r="H620" s="37"/>
      <c r="K620" s="38"/>
      <c r="L620" s="37"/>
    </row>
    <row r="621" ht="15.75" customHeight="1">
      <c r="B621" s="36"/>
      <c r="C621" s="35"/>
      <c r="D621" s="35"/>
      <c r="H621" s="37"/>
      <c r="K621" s="38"/>
      <c r="L621" s="37"/>
    </row>
    <row r="622" ht="15.75" customHeight="1">
      <c r="B622" s="36"/>
      <c r="C622" s="35"/>
      <c r="D622" s="35"/>
      <c r="H622" s="37"/>
      <c r="K622" s="38"/>
      <c r="L622" s="37"/>
    </row>
    <row r="623" ht="15.75" customHeight="1">
      <c r="B623" s="36"/>
      <c r="C623" s="35"/>
      <c r="D623" s="35"/>
      <c r="H623" s="37"/>
      <c r="K623" s="38"/>
      <c r="L623" s="37"/>
    </row>
    <row r="624" ht="15.75" customHeight="1">
      <c r="B624" s="36"/>
      <c r="C624" s="35"/>
      <c r="D624" s="35"/>
      <c r="H624" s="37"/>
      <c r="K624" s="38"/>
      <c r="L624" s="37"/>
    </row>
    <row r="625" ht="15.75" customHeight="1">
      <c r="B625" s="36"/>
      <c r="C625" s="35"/>
      <c r="D625" s="35"/>
      <c r="H625" s="37"/>
      <c r="K625" s="38"/>
      <c r="L625" s="37"/>
    </row>
    <row r="626" ht="15.75" customHeight="1">
      <c r="B626" s="36"/>
      <c r="C626" s="35"/>
      <c r="D626" s="35"/>
      <c r="H626" s="37"/>
      <c r="K626" s="38"/>
      <c r="L626" s="37"/>
    </row>
    <row r="627" ht="15.75" customHeight="1">
      <c r="B627" s="36"/>
      <c r="C627" s="35"/>
      <c r="D627" s="35"/>
      <c r="H627" s="37"/>
      <c r="K627" s="38"/>
      <c r="L627" s="37"/>
    </row>
    <row r="628" ht="15.75" customHeight="1">
      <c r="B628" s="36"/>
      <c r="C628" s="35"/>
      <c r="D628" s="35"/>
      <c r="H628" s="37"/>
      <c r="K628" s="38"/>
      <c r="L628" s="37"/>
    </row>
    <row r="629" ht="15.75" customHeight="1">
      <c r="B629" s="36"/>
      <c r="C629" s="35"/>
      <c r="D629" s="35"/>
      <c r="H629" s="37"/>
      <c r="K629" s="38"/>
      <c r="L629" s="37"/>
    </row>
    <row r="630" ht="15.75" customHeight="1">
      <c r="B630" s="36"/>
      <c r="C630" s="35"/>
      <c r="D630" s="35"/>
      <c r="H630" s="37"/>
      <c r="K630" s="38"/>
      <c r="L630" s="37"/>
    </row>
    <row r="631" ht="15.75" customHeight="1">
      <c r="B631" s="36"/>
      <c r="C631" s="35"/>
      <c r="D631" s="35"/>
      <c r="H631" s="37"/>
      <c r="K631" s="38"/>
      <c r="L631" s="37"/>
    </row>
    <row r="632" ht="15.75" customHeight="1">
      <c r="B632" s="36"/>
      <c r="C632" s="35"/>
      <c r="D632" s="35"/>
      <c r="H632" s="37"/>
      <c r="K632" s="38"/>
      <c r="L632" s="37"/>
    </row>
    <row r="633" ht="15.75" customHeight="1">
      <c r="B633" s="36"/>
      <c r="C633" s="35"/>
      <c r="D633" s="35"/>
      <c r="H633" s="37"/>
      <c r="K633" s="38"/>
      <c r="L633" s="37"/>
    </row>
    <row r="634" ht="15.75" customHeight="1">
      <c r="B634" s="36"/>
      <c r="C634" s="35"/>
      <c r="D634" s="35"/>
      <c r="H634" s="37"/>
      <c r="K634" s="38"/>
      <c r="L634" s="37"/>
    </row>
    <row r="635" ht="15.75" customHeight="1">
      <c r="B635" s="36"/>
      <c r="C635" s="35"/>
      <c r="D635" s="35"/>
      <c r="H635" s="37"/>
      <c r="K635" s="38"/>
      <c r="L635" s="37"/>
    </row>
    <row r="636" ht="15.75" customHeight="1">
      <c r="B636" s="36"/>
      <c r="C636" s="35"/>
      <c r="D636" s="35"/>
      <c r="H636" s="37"/>
      <c r="K636" s="38"/>
      <c r="L636" s="37"/>
    </row>
    <row r="637" ht="15.75" customHeight="1">
      <c r="B637" s="36"/>
      <c r="C637" s="35"/>
      <c r="D637" s="35"/>
      <c r="H637" s="37"/>
      <c r="K637" s="38"/>
      <c r="L637" s="37"/>
    </row>
    <row r="638" ht="15.75" customHeight="1">
      <c r="B638" s="36"/>
      <c r="C638" s="35"/>
      <c r="D638" s="35"/>
      <c r="H638" s="37"/>
      <c r="K638" s="38"/>
      <c r="L638" s="37"/>
    </row>
    <row r="639" ht="15.75" customHeight="1">
      <c r="B639" s="36"/>
      <c r="C639" s="35"/>
      <c r="D639" s="35"/>
      <c r="H639" s="37"/>
      <c r="K639" s="38"/>
      <c r="L639" s="37"/>
    </row>
    <row r="640" ht="15.75" customHeight="1">
      <c r="B640" s="36"/>
      <c r="C640" s="35"/>
      <c r="D640" s="35"/>
      <c r="H640" s="37"/>
      <c r="K640" s="38"/>
      <c r="L640" s="37"/>
    </row>
    <row r="641" ht="15.75" customHeight="1">
      <c r="B641" s="36"/>
      <c r="C641" s="35"/>
      <c r="D641" s="35"/>
      <c r="H641" s="37"/>
      <c r="K641" s="38"/>
      <c r="L641" s="37"/>
    </row>
    <row r="642" ht="15.75" customHeight="1">
      <c r="B642" s="36"/>
      <c r="C642" s="35"/>
      <c r="D642" s="35"/>
      <c r="H642" s="37"/>
      <c r="K642" s="38"/>
      <c r="L642" s="37"/>
    </row>
    <row r="643" ht="15.75" customHeight="1">
      <c r="B643" s="36"/>
      <c r="C643" s="35"/>
      <c r="D643" s="35"/>
      <c r="H643" s="37"/>
      <c r="K643" s="38"/>
      <c r="L643" s="37"/>
    </row>
    <row r="644" ht="15.75" customHeight="1">
      <c r="B644" s="36"/>
      <c r="C644" s="35"/>
      <c r="D644" s="35"/>
      <c r="H644" s="37"/>
      <c r="K644" s="38"/>
      <c r="L644" s="37"/>
    </row>
    <row r="645" ht="15.75" customHeight="1">
      <c r="B645" s="36"/>
      <c r="C645" s="35"/>
      <c r="D645" s="35"/>
      <c r="H645" s="37"/>
      <c r="K645" s="38"/>
      <c r="L645" s="37"/>
    </row>
    <row r="646" ht="15.75" customHeight="1">
      <c r="B646" s="36"/>
      <c r="C646" s="35"/>
      <c r="D646" s="35"/>
      <c r="H646" s="37"/>
      <c r="K646" s="38"/>
      <c r="L646" s="37"/>
    </row>
    <row r="647" ht="15.75" customHeight="1">
      <c r="B647" s="36"/>
      <c r="C647" s="35"/>
      <c r="D647" s="35"/>
      <c r="H647" s="37"/>
      <c r="K647" s="38"/>
      <c r="L647" s="37"/>
    </row>
    <row r="648" ht="15.75" customHeight="1">
      <c r="B648" s="36"/>
      <c r="C648" s="35"/>
      <c r="D648" s="35"/>
      <c r="H648" s="37"/>
      <c r="K648" s="38"/>
      <c r="L648" s="37"/>
    </row>
    <row r="649" ht="15.75" customHeight="1">
      <c r="B649" s="36"/>
      <c r="C649" s="35"/>
      <c r="D649" s="35"/>
      <c r="H649" s="37"/>
      <c r="K649" s="38"/>
      <c r="L649" s="37"/>
    </row>
    <row r="650" ht="15.75" customHeight="1">
      <c r="B650" s="36"/>
      <c r="C650" s="35"/>
      <c r="D650" s="35"/>
      <c r="H650" s="37"/>
      <c r="K650" s="38"/>
      <c r="L650" s="37"/>
    </row>
    <row r="651" ht="15.75" customHeight="1">
      <c r="B651" s="36"/>
      <c r="C651" s="35"/>
      <c r="D651" s="35"/>
      <c r="H651" s="37"/>
      <c r="K651" s="38"/>
      <c r="L651" s="37"/>
    </row>
    <row r="652" ht="15.75" customHeight="1">
      <c r="B652" s="36"/>
      <c r="C652" s="35"/>
      <c r="D652" s="35"/>
      <c r="H652" s="37"/>
      <c r="K652" s="38"/>
      <c r="L652" s="37"/>
    </row>
    <row r="653" ht="15.75" customHeight="1">
      <c r="B653" s="36"/>
      <c r="C653" s="35"/>
      <c r="D653" s="35"/>
      <c r="H653" s="37"/>
      <c r="K653" s="38"/>
      <c r="L653" s="37"/>
    </row>
    <row r="654" ht="15.75" customHeight="1">
      <c r="B654" s="36"/>
      <c r="C654" s="35"/>
      <c r="D654" s="35"/>
      <c r="H654" s="37"/>
      <c r="K654" s="38"/>
      <c r="L654" s="37"/>
    </row>
    <row r="655" ht="15.75" customHeight="1">
      <c r="B655" s="36"/>
      <c r="C655" s="35"/>
      <c r="D655" s="35"/>
      <c r="H655" s="37"/>
      <c r="K655" s="38"/>
      <c r="L655" s="37"/>
    </row>
    <row r="656" ht="15.75" customHeight="1">
      <c r="B656" s="36"/>
      <c r="C656" s="35"/>
      <c r="D656" s="35"/>
      <c r="H656" s="37"/>
      <c r="K656" s="38"/>
      <c r="L656" s="37"/>
    </row>
    <row r="657" ht="15.75" customHeight="1">
      <c r="B657" s="36"/>
      <c r="C657" s="35"/>
      <c r="D657" s="35"/>
      <c r="H657" s="37"/>
      <c r="K657" s="38"/>
      <c r="L657" s="37"/>
    </row>
    <row r="658" ht="15.75" customHeight="1">
      <c r="B658" s="36"/>
      <c r="C658" s="35"/>
      <c r="D658" s="35"/>
      <c r="H658" s="37"/>
      <c r="K658" s="38"/>
      <c r="L658" s="37"/>
    </row>
    <row r="659" ht="15.75" customHeight="1">
      <c r="B659" s="36"/>
      <c r="C659" s="35"/>
      <c r="D659" s="35"/>
      <c r="H659" s="37"/>
      <c r="K659" s="38"/>
      <c r="L659" s="37"/>
    </row>
    <row r="660" ht="15.75" customHeight="1">
      <c r="B660" s="36"/>
      <c r="C660" s="35"/>
      <c r="D660" s="35"/>
      <c r="H660" s="37"/>
      <c r="K660" s="38"/>
      <c r="L660" s="37"/>
    </row>
    <row r="661" ht="15.75" customHeight="1">
      <c r="B661" s="36"/>
      <c r="C661" s="35"/>
      <c r="D661" s="35"/>
      <c r="H661" s="37"/>
      <c r="K661" s="38"/>
      <c r="L661" s="37"/>
    </row>
    <row r="662" ht="15.75" customHeight="1">
      <c r="B662" s="36"/>
      <c r="C662" s="35"/>
      <c r="D662" s="35"/>
      <c r="H662" s="37"/>
      <c r="K662" s="38"/>
      <c r="L662" s="37"/>
    </row>
    <row r="663" ht="15.75" customHeight="1">
      <c r="B663" s="36"/>
      <c r="C663" s="35"/>
      <c r="D663" s="35"/>
      <c r="H663" s="37"/>
      <c r="K663" s="38"/>
      <c r="L663" s="37"/>
    </row>
    <row r="664" ht="15.75" customHeight="1">
      <c r="B664" s="36"/>
      <c r="C664" s="35"/>
      <c r="D664" s="35"/>
      <c r="H664" s="37"/>
      <c r="K664" s="38"/>
      <c r="L664" s="37"/>
    </row>
    <row r="665" ht="15.75" customHeight="1">
      <c r="B665" s="36"/>
      <c r="C665" s="35"/>
      <c r="D665" s="35"/>
      <c r="H665" s="37"/>
      <c r="K665" s="38"/>
      <c r="L665" s="37"/>
    </row>
    <row r="666" ht="15.75" customHeight="1">
      <c r="B666" s="36"/>
      <c r="C666" s="35"/>
      <c r="D666" s="35"/>
      <c r="H666" s="37"/>
      <c r="K666" s="38"/>
      <c r="L666" s="37"/>
    </row>
    <row r="667" ht="15.75" customHeight="1">
      <c r="B667" s="36"/>
      <c r="C667" s="35"/>
      <c r="D667" s="35"/>
      <c r="H667" s="37"/>
      <c r="K667" s="38"/>
      <c r="L667" s="37"/>
    </row>
    <row r="668" ht="15.75" customHeight="1">
      <c r="B668" s="36"/>
      <c r="C668" s="35"/>
      <c r="D668" s="35"/>
      <c r="H668" s="37"/>
      <c r="K668" s="38"/>
      <c r="L668" s="37"/>
    </row>
    <row r="669" ht="15.75" customHeight="1">
      <c r="B669" s="36"/>
      <c r="C669" s="35"/>
      <c r="D669" s="35"/>
      <c r="H669" s="37"/>
      <c r="K669" s="38"/>
      <c r="L669" s="37"/>
    </row>
    <row r="670" ht="15.75" customHeight="1">
      <c r="B670" s="36"/>
      <c r="C670" s="35"/>
      <c r="D670" s="35"/>
      <c r="H670" s="37"/>
      <c r="K670" s="38"/>
      <c r="L670" s="37"/>
    </row>
    <row r="671" ht="15.75" customHeight="1">
      <c r="B671" s="36"/>
      <c r="C671" s="35"/>
      <c r="D671" s="35"/>
      <c r="H671" s="37"/>
      <c r="K671" s="38"/>
      <c r="L671" s="37"/>
    </row>
    <row r="672" ht="15.75" customHeight="1">
      <c r="B672" s="36"/>
      <c r="C672" s="35"/>
      <c r="D672" s="35"/>
      <c r="H672" s="37"/>
      <c r="K672" s="38"/>
      <c r="L672" s="37"/>
    </row>
    <row r="673" ht="15.75" customHeight="1">
      <c r="B673" s="36"/>
      <c r="C673" s="35"/>
      <c r="D673" s="35"/>
      <c r="H673" s="37"/>
      <c r="K673" s="38"/>
      <c r="L673" s="37"/>
    </row>
    <row r="674" ht="15.75" customHeight="1">
      <c r="B674" s="36"/>
      <c r="C674" s="35"/>
      <c r="D674" s="35"/>
      <c r="H674" s="37"/>
      <c r="K674" s="38"/>
      <c r="L674" s="37"/>
    </row>
    <row r="675" ht="15.75" customHeight="1">
      <c r="B675" s="36"/>
      <c r="C675" s="35"/>
      <c r="D675" s="35"/>
      <c r="H675" s="37"/>
      <c r="K675" s="38"/>
      <c r="L675" s="37"/>
    </row>
    <row r="676" ht="15.75" customHeight="1">
      <c r="B676" s="36"/>
      <c r="C676" s="35"/>
      <c r="D676" s="35"/>
      <c r="H676" s="37"/>
      <c r="K676" s="38"/>
      <c r="L676" s="37"/>
    </row>
    <row r="677" ht="15.75" customHeight="1">
      <c r="B677" s="36"/>
      <c r="C677" s="35"/>
      <c r="D677" s="35"/>
      <c r="H677" s="37"/>
      <c r="K677" s="38"/>
      <c r="L677" s="37"/>
    </row>
    <row r="678" ht="15.75" customHeight="1">
      <c r="B678" s="36"/>
      <c r="C678" s="35"/>
      <c r="D678" s="35"/>
      <c r="H678" s="37"/>
      <c r="K678" s="38"/>
      <c r="L678" s="37"/>
    </row>
    <row r="679" ht="15.75" customHeight="1">
      <c r="B679" s="36"/>
      <c r="C679" s="35"/>
      <c r="D679" s="35"/>
      <c r="H679" s="37"/>
      <c r="K679" s="38"/>
      <c r="L679" s="37"/>
    </row>
    <row r="680" ht="15.75" customHeight="1">
      <c r="B680" s="36"/>
      <c r="C680" s="35"/>
      <c r="D680" s="35"/>
      <c r="H680" s="37"/>
      <c r="K680" s="38"/>
      <c r="L680" s="37"/>
    </row>
    <row r="681" ht="15.75" customHeight="1">
      <c r="B681" s="36"/>
      <c r="C681" s="35"/>
      <c r="D681" s="35"/>
      <c r="H681" s="37"/>
      <c r="K681" s="38"/>
      <c r="L681" s="37"/>
    </row>
    <row r="682" ht="15.75" customHeight="1">
      <c r="B682" s="36"/>
      <c r="C682" s="35"/>
      <c r="D682" s="35"/>
      <c r="H682" s="37"/>
      <c r="K682" s="38"/>
      <c r="L682" s="37"/>
    </row>
    <row r="683" ht="15.75" customHeight="1">
      <c r="B683" s="36"/>
      <c r="C683" s="35"/>
      <c r="D683" s="35"/>
      <c r="H683" s="37"/>
      <c r="K683" s="38"/>
      <c r="L683" s="37"/>
    </row>
    <row r="684" ht="15.75" customHeight="1">
      <c r="B684" s="36"/>
      <c r="C684" s="35"/>
      <c r="D684" s="35"/>
      <c r="H684" s="37"/>
      <c r="K684" s="38"/>
      <c r="L684" s="37"/>
    </row>
    <row r="685" ht="15.75" customHeight="1">
      <c r="B685" s="36"/>
      <c r="C685" s="35"/>
      <c r="D685" s="35"/>
      <c r="H685" s="37"/>
      <c r="K685" s="38"/>
      <c r="L685" s="37"/>
    </row>
    <row r="686" ht="15.75" customHeight="1">
      <c r="B686" s="36"/>
      <c r="C686" s="35"/>
      <c r="D686" s="35"/>
      <c r="H686" s="37"/>
      <c r="K686" s="38"/>
      <c r="L686" s="37"/>
    </row>
    <row r="687" ht="15.75" customHeight="1">
      <c r="B687" s="36"/>
      <c r="C687" s="35"/>
      <c r="D687" s="35"/>
      <c r="H687" s="37"/>
      <c r="K687" s="38"/>
      <c r="L687" s="37"/>
    </row>
    <row r="688" ht="15.75" customHeight="1">
      <c r="B688" s="36"/>
      <c r="C688" s="35"/>
      <c r="D688" s="35"/>
      <c r="H688" s="37"/>
      <c r="K688" s="38"/>
      <c r="L688" s="37"/>
    </row>
    <row r="689" ht="15.75" customHeight="1">
      <c r="B689" s="36"/>
      <c r="C689" s="35"/>
      <c r="D689" s="35"/>
      <c r="H689" s="37"/>
      <c r="K689" s="38"/>
      <c r="L689" s="37"/>
    </row>
    <row r="690" ht="15.75" customHeight="1">
      <c r="B690" s="36"/>
      <c r="C690" s="35"/>
      <c r="D690" s="35"/>
      <c r="H690" s="37"/>
      <c r="K690" s="38"/>
      <c r="L690" s="37"/>
    </row>
    <row r="691" ht="15.75" customHeight="1">
      <c r="B691" s="36"/>
      <c r="C691" s="35"/>
      <c r="D691" s="35"/>
      <c r="H691" s="37"/>
      <c r="K691" s="38"/>
      <c r="L691" s="37"/>
    </row>
    <row r="692" ht="15.75" customHeight="1">
      <c r="B692" s="36"/>
      <c r="C692" s="35"/>
      <c r="D692" s="35"/>
      <c r="H692" s="37"/>
      <c r="K692" s="38"/>
      <c r="L692" s="37"/>
    </row>
    <row r="693" ht="15.75" customHeight="1">
      <c r="B693" s="36"/>
      <c r="C693" s="35"/>
      <c r="D693" s="35"/>
      <c r="H693" s="37"/>
      <c r="K693" s="38"/>
      <c r="L693" s="37"/>
    </row>
    <row r="694" ht="15.75" customHeight="1">
      <c r="B694" s="36"/>
      <c r="C694" s="35"/>
      <c r="D694" s="35"/>
      <c r="H694" s="37"/>
      <c r="K694" s="38"/>
      <c r="L694" s="37"/>
    </row>
    <row r="695" ht="15.75" customHeight="1">
      <c r="B695" s="36"/>
      <c r="C695" s="35"/>
      <c r="D695" s="35"/>
      <c r="H695" s="37"/>
      <c r="K695" s="38"/>
      <c r="L695" s="37"/>
    </row>
    <row r="696" ht="15.75" customHeight="1">
      <c r="B696" s="36"/>
      <c r="C696" s="35"/>
      <c r="D696" s="35"/>
      <c r="H696" s="37"/>
      <c r="K696" s="38"/>
      <c r="L696" s="37"/>
    </row>
    <row r="697" ht="15.75" customHeight="1">
      <c r="B697" s="36"/>
      <c r="C697" s="35"/>
      <c r="D697" s="35"/>
      <c r="H697" s="37"/>
      <c r="K697" s="38"/>
      <c r="L697" s="37"/>
    </row>
    <row r="698" ht="15.75" customHeight="1">
      <c r="B698" s="36"/>
      <c r="C698" s="35"/>
      <c r="D698" s="35"/>
      <c r="H698" s="37"/>
      <c r="K698" s="38"/>
      <c r="L698" s="37"/>
    </row>
    <row r="699" ht="15.75" customHeight="1">
      <c r="B699" s="36"/>
      <c r="C699" s="35"/>
      <c r="D699" s="35"/>
      <c r="H699" s="37"/>
      <c r="K699" s="38"/>
      <c r="L699" s="37"/>
    </row>
    <row r="700" ht="15.75" customHeight="1">
      <c r="B700" s="36"/>
      <c r="C700" s="35"/>
      <c r="D700" s="35"/>
      <c r="H700" s="37"/>
      <c r="K700" s="38"/>
      <c r="L700" s="37"/>
    </row>
    <row r="701" ht="15.75" customHeight="1">
      <c r="B701" s="36"/>
      <c r="C701" s="35"/>
      <c r="D701" s="35"/>
      <c r="H701" s="37"/>
      <c r="K701" s="38"/>
      <c r="L701" s="37"/>
    </row>
    <row r="702" ht="15.75" customHeight="1">
      <c r="B702" s="36"/>
      <c r="C702" s="35"/>
      <c r="D702" s="35"/>
      <c r="H702" s="37"/>
      <c r="K702" s="38"/>
      <c r="L702" s="37"/>
    </row>
    <row r="703" ht="15.75" customHeight="1">
      <c r="B703" s="36"/>
      <c r="C703" s="35"/>
      <c r="D703" s="35"/>
      <c r="H703" s="37"/>
      <c r="K703" s="38"/>
      <c r="L703" s="37"/>
    </row>
    <row r="704" ht="15.75" customHeight="1">
      <c r="B704" s="36"/>
      <c r="C704" s="35"/>
      <c r="D704" s="35"/>
      <c r="H704" s="37"/>
      <c r="K704" s="38"/>
      <c r="L704" s="37"/>
    </row>
    <row r="705" ht="15.75" customHeight="1">
      <c r="B705" s="36"/>
      <c r="C705" s="35"/>
      <c r="D705" s="35"/>
      <c r="H705" s="37"/>
      <c r="K705" s="38"/>
      <c r="L705" s="37"/>
    </row>
    <row r="706" ht="15.75" customHeight="1">
      <c r="B706" s="36"/>
      <c r="C706" s="35"/>
      <c r="D706" s="35"/>
      <c r="H706" s="37"/>
      <c r="K706" s="38"/>
      <c r="L706" s="37"/>
    </row>
    <row r="707" ht="15.75" customHeight="1">
      <c r="B707" s="36"/>
      <c r="C707" s="35"/>
      <c r="D707" s="35"/>
      <c r="H707" s="37"/>
      <c r="K707" s="38"/>
      <c r="L707" s="37"/>
    </row>
    <row r="708" ht="15.75" customHeight="1">
      <c r="B708" s="36"/>
      <c r="C708" s="35"/>
      <c r="D708" s="35"/>
      <c r="H708" s="37"/>
      <c r="K708" s="38"/>
      <c r="L708" s="37"/>
    </row>
    <row r="709" ht="15.75" customHeight="1">
      <c r="B709" s="36"/>
      <c r="C709" s="35"/>
      <c r="D709" s="35"/>
      <c r="H709" s="37"/>
      <c r="K709" s="38"/>
      <c r="L709" s="37"/>
    </row>
    <row r="710" ht="15.75" customHeight="1">
      <c r="B710" s="36"/>
      <c r="C710" s="35"/>
      <c r="D710" s="35"/>
      <c r="H710" s="37"/>
      <c r="K710" s="38"/>
      <c r="L710" s="37"/>
    </row>
    <row r="711" ht="15.75" customHeight="1">
      <c r="B711" s="36"/>
      <c r="C711" s="35"/>
      <c r="D711" s="35"/>
      <c r="H711" s="37"/>
      <c r="K711" s="38"/>
      <c r="L711" s="37"/>
    </row>
    <row r="712" ht="15.75" customHeight="1">
      <c r="B712" s="36"/>
      <c r="C712" s="35"/>
      <c r="D712" s="35"/>
      <c r="H712" s="37"/>
      <c r="K712" s="38"/>
      <c r="L712" s="37"/>
    </row>
    <row r="713" ht="15.75" customHeight="1">
      <c r="B713" s="36"/>
      <c r="C713" s="35"/>
      <c r="D713" s="35"/>
      <c r="H713" s="37"/>
      <c r="K713" s="38"/>
      <c r="L713" s="37"/>
    </row>
    <row r="714" ht="15.75" customHeight="1">
      <c r="B714" s="36"/>
      <c r="C714" s="35"/>
      <c r="D714" s="35"/>
      <c r="H714" s="37"/>
      <c r="K714" s="38"/>
      <c r="L714" s="37"/>
    </row>
    <row r="715" ht="15.75" customHeight="1">
      <c r="B715" s="36"/>
      <c r="C715" s="35"/>
      <c r="D715" s="35"/>
      <c r="H715" s="37"/>
      <c r="K715" s="38"/>
      <c r="L715" s="37"/>
    </row>
    <row r="716" ht="15.75" customHeight="1">
      <c r="B716" s="36"/>
      <c r="C716" s="35"/>
      <c r="D716" s="35"/>
      <c r="H716" s="37"/>
      <c r="K716" s="38"/>
      <c r="L716" s="37"/>
    </row>
    <row r="717" ht="15.75" customHeight="1">
      <c r="B717" s="36"/>
      <c r="C717" s="35"/>
      <c r="D717" s="35"/>
      <c r="H717" s="37"/>
      <c r="K717" s="38"/>
      <c r="L717" s="37"/>
    </row>
    <row r="718" ht="15.75" customHeight="1">
      <c r="B718" s="36"/>
      <c r="C718" s="35"/>
      <c r="D718" s="35"/>
      <c r="H718" s="37"/>
      <c r="K718" s="38"/>
      <c r="L718" s="37"/>
    </row>
    <row r="719" ht="15.75" customHeight="1">
      <c r="B719" s="36"/>
      <c r="C719" s="35"/>
      <c r="D719" s="35"/>
      <c r="H719" s="37"/>
      <c r="K719" s="38"/>
      <c r="L719" s="37"/>
    </row>
    <row r="720" ht="15.75" customHeight="1">
      <c r="B720" s="36"/>
      <c r="C720" s="35"/>
      <c r="D720" s="35"/>
      <c r="H720" s="37"/>
      <c r="K720" s="38"/>
      <c r="L720" s="37"/>
    </row>
    <row r="721" ht="15.75" customHeight="1">
      <c r="B721" s="36"/>
      <c r="C721" s="35"/>
      <c r="D721" s="35"/>
      <c r="H721" s="37"/>
      <c r="K721" s="38"/>
      <c r="L721" s="37"/>
    </row>
    <row r="722" ht="15.75" customHeight="1">
      <c r="B722" s="36"/>
      <c r="C722" s="35"/>
      <c r="D722" s="35"/>
      <c r="H722" s="37"/>
      <c r="K722" s="38"/>
      <c r="L722" s="37"/>
    </row>
    <row r="723" ht="15.75" customHeight="1">
      <c r="B723" s="36"/>
      <c r="C723" s="35"/>
      <c r="D723" s="35"/>
      <c r="H723" s="37"/>
      <c r="K723" s="38"/>
      <c r="L723" s="37"/>
    </row>
    <row r="724" ht="15.75" customHeight="1">
      <c r="B724" s="36"/>
      <c r="C724" s="35"/>
      <c r="D724" s="35"/>
      <c r="H724" s="37"/>
      <c r="K724" s="38"/>
      <c r="L724" s="37"/>
    </row>
    <row r="725" ht="15.75" customHeight="1">
      <c r="B725" s="36"/>
      <c r="C725" s="35"/>
      <c r="D725" s="35"/>
      <c r="H725" s="37"/>
      <c r="K725" s="38"/>
      <c r="L725" s="37"/>
    </row>
    <row r="726" ht="15.75" customHeight="1">
      <c r="B726" s="36"/>
      <c r="C726" s="35"/>
      <c r="D726" s="35"/>
      <c r="H726" s="37"/>
      <c r="K726" s="38"/>
      <c r="L726" s="37"/>
    </row>
    <row r="727" ht="15.75" customHeight="1">
      <c r="B727" s="36"/>
      <c r="C727" s="35"/>
      <c r="D727" s="35"/>
      <c r="H727" s="37"/>
      <c r="K727" s="38"/>
      <c r="L727" s="37"/>
    </row>
    <row r="728" ht="15.75" customHeight="1">
      <c r="B728" s="36"/>
      <c r="C728" s="35"/>
      <c r="D728" s="35"/>
      <c r="H728" s="37"/>
      <c r="K728" s="38"/>
      <c r="L728" s="37"/>
    </row>
    <row r="729" ht="15.75" customHeight="1">
      <c r="B729" s="36"/>
      <c r="C729" s="35"/>
      <c r="D729" s="35"/>
      <c r="H729" s="37"/>
      <c r="K729" s="38"/>
      <c r="L729" s="37"/>
    </row>
    <row r="730" ht="15.75" customHeight="1">
      <c r="B730" s="36"/>
      <c r="C730" s="35"/>
      <c r="D730" s="35"/>
      <c r="H730" s="37"/>
      <c r="K730" s="38"/>
      <c r="L730" s="37"/>
    </row>
    <row r="731" ht="15.75" customHeight="1">
      <c r="B731" s="36"/>
      <c r="C731" s="35"/>
      <c r="D731" s="35"/>
      <c r="H731" s="37"/>
      <c r="K731" s="38"/>
      <c r="L731" s="37"/>
    </row>
    <row r="732" ht="15.75" customHeight="1">
      <c r="B732" s="36"/>
      <c r="C732" s="35"/>
      <c r="D732" s="35"/>
      <c r="H732" s="37"/>
      <c r="K732" s="38"/>
      <c r="L732" s="37"/>
    </row>
    <row r="733" ht="15.75" customHeight="1">
      <c r="B733" s="36"/>
      <c r="C733" s="35"/>
      <c r="D733" s="35"/>
      <c r="H733" s="37"/>
      <c r="K733" s="38"/>
      <c r="L733" s="37"/>
    </row>
    <row r="734" ht="15.75" customHeight="1">
      <c r="B734" s="36"/>
      <c r="C734" s="35"/>
      <c r="D734" s="35"/>
      <c r="H734" s="37"/>
      <c r="K734" s="38"/>
      <c r="L734" s="37"/>
    </row>
    <row r="735" ht="15.75" customHeight="1">
      <c r="B735" s="36"/>
      <c r="C735" s="35"/>
      <c r="D735" s="35"/>
      <c r="H735" s="37"/>
      <c r="K735" s="38"/>
      <c r="L735" s="37"/>
    </row>
    <row r="736" ht="15.75" customHeight="1">
      <c r="B736" s="36"/>
      <c r="C736" s="35"/>
      <c r="D736" s="35"/>
      <c r="H736" s="37"/>
      <c r="K736" s="38"/>
      <c r="L736" s="37"/>
    </row>
    <row r="737" ht="15.75" customHeight="1">
      <c r="B737" s="36"/>
      <c r="C737" s="35"/>
      <c r="D737" s="35"/>
      <c r="H737" s="37"/>
      <c r="K737" s="38"/>
      <c r="L737" s="37"/>
    </row>
    <row r="738" ht="15.75" customHeight="1">
      <c r="B738" s="36"/>
      <c r="C738" s="35"/>
      <c r="D738" s="35"/>
      <c r="H738" s="37"/>
      <c r="K738" s="38"/>
      <c r="L738" s="37"/>
    </row>
    <row r="739" ht="15.75" customHeight="1">
      <c r="B739" s="36"/>
      <c r="C739" s="35"/>
      <c r="D739" s="35"/>
      <c r="H739" s="37"/>
      <c r="K739" s="38"/>
      <c r="L739" s="37"/>
    </row>
    <row r="740" ht="15.75" customHeight="1">
      <c r="B740" s="36"/>
      <c r="C740" s="35"/>
      <c r="D740" s="35"/>
      <c r="H740" s="37"/>
      <c r="K740" s="38"/>
      <c r="L740" s="37"/>
    </row>
    <row r="741" ht="15.75" customHeight="1">
      <c r="B741" s="36"/>
      <c r="C741" s="35"/>
      <c r="D741" s="35"/>
      <c r="H741" s="37"/>
      <c r="K741" s="38"/>
      <c r="L741" s="37"/>
    </row>
    <row r="742" ht="15.75" customHeight="1">
      <c r="B742" s="36"/>
      <c r="C742" s="35"/>
      <c r="D742" s="35"/>
      <c r="H742" s="37"/>
      <c r="K742" s="38"/>
      <c r="L742" s="37"/>
    </row>
    <row r="743" ht="15.75" customHeight="1">
      <c r="B743" s="36"/>
      <c r="C743" s="35"/>
      <c r="D743" s="35"/>
      <c r="H743" s="37"/>
      <c r="K743" s="38"/>
      <c r="L743" s="37"/>
    </row>
    <row r="744" ht="15.75" customHeight="1">
      <c r="B744" s="36"/>
      <c r="C744" s="35"/>
      <c r="D744" s="35"/>
      <c r="H744" s="37"/>
      <c r="K744" s="38"/>
      <c r="L744" s="37"/>
    </row>
    <row r="745" ht="15.75" customHeight="1">
      <c r="B745" s="36"/>
      <c r="C745" s="35"/>
      <c r="D745" s="35"/>
      <c r="H745" s="37"/>
      <c r="K745" s="38"/>
      <c r="L745" s="37"/>
    </row>
    <row r="746" ht="15.75" customHeight="1">
      <c r="B746" s="36"/>
      <c r="C746" s="35"/>
      <c r="D746" s="35"/>
      <c r="H746" s="37"/>
      <c r="K746" s="38"/>
      <c r="L746" s="37"/>
    </row>
    <row r="747" ht="15.75" customHeight="1">
      <c r="B747" s="36"/>
      <c r="C747" s="35"/>
      <c r="D747" s="35"/>
      <c r="H747" s="37"/>
      <c r="K747" s="38"/>
      <c r="L747" s="37"/>
    </row>
    <row r="748" ht="15.75" customHeight="1">
      <c r="B748" s="36"/>
      <c r="C748" s="35"/>
      <c r="D748" s="35"/>
      <c r="H748" s="37"/>
      <c r="K748" s="38"/>
      <c r="L748" s="37"/>
    </row>
    <row r="749" ht="15.75" customHeight="1">
      <c r="B749" s="36"/>
      <c r="C749" s="35"/>
      <c r="D749" s="35"/>
      <c r="H749" s="37"/>
      <c r="K749" s="38"/>
      <c r="L749" s="37"/>
    </row>
    <row r="750" ht="15.75" customHeight="1">
      <c r="B750" s="36"/>
      <c r="C750" s="35"/>
      <c r="D750" s="35"/>
      <c r="H750" s="37"/>
      <c r="K750" s="38"/>
      <c r="L750" s="37"/>
    </row>
    <row r="751" ht="15.75" customHeight="1">
      <c r="B751" s="36"/>
      <c r="C751" s="35"/>
      <c r="D751" s="35"/>
      <c r="H751" s="37"/>
      <c r="K751" s="38"/>
      <c r="L751" s="37"/>
    </row>
    <row r="752" ht="15.75" customHeight="1">
      <c r="B752" s="36"/>
      <c r="C752" s="35"/>
      <c r="D752" s="35"/>
      <c r="H752" s="37"/>
      <c r="K752" s="38"/>
      <c r="L752" s="37"/>
    </row>
    <row r="753" ht="15.75" customHeight="1">
      <c r="B753" s="36"/>
      <c r="C753" s="35"/>
      <c r="D753" s="35"/>
      <c r="H753" s="37"/>
      <c r="K753" s="38"/>
      <c r="L753" s="37"/>
    </row>
    <row r="754" ht="15.75" customHeight="1">
      <c r="B754" s="36"/>
      <c r="C754" s="35"/>
      <c r="D754" s="35"/>
      <c r="H754" s="37"/>
      <c r="K754" s="38"/>
      <c r="L754" s="37"/>
    </row>
    <row r="755" ht="15.75" customHeight="1">
      <c r="B755" s="36"/>
      <c r="C755" s="35"/>
      <c r="D755" s="35"/>
      <c r="H755" s="37"/>
      <c r="K755" s="38"/>
      <c r="L755" s="37"/>
    </row>
    <row r="756" ht="15.75" customHeight="1">
      <c r="B756" s="36"/>
      <c r="C756" s="35"/>
      <c r="D756" s="35"/>
      <c r="H756" s="37"/>
      <c r="K756" s="38"/>
      <c r="L756" s="37"/>
    </row>
    <row r="757" ht="15.75" customHeight="1">
      <c r="B757" s="36"/>
      <c r="C757" s="35"/>
      <c r="D757" s="35"/>
      <c r="H757" s="37"/>
      <c r="K757" s="38"/>
      <c r="L757" s="37"/>
    </row>
    <row r="758" ht="15.75" customHeight="1">
      <c r="B758" s="36"/>
      <c r="C758" s="35"/>
      <c r="D758" s="35"/>
      <c r="H758" s="37"/>
      <c r="K758" s="38"/>
      <c r="L758" s="37"/>
    </row>
    <row r="759" ht="15.75" customHeight="1">
      <c r="B759" s="36"/>
      <c r="C759" s="35"/>
      <c r="D759" s="35"/>
      <c r="H759" s="37"/>
      <c r="K759" s="38"/>
      <c r="L759" s="37"/>
    </row>
    <row r="760" ht="15.75" customHeight="1">
      <c r="B760" s="36"/>
      <c r="C760" s="35"/>
      <c r="D760" s="35"/>
      <c r="H760" s="37"/>
      <c r="K760" s="38"/>
      <c r="L760" s="37"/>
    </row>
    <row r="761" ht="15.75" customHeight="1">
      <c r="B761" s="36"/>
      <c r="C761" s="35"/>
      <c r="D761" s="35"/>
      <c r="H761" s="37"/>
      <c r="K761" s="38"/>
      <c r="L761" s="37"/>
    </row>
    <row r="762" ht="15.75" customHeight="1">
      <c r="B762" s="36"/>
      <c r="C762" s="35"/>
      <c r="D762" s="35"/>
      <c r="H762" s="37"/>
      <c r="K762" s="38"/>
      <c r="L762" s="37"/>
    </row>
    <row r="763" ht="15.75" customHeight="1">
      <c r="B763" s="36"/>
      <c r="C763" s="35"/>
      <c r="D763" s="35"/>
      <c r="H763" s="37"/>
      <c r="K763" s="38"/>
      <c r="L763" s="37"/>
    </row>
    <row r="764" ht="15.75" customHeight="1">
      <c r="B764" s="36"/>
      <c r="C764" s="35"/>
      <c r="D764" s="35"/>
      <c r="H764" s="37"/>
      <c r="K764" s="38"/>
      <c r="L764" s="37"/>
    </row>
    <row r="765" ht="15.75" customHeight="1">
      <c r="B765" s="36"/>
      <c r="C765" s="35"/>
      <c r="D765" s="35"/>
      <c r="H765" s="37"/>
      <c r="K765" s="38"/>
      <c r="L765" s="37"/>
    </row>
    <row r="766" ht="15.75" customHeight="1">
      <c r="B766" s="36"/>
      <c r="C766" s="35"/>
      <c r="D766" s="35"/>
      <c r="H766" s="37"/>
      <c r="K766" s="38"/>
      <c r="L766" s="37"/>
    </row>
    <row r="767" ht="15.75" customHeight="1">
      <c r="B767" s="36"/>
      <c r="C767" s="35"/>
      <c r="D767" s="35"/>
      <c r="H767" s="37"/>
      <c r="K767" s="38"/>
      <c r="L767" s="37"/>
    </row>
    <row r="768" ht="15.75" customHeight="1">
      <c r="B768" s="36"/>
      <c r="C768" s="35"/>
      <c r="D768" s="35"/>
      <c r="H768" s="37"/>
      <c r="K768" s="38"/>
      <c r="L768" s="37"/>
    </row>
    <row r="769" ht="15.75" customHeight="1">
      <c r="B769" s="36"/>
      <c r="C769" s="35"/>
      <c r="D769" s="35"/>
      <c r="H769" s="37"/>
      <c r="K769" s="38"/>
      <c r="L769" s="37"/>
    </row>
    <row r="770" ht="15.75" customHeight="1">
      <c r="B770" s="36"/>
      <c r="C770" s="35"/>
      <c r="D770" s="35"/>
      <c r="H770" s="37"/>
      <c r="K770" s="38"/>
      <c r="L770" s="37"/>
    </row>
    <row r="771" ht="15.75" customHeight="1">
      <c r="B771" s="36"/>
      <c r="C771" s="35"/>
      <c r="D771" s="35"/>
      <c r="H771" s="37"/>
      <c r="K771" s="38"/>
      <c r="L771" s="37"/>
    </row>
    <row r="772" ht="15.75" customHeight="1">
      <c r="B772" s="36"/>
      <c r="C772" s="35"/>
      <c r="D772" s="35"/>
      <c r="H772" s="37"/>
      <c r="K772" s="38"/>
      <c r="L772" s="37"/>
    </row>
    <row r="773" ht="15.75" customHeight="1">
      <c r="B773" s="36"/>
      <c r="C773" s="35"/>
      <c r="D773" s="35"/>
      <c r="H773" s="37"/>
      <c r="K773" s="38"/>
      <c r="L773" s="37"/>
    </row>
    <row r="774" ht="15.75" customHeight="1">
      <c r="B774" s="36"/>
      <c r="C774" s="35"/>
      <c r="D774" s="35"/>
      <c r="H774" s="37"/>
      <c r="K774" s="38"/>
      <c r="L774" s="37"/>
    </row>
    <row r="775" ht="15.75" customHeight="1">
      <c r="B775" s="36"/>
      <c r="C775" s="35"/>
      <c r="D775" s="35"/>
      <c r="H775" s="37"/>
      <c r="K775" s="38"/>
      <c r="L775" s="37"/>
    </row>
    <row r="776" ht="15.75" customHeight="1">
      <c r="B776" s="36"/>
      <c r="C776" s="35"/>
      <c r="D776" s="35"/>
      <c r="H776" s="37"/>
      <c r="K776" s="38"/>
      <c r="L776" s="37"/>
    </row>
    <row r="777" ht="15.75" customHeight="1">
      <c r="B777" s="36"/>
      <c r="C777" s="35"/>
      <c r="D777" s="35"/>
      <c r="H777" s="37"/>
      <c r="K777" s="38"/>
      <c r="L777" s="37"/>
    </row>
    <row r="778" ht="15.75" customHeight="1">
      <c r="B778" s="36"/>
      <c r="C778" s="35"/>
      <c r="D778" s="35"/>
      <c r="H778" s="37"/>
      <c r="K778" s="38"/>
      <c r="L778" s="37"/>
    </row>
    <row r="779" ht="15.75" customHeight="1">
      <c r="B779" s="36"/>
      <c r="C779" s="35"/>
      <c r="D779" s="35"/>
      <c r="H779" s="37"/>
      <c r="K779" s="38"/>
      <c r="L779" s="37"/>
    </row>
    <row r="780" ht="15.75" customHeight="1">
      <c r="B780" s="36"/>
      <c r="C780" s="35"/>
      <c r="D780" s="35"/>
      <c r="H780" s="37"/>
      <c r="K780" s="38"/>
      <c r="L780" s="37"/>
    </row>
    <row r="781" ht="15.75" customHeight="1">
      <c r="B781" s="36"/>
      <c r="C781" s="35"/>
      <c r="D781" s="35"/>
      <c r="H781" s="37"/>
      <c r="K781" s="38"/>
      <c r="L781" s="37"/>
    </row>
    <row r="782" ht="15.75" customHeight="1">
      <c r="B782" s="36"/>
      <c r="C782" s="35"/>
      <c r="D782" s="35"/>
      <c r="H782" s="37"/>
      <c r="K782" s="38"/>
      <c r="L782" s="37"/>
    </row>
    <row r="783" ht="15.75" customHeight="1">
      <c r="B783" s="36"/>
      <c r="C783" s="35"/>
      <c r="D783" s="35"/>
      <c r="H783" s="37"/>
      <c r="K783" s="38"/>
      <c r="L783" s="37"/>
    </row>
    <row r="784" ht="15.75" customHeight="1">
      <c r="B784" s="36"/>
      <c r="C784" s="35"/>
      <c r="D784" s="35"/>
      <c r="H784" s="37"/>
      <c r="K784" s="38"/>
      <c r="L784" s="37"/>
    </row>
    <row r="785" ht="15.75" customHeight="1">
      <c r="B785" s="36"/>
      <c r="C785" s="35"/>
      <c r="D785" s="35"/>
      <c r="H785" s="37"/>
      <c r="K785" s="38"/>
      <c r="L785" s="37"/>
    </row>
    <row r="786" ht="15.75" customHeight="1">
      <c r="B786" s="36"/>
      <c r="C786" s="35"/>
      <c r="D786" s="35"/>
      <c r="H786" s="37"/>
      <c r="K786" s="38"/>
      <c r="L786" s="37"/>
    </row>
    <row r="787" ht="15.75" customHeight="1">
      <c r="B787" s="36"/>
      <c r="C787" s="35"/>
      <c r="D787" s="35"/>
      <c r="H787" s="37"/>
      <c r="K787" s="38"/>
      <c r="L787" s="37"/>
    </row>
    <row r="788" ht="15.75" customHeight="1">
      <c r="B788" s="36"/>
      <c r="C788" s="35"/>
      <c r="D788" s="35"/>
      <c r="H788" s="37"/>
      <c r="K788" s="38"/>
      <c r="L788" s="37"/>
    </row>
    <row r="789" ht="15.75" customHeight="1">
      <c r="B789" s="36"/>
      <c r="C789" s="35"/>
      <c r="D789" s="35"/>
      <c r="H789" s="37"/>
      <c r="K789" s="38"/>
      <c r="L789" s="37"/>
    </row>
    <row r="790" ht="15.75" customHeight="1">
      <c r="B790" s="36"/>
      <c r="C790" s="35"/>
      <c r="D790" s="35"/>
      <c r="H790" s="37"/>
      <c r="K790" s="38"/>
      <c r="L790" s="37"/>
    </row>
    <row r="791" ht="15.75" customHeight="1">
      <c r="B791" s="36"/>
      <c r="C791" s="35"/>
      <c r="D791" s="35"/>
      <c r="H791" s="37"/>
      <c r="K791" s="38"/>
      <c r="L791" s="37"/>
    </row>
    <row r="792" ht="15.75" customHeight="1">
      <c r="B792" s="36"/>
      <c r="C792" s="35"/>
      <c r="D792" s="35"/>
      <c r="H792" s="37"/>
      <c r="K792" s="38"/>
      <c r="L792" s="37"/>
    </row>
    <row r="793" ht="15.75" customHeight="1">
      <c r="B793" s="36"/>
      <c r="C793" s="35"/>
      <c r="D793" s="35"/>
      <c r="H793" s="37"/>
      <c r="K793" s="38"/>
      <c r="L793" s="37"/>
    </row>
    <row r="794" ht="15.75" customHeight="1">
      <c r="B794" s="36"/>
      <c r="C794" s="35"/>
      <c r="D794" s="35"/>
      <c r="H794" s="37"/>
      <c r="K794" s="38"/>
      <c r="L794" s="37"/>
    </row>
    <row r="795" ht="15.75" customHeight="1">
      <c r="B795" s="36"/>
      <c r="C795" s="35"/>
      <c r="D795" s="35"/>
      <c r="H795" s="37"/>
      <c r="K795" s="38"/>
      <c r="L795" s="37"/>
    </row>
    <row r="796" ht="15.75" customHeight="1">
      <c r="B796" s="36"/>
      <c r="C796" s="35"/>
      <c r="D796" s="35"/>
      <c r="H796" s="37"/>
      <c r="K796" s="38"/>
      <c r="L796" s="37"/>
    </row>
    <row r="797" ht="15.75" customHeight="1">
      <c r="B797" s="36"/>
      <c r="C797" s="35"/>
      <c r="D797" s="35"/>
      <c r="H797" s="37"/>
      <c r="K797" s="38"/>
      <c r="L797" s="37"/>
    </row>
    <row r="798" ht="15.75" customHeight="1">
      <c r="B798" s="36"/>
      <c r="C798" s="35"/>
      <c r="D798" s="35"/>
      <c r="H798" s="37"/>
      <c r="K798" s="38"/>
      <c r="L798" s="37"/>
    </row>
    <row r="799" ht="15.75" customHeight="1">
      <c r="B799" s="36"/>
      <c r="C799" s="35"/>
      <c r="D799" s="35"/>
      <c r="H799" s="37"/>
      <c r="K799" s="38"/>
      <c r="L799" s="37"/>
    </row>
    <row r="800" ht="15.75" customHeight="1">
      <c r="B800" s="36"/>
      <c r="C800" s="35"/>
      <c r="D800" s="35"/>
      <c r="H800" s="37"/>
      <c r="K800" s="38"/>
      <c r="L800" s="37"/>
    </row>
    <row r="801" ht="15.75" customHeight="1">
      <c r="B801" s="36"/>
      <c r="C801" s="35"/>
      <c r="D801" s="35"/>
      <c r="H801" s="37"/>
      <c r="K801" s="38"/>
      <c r="L801" s="37"/>
    </row>
    <row r="802" ht="15.75" customHeight="1">
      <c r="B802" s="36"/>
      <c r="C802" s="35"/>
      <c r="D802" s="35"/>
      <c r="H802" s="37"/>
      <c r="K802" s="38"/>
      <c r="L802" s="37"/>
    </row>
    <row r="803" ht="15.75" customHeight="1">
      <c r="B803" s="36"/>
      <c r="C803" s="35"/>
      <c r="D803" s="35"/>
      <c r="H803" s="37"/>
      <c r="K803" s="38"/>
      <c r="L803" s="37"/>
    </row>
    <row r="804" ht="15.75" customHeight="1">
      <c r="B804" s="36"/>
      <c r="C804" s="35"/>
      <c r="D804" s="35"/>
      <c r="H804" s="37"/>
      <c r="K804" s="38"/>
      <c r="L804" s="37"/>
    </row>
    <row r="805" ht="15.75" customHeight="1">
      <c r="B805" s="36"/>
      <c r="C805" s="35"/>
      <c r="D805" s="35"/>
      <c r="H805" s="37"/>
      <c r="K805" s="38"/>
      <c r="L805" s="37"/>
    </row>
    <row r="806" ht="15.75" customHeight="1">
      <c r="B806" s="36"/>
      <c r="C806" s="35"/>
      <c r="D806" s="35"/>
      <c r="H806" s="37"/>
      <c r="K806" s="38"/>
      <c r="L806" s="37"/>
    </row>
    <row r="807" ht="15.75" customHeight="1">
      <c r="B807" s="36"/>
      <c r="C807" s="35"/>
      <c r="D807" s="35"/>
      <c r="H807" s="37"/>
      <c r="K807" s="38"/>
      <c r="L807" s="37"/>
    </row>
    <row r="808" ht="15.75" customHeight="1">
      <c r="B808" s="36"/>
      <c r="C808" s="35"/>
      <c r="D808" s="35"/>
      <c r="H808" s="37"/>
      <c r="K808" s="38"/>
      <c r="L808" s="37"/>
    </row>
    <row r="809" ht="15.75" customHeight="1">
      <c r="B809" s="36"/>
      <c r="C809" s="35"/>
      <c r="D809" s="35"/>
      <c r="H809" s="37"/>
      <c r="K809" s="38"/>
      <c r="L809" s="37"/>
    </row>
    <row r="810" ht="15.75" customHeight="1">
      <c r="B810" s="36"/>
      <c r="C810" s="35"/>
      <c r="D810" s="35"/>
      <c r="H810" s="37"/>
      <c r="K810" s="38"/>
      <c r="L810" s="37"/>
    </row>
    <row r="811" ht="15.75" customHeight="1">
      <c r="B811" s="36"/>
      <c r="C811" s="35"/>
      <c r="D811" s="35"/>
      <c r="H811" s="37"/>
      <c r="K811" s="38"/>
      <c r="L811" s="37"/>
    </row>
    <row r="812" ht="15.75" customHeight="1">
      <c r="B812" s="36"/>
      <c r="C812" s="35"/>
      <c r="D812" s="35"/>
      <c r="H812" s="37"/>
      <c r="K812" s="38"/>
      <c r="L812" s="37"/>
    </row>
    <row r="813" ht="15.75" customHeight="1">
      <c r="B813" s="36"/>
      <c r="C813" s="35"/>
      <c r="D813" s="35"/>
      <c r="H813" s="37"/>
      <c r="K813" s="38"/>
      <c r="L813" s="37"/>
    </row>
    <row r="814" ht="15.75" customHeight="1">
      <c r="B814" s="36"/>
      <c r="C814" s="35"/>
      <c r="D814" s="35"/>
      <c r="H814" s="37"/>
      <c r="K814" s="38"/>
      <c r="L814" s="37"/>
    </row>
    <row r="815" ht="15.75" customHeight="1">
      <c r="B815" s="36"/>
      <c r="C815" s="35"/>
      <c r="D815" s="35"/>
      <c r="H815" s="37"/>
      <c r="K815" s="38"/>
      <c r="L815" s="37"/>
    </row>
    <row r="816" ht="15.75" customHeight="1">
      <c r="B816" s="36"/>
      <c r="C816" s="35"/>
      <c r="D816" s="35"/>
      <c r="H816" s="37"/>
      <c r="K816" s="38"/>
      <c r="L816" s="37"/>
    </row>
    <row r="817" ht="15.75" customHeight="1">
      <c r="B817" s="36"/>
      <c r="C817" s="35"/>
      <c r="D817" s="35"/>
      <c r="H817" s="37"/>
      <c r="K817" s="38"/>
      <c r="L817" s="37"/>
    </row>
    <row r="818" ht="15.75" customHeight="1">
      <c r="B818" s="36"/>
      <c r="C818" s="35"/>
      <c r="D818" s="35"/>
      <c r="H818" s="37"/>
      <c r="K818" s="38"/>
      <c r="L818" s="37"/>
    </row>
    <row r="819" ht="15.75" customHeight="1">
      <c r="B819" s="36"/>
      <c r="C819" s="35"/>
      <c r="D819" s="35"/>
      <c r="H819" s="37"/>
      <c r="K819" s="38"/>
      <c r="L819" s="37"/>
    </row>
    <row r="820" ht="15.75" customHeight="1">
      <c r="B820" s="36"/>
      <c r="C820" s="35"/>
      <c r="D820" s="35"/>
      <c r="H820" s="37"/>
      <c r="K820" s="38"/>
      <c r="L820" s="37"/>
    </row>
    <row r="821" ht="15.75" customHeight="1">
      <c r="B821" s="36"/>
      <c r="C821" s="35"/>
      <c r="D821" s="35"/>
      <c r="H821" s="37"/>
      <c r="K821" s="38"/>
      <c r="L821" s="37"/>
    </row>
    <row r="822" ht="15.75" customHeight="1">
      <c r="B822" s="36"/>
      <c r="C822" s="35"/>
      <c r="D822" s="35"/>
      <c r="H822" s="37"/>
      <c r="K822" s="38"/>
      <c r="L822" s="37"/>
    </row>
    <row r="823" ht="15.75" customHeight="1">
      <c r="B823" s="36"/>
      <c r="C823" s="35"/>
      <c r="D823" s="35"/>
      <c r="H823" s="37"/>
      <c r="K823" s="38"/>
      <c r="L823" s="37"/>
    </row>
    <row r="824" ht="15.75" customHeight="1">
      <c r="B824" s="36"/>
      <c r="C824" s="35"/>
      <c r="D824" s="35"/>
      <c r="H824" s="37"/>
      <c r="K824" s="38"/>
      <c r="L824" s="37"/>
    </row>
    <row r="825" ht="15.75" customHeight="1">
      <c r="B825" s="36"/>
      <c r="C825" s="35"/>
      <c r="D825" s="35"/>
      <c r="H825" s="37"/>
      <c r="K825" s="38"/>
      <c r="L825" s="37"/>
    </row>
    <row r="826" ht="15.75" customHeight="1">
      <c r="B826" s="36"/>
      <c r="C826" s="35"/>
      <c r="D826" s="35"/>
      <c r="H826" s="37"/>
      <c r="K826" s="38"/>
      <c r="L826" s="37"/>
    </row>
    <row r="827" ht="15.75" customHeight="1">
      <c r="B827" s="36"/>
      <c r="C827" s="35"/>
      <c r="D827" s="35"/>
      <c r="H827" s="37"/>
      <c r="K827" s="38"/>
      <c r="L827" s="37"/>
    </row>
    <row r="828" ht="15.75" customHeight="1">
      <c r="B828" s="36"/>
      <c r="C828" s="35"/>
      <c r="D828" s="35"/>
      <c r="H828" s="37"/>
      <c r="K828" s="38"/>
      <c r="L828" s="37"/>
    </row>
    <row r="829" ht="15.75" customHeight="1">
      <c r="B829" s="36"/>
      <c r="C829" s="35"/>
      <c r="D829" s="35"/>
      <c r="H829" s="37"/>
      <c r="K829" s="38"/>
      <c r="L829" s="37"/>
    </row>
    <row r="830" ht="15.75" customHeight="1">
      <c r="B830" s="36"/>
      <c r="C830" s="35"/>
      <c r="D830" s="35"/>
      <c r="H830" s="37"/>
      <c r="K830" s="38"/>
      <c r="L830" s="37"/>
    </row>
    <row r="831" ht="15.75" customHeight="1">
      <c r="B831" s="36"/>
      <c r="C831" s="35"/>
      <c r="D831" s="35"/>
      <c r="H831" s="37"/>
      <c r="K831" s="38"/>
      <c r="L831" s="37"/>
    </row>
    <row r="832" ht="15.75" customHeight="1">
      <c r="B832" s="36"/>
      <c r="C832" s="35"/>
      <c r="D832" s="35"/>
      <c r="H832" s="37"/>
      <c r="K832" s="38"/>
      <c r="L832" s="37"/>
    </row>
    <row r="833" ht="15.75" customHeight="1">
      <c r="B833" s="36"/>
      <c r="C833" s="35"/>
      <c r="D833" s="35"/>
      <c r="H833" s="37"/>
      <c r="K833" s="38"/>
      <c r="L833" s="37"/>
    </row>
    <row r="834" ht="15.75" customHeight="1">
      <c r="B834" s="36"/>
      <c r="C834" s="35"/>
      <c r="D834" s="35"/>
      <c r="H834" s="37"/>
      <c r="K834" s="38"/>
      <c r="L834" s="37"/>
    </row>
    <row r="835" ht="15.75" customHeight="1">
      <c r="B835" s="36"/>
      <c r="C835" s="35"/>
      <c r="D835" s="35"/>
      <c r="H835" s="37"/>
      <c r="K835" s="38"/>
      <c r="L835" s="37"/>
    </row>
    <row r="836" ht="15.75" customHeight="1">
      <c r="B836" s="36"/>
      <c r="C836" s="35"/>
      <c r="D836" s="35"/>
      <c r="H836" s="37"/>
      <c r="K836" s="38"/>
      <c r="L836" s="37"/>
    </row>
    <row r="837" ht="15.75" customHeight="1">
      <c r="B837" s="36"/>
      <c r="C837" s="35"/>
      <c r="D837" s="35"/>
      <c r="H837" s="37"/>
      <c r="K837" s="38"/>
      <c r="L837" s="37"/>
    </row>
    <row r="838" ht="15.75" customHeight="1">
      <c r="B838" s="36"/>
      <c r="C838" s="35"/>
      <c r="D838" s="35"/>
      <c r="H838" s="37"/>
      <c r="K838" s="38"/>
      <c r="L838" s="37"/>
    </row>
    <row r="839" ht="15.75" customHeight="1">
      <c r="B839" s="36"/>
      <c r="C839" s="35"/>
      <c r="D839" s="35"/>
      <c r="H839" s="37"/>
      <c r="K839" s="38"/>
      <c r="L839" s="37"/>
    </row>
    <row r="840" ht="15.75" customHeight="1">
      <c r="B840" s="36"/>
      <c r="C840" s="35"/>
      <c r="D840" s="35"/>
      <c r="H840" s="37"/>
      <c r="K840" s="38"/>
      <c r="L840" s="37"/>
    </row>
    <row r="841" ht="15.75" customHeight="1">
      <c r="B841" s="36"/>
      <c r="C841" s="35"/>
      <c r="D841" s="35"/>
      <c r="H841" s="37"/>
      <c r="K841" s="38"/>
      <c r="L841" s="37"/>
    </row>
    <row r="842" ht="15.75" customHeight="1">
      <c r="B842" s="36"/>
      <c r="C842" s="35"/>
      <c r="D842" s="35"/>
      <c r="H842" s="37"/>
      <c r="K842" s="38"/>
      <c r="L842" s="37"/>
    </row>
    <row r="843" ht="15.75" customHeight="1">
      <c r="B843" s="36"/>
      <c r="C843" s="35"/>
      <c r="D843" s="35"/>
      <c r="H843" s="37"/>
      <c r="K843" s="38"/>
      <c r="L843" s="37"/>
    </row>
    <row r="844" ht="15.75" customHeight="1">
      <c r="B844" s="36"/>
      <c r="C844" s="35"/>
      <c r="D844" s="35"/>
      <c r="H844" s="37"/>
      <c r="K844" s="38"/>
      <c r="L844" s="37"/>
    </row>
    <row r="845" ht="15.75" customHeight="1">
      <c r="B845" s="36"/>
      <c r="C845" s="35"/>
      <c r="D845" s="35"/>
      <c r="H845" s="37"/>
      <c r="K845" s="38"/>
      <c r="L845" s="37"/>
    </row>
    <row r="846" ht="15.75" customHeight="1">
      <c r="B846" s="36"/>
      <c r="C846" s="35"/>
      <c r="D846" s="35"/>
      <c r="H846" s="37"/>
      <c r="K846" s="38"/>
      <c r="L846" s="37"/>
    </row>
    <row r="847" ht="15.75" customHeight="1">
      <c r="B847" s="36"/>
      <c r="C847" s="35"/>
      <c r="D847" s="35"/>
      <c r="H847" s="37"/>
      <c r="K847" s="38"/>
      <c r="L847" s="37"/>
    </row>
    <row r="848" ht="15.75" customHeight="1">
      <c r="B848" s="36"/>
      <c r="C848" s="35"/>
      <c r="D848" s="35"/>
      <c r="H848" s="37"/>
      <c r="K848" s="38"/>
      <c r="L848" s="37"/>
    </row>
    <row r="849" ht="15.75" customHeight="1">
      <c r="B849" s="36"/>
      <c r="C849" s="35"/>
      <c r="D849" s="35"/>
      <c r="H849" s="37"/>
      <c r="K849" s="38"/>
      <c r="L849" s="37"/>
    </row>
    <row r="850" ht="15.75" customHeight="1">
      <c r="B850" s="36"/>
      <c r="C850" s="35"/>
      <c r="D850" s="35"/>
      <c r="H850" s="37"/>
      <c r="K850" s="38"/>
      <c r="L850" s="37"/>
    </row>
    <row r="851" ht="15.75" customHeight="1">
      <c r="B851" s="36"/>
      <c r="C851" s="35"/>
      <c r="D851" s="35"/>
      <c r="H851" s="37"/>
      <c r="K851" s="38"/>
      <c r="L851" s="37"/>
    </row>
    <row r="852" ht="15.75" customHeight="1">
      <c r="B852" s="36"/>
      <c r="C852" s="35"/>
      <c r="D852" s="35"/>
      <c r="H852" s="37"/>
      <c r="K852" s="38"/>
      <c r="L852" s="37"/>
    </row>
    <row r="853" ht="15.75" customHeight="1">
      <c r="B853" s="36"/>
      <c r="C853" s="35"/>
      <c r="D853" s="35"/>
      <c r="H853" s="37"/>
      <c r="K853" s="38"/>
      <c r="L853" s="37"/>
    </row>
    <row r="854" ht="15.75" customHeight="1">
      <c r="B854" s="36"/>
      <c r="C854" s="35"/>
      <c r="D854" s="35"/>
      <c r="H854" s="37"/>
      <c r="K854" s="38"/>
      <c r="L854" s="37"/>
    </row>
    <row r="855" ht="15.75" customHeight="1">
      <c r="B855" s="36"/>
      <c r="C855" s="35"/>
      <c r="D855" s="35"/>
      <c r="H855" s="37"/>
      <c r="K855" s="38"/>
      <c r="L855" s="37"/>
    </row>
    <row r="856" ht="15.75" customHeight="1">
      <c r="B856" s="36"/>
      <c r="C856" s="35"/>
      <c r="D856" s="35"/>
      <c r="H856" s="37"/>
      <c r="K856" s="38"/>
      <c r="L856" s="37"/>
    </row>
    <row r="857" ht="15.75" customHeight="1">
      <c r="B857" s="36"/>
      <c r="C857" s="35"/>
      <c r="D857" s="35"/>
      <c r="H857" s="37"/>
      <c r="K857" s="38"/>
      <c r="L857" s="37"/>
    </row>
    <row r="858" ht="15.75" customHeight="1">
      <c r="B858" s="36"/>
      <c r="C858" s="35"/>
      <c r="D858" s="35"/>
      <c r="H858" s="37"/>
      <c r="K858" s="38"/>
      <c r="L858" s="37"/>
    </row>
    <row r="859" ht="15.75" customHeight="1">
      <c r="B859" s="36"/>
      <c r="C859" s="35"/>
      <c r="D859" s="35"/>
      <c r="H859" s="37"/>
      <c r="K859" s="38"/>
      <c r="L859" s="37"/>
    </row>
    <row r="860" ht="15.75" customHeight="1">
      <c r="B860" s="36"/>
      <c r="C860" s="35"/>
      <c r="D860" s="35"/>
      <c r="H860" s="37"/>
      <c r="K860" s="38"/>
      <c r="L860" s="37"/>
    </row>
    <row r="861" ht="15.75" customHeight="1">
      <c r="B861" s="36"/>
      <c r="C861" s="35"/>
      <c r="D861" s="35"/>
      <c r="H861" s="37"/>
      <c r="K861" s="38"/>
      <c r="L861" s="37"/>
    </row>
    <row r="862" ht="15.75" customHeight="1">
      <c r="B862" s="36"/>
      <c r="C862" s="35"/>
      <c r="D862" s="35"/>
      <c r="H862" s="37"/>
      <c r="K862" s="38"/>
      <c r="L862" s="37"/>
    </row>
    <row r="863" ht="15.75" customHeight="1">
      <c r="B863" s="36"/>
      <c r="C863" s="35"/>
      <c r="D863" s="35"/>
      <c r="H863" s="37"/>
      <c r="K863" s="38"/>
      <c r="L863" s="37"/>
    </row>
    <row r="864" ht="15.75" customHeight="1">
      <c r="B864" s="36"/>
      <c r="C864" s="35"/>
      <c r="D864" s="35"/>
      <c r="H864" s="37"/>
      <c r="K864" s="38"/>
      <c r="L864" s="37"/>
    </row>
    <row r="865" ht="15.75" customHeight="1">
      <c r="B865" s="36"/>
      <c r="C865" s="35"/>
      <c r="D865" s="35"/>
      <c r="H865" s="37"/>
      <c r="K865" s="38"/>
      <c r="L865" s="37"/>
    </row>
    <row r="866" ht="15.75" customHeight="1">
      <c r="B866" s="36"/>
      <c r="C866" s="35"/>
      <c r="D866" s="35"/>
      <c r="H866" s="37"/>
      <c r="K866" s="38"/>
      <c r="L866" s="37"/>
    </row>
    <row r="867" ht="15.75" customHeight="1">
      <c r="B867" s="36"/>
      <c r="C867" s="35"/>
      <c r="D867" s="35"/>
      <c r="H867" s="37"/>
      <c r="K867" s="38"/>
      <c r="L867" s="37"/>
    </row>
    <row r="868" ht="15.75" customHeight="1">
      <c r="B868" s="36"/>
      <c r="C868" s="35"/>
      <c r="D868" s="35"/>
      <c r="H868" s="37"/>
      <c r="K868" s="38"/>
      <c r="L868" s="37"/>
    </row>
    <row r="869" ht="15.75" customHeight="1">
      <c r="B869" s="36"/>
      <c r="C869" s="35"/>
      <c r="D869" s="35"/>
      <c r="H869" s="37"/>
      <c r="K869" s="38"/>
      <c r="L869" s="37"/>
    </row>
    <row r="870" ht="15.75" customHeight="1">
      <c r="B870" s="36"/>
      <c r="C870" s="35"/>
      <c r="D870" s="35"/>
      <c r="H870" s="37"/>
      <c r="K870" s="38"/>
      <c r="L870" s="37"/>
    </row>
    <row r="871" ht="15.75" customHeight="1">
      <c r="B871" s="36"/>
      <c r="C871" s="35"/>
      <c r="D871" s="35"/>
      <c r="H871" s="37"/>
      <c r="K871" s="38"/>
      <c r="L871" s="37"/>
    </row>
    <row r="872" ht="15.75" customHeight="1">
      <c r="B872" s="36"/>
      <c r="C872" s="35"/>
      <c r="D872" s="35"/>
      <c r="H872" s="37"/>
      <c r="K872" s="38"/>
      <c r="L872" s="37"/>
    </row>
    <row r="873" ht="15.75" customHeight="1">
      <c r="B873" s="36"/>
      <c r="C873" s="35"/>
      <c r="D873" s="35"/>
      <c r="H873" s="37"/>
      <c r="K873" s="38"/>
      <c r="L873" s="37"/>
    </row>
    <row r="874" ht="15.75" customHeight="1">
      <c r="B874" s="36"/>
      <c r="C874" s="35"/>
      <c r="D874" s="35"/>
      <c r="H874" s="37"/>
      <c r="K874" s="38"/>
      <c r="L874" s="37"/>
    </row>
    <row r="875" ht="15.75" customHeight="1">
      <c r="B875" s="36"/>
      <c r="C875" s="35"/>
      <c r="D875" s="35"/>
      <c r="H875" s="37"/>
      <c r="K875" s="38"/>
      <c r="L875" s="37"/>
    </row>
    <row r="876" ht="15.75" customHeight="1">
      <c r="B876" s="36"/>
      <c r="C876" s="35"/>
      <c r="D876" s="35"/>
      <c r="H876" s="37"/>
      <c r="K876" s="38"/>
      <c r="L876" s="37"/>
    </row>
    <row r="877" ht="15.75" customHeight="1">
      <c r="B877" s="36"/>
      <c r="C877" s="35"/>
      <c r="D877" s="35"/>
      <c r="H877" s="37"/>
      <c r="K877" s="38"/>
      <c r="L877" s="37"/>
    </row>
    <row r="878" ht="15.75" customHeight="1">
      <c r="B878" s="36"/>
      <c r="C878" s="35"/>
      <c r="D878" s="35"/>
      <c r="H878" s="37"/>
      <c r="K878" s="38"/>
      <c r="L878" s="37"/>
    </row>
    <row r="879" ht="15.75" customHeight="1">
      <c r="B879" s="36"/>
      <c r="C879" s="35"/>
      <c r="D879" s="35"/>
      <c r="H879" s="37"/>
      <c r="K879" s="38"/>
      <c r="L879" s="37"/>
    </row>
    <row r="880" ht="15.75" customHeight="1">
      <c r="B880" s="36"/>
      <c r="C880" s="35"/>
      <c r="D880" s="35"/>
      <c r="H880" s="37"/>
      <c r="K880" s="38"/>
      <c r="L880" s="37"/>
    </row>
    <row r="881" ht="15.75" customHeight="1">
      <c r="B881" s="36"/>
      <c r="C881" s="35"/>
      <c r="D881" s="35"/>
      <c r="H881" s="37"/>
      <c r="K881" s="38"/>
      <c r="L881" s="37"/>
    </row>
    <row r="882" ht="15.75" customHeight="1">
      <c r="B882" s="36"/>
      <c r="C882" s="35"/>
      <c r="D882" s="35"/>
      <c r="H882" s="37"/>
      <c r="K882" s="38"/>
      <c r="L882" s="37"/>
    </row>
    <row r="883" ht="15.75" customHeight="1">
      <c r="B883" s="36"/>
      <c r="C883" s="35"/>
      <c r="D883" s="35"/>
      <c r="H883" s="37"/>
      <c r="K883" s="38"/>
      <c r="L883" s="37"/>
    </row>
    <row r="884" ht="15.75" customHeight="1">
      <c r="B884" s="36"/>
      <c r="C884" s="35"/>
      <c r="D884" s="35"/>
      <c r="H884" s="37"/>
      <c r="K884" s="38"/>
      <c r="L884" s="37"/>
    </row>
    <row r="885" ht="15.75" customHeight="1">
      <c r="B885" s="36"/>
      <c r="C885" s="35"/>
      <c r="D885" s="35"/>
      <c r="H885" s="37"/>
      <c r="K885" s="38"/>
      <c r="L885" s="37"/>
    </row>
    <row r="886" ht="15.75" customHeight="1">
      <c r="B886" s="36"/>
      <c r="C886" s="35"/>
      <c r="D886" s="35"/>
      <c r="H886" s="37"/>
      <c r="K886" s="38"/>
      <c r="L886" s="37"/>
    </row>
    <row r="887" ht="15.75" customHeight="1">
      <c r="B887" s="36"/>
      <c r="C887" s="35"/>
      <c r="D887" s="35"/>
      <c r="H887" s="37"/>
      <c r="K887" s="38"/>
      <c r="L887" s="37"/>
    </row>
    <row r="888" ht="15.75" customHeight="1">
      <c r="B888" s="36"/>
      <c r="C888" s="35"/>
      <c r="D888" s="35"/>
      <c r="H888" s="37"/>
      <c r="K888" s="38"/>
      <c r="L888" s="37"/>
    </row>
    <row r="889" ht="15.75" customHeight="1">
      <c r="B889" s="36"/>
      <c r="C889" s="35"/>
      <c r="D889" s="35"/>
      <c r="H889" s="37"/>
      <c r="K889" s="38"/>
      <c r="L889" s="37"/>
    </row>
    <row r="890" ht="15.75" customHeight="1">
      <c r="B890" s="36"/>
      <c r="C890" s="35"/>
      <c r="D890" s="35"/>
      <c r="H890" s="37"/>
      <c r="K890" s="38"/>
      <c r="L890" s="37"/>
    </row>
    <row r="891" ht="15.75" customHeight="1">
      <c r="B891" s="36"/>
      <c r="C891" s="35"/>
      <c r="D891" s="35"/>
      <c r="H891" s="37"/>
      <c r="K891" s="38"/>
      <c r="L891" s="37"/>
    </row>
    <row r="892" ht="15.75" customHeight="1">
      <c r="B892" s="36"/>
      <c r="C892" s="35"/>
      <c r="D892" s="35"/>
      <c r="H892" s="37"/>
      <c r="K892" s="38"/>
      <c r="L892" s="37"/>
    </row>
    <row r="893" ht="15.75" customHeight="1">
      <c r="B893" s="36"/>
      <c r="C893" s="35"/>
      <c r="D893" s="35"/>
      <c r="H893" s="37"/>
      <c r="K893" s="38"/>
      <c r="L893" s="37"/>
    </row>
    <row r="894" ht="15.75" customHeight="1">
      <c r="B894" s="36"/>
      <c r="C894" s="35"/>
      <c r="D894" s="35"/>
      <c r="H894" s="37"/>
      <c r="K894" s="38"/>
      <c r="L894" s="37"/>
    </row>
    <row r="895" ht="15.75" customHeight="1">
      <c r="B895" s="36"/>
      <c r="C895" s="35"/>
      <c r="D895" s="35"/>
      <c r="H895" s="37"/>
      <c r="K895" s="38"/>
      <c r="L895" s="37"/>
    </row>
    <row r="896" ht="15.75" customHeight="1">
      <c r="B896" s="36"/>
      <c r="C896" s="35"/>
      <c r="D896" s="35"/>
      <c r="H896" s="37"/>
      <c r="K896" s="38"/>
      <c r="L896" s="37"/>
    </row>
    <row r="897" ht="15.75" customHeight="1">
      <c r="B897" s="36"/>
      <c r="C897" s="35"/>
      <c r="D897" s="35"/>
      <c r="H897" s="37"/>
      <c r="K897" s="38"/>
      <c r="L897" s="37"/>
    </row>
    <row r="898" ht="15.75" customHeight="1">
      <c r="B898" s="36"/>
      <c r="C898" s="35"/>
      <c r="D898" s="35"/>
      <c r="H898" s="37"/>
      <c r="K898" s="38"/>
      <c r="L898" s="37"/>
    </row>
    <row r="899" ht="15.75" customHeight="1">
      <c r="B899" s="36"/>
      <c r="C899" s="35"/>
      <c r="D899" s="35"/>
      <c r="H899" s="37"/>
      <c r="K899" s="38"/>
      <c r="L899" s="37"/>
    </row>
    <row r="900" ht="15.75" customHeight="1">
      <c r="B900" s="36"/>
      <c r="C900" s="35"/>
      <c r="D900" s="35"/>
      <c r="H900" s="37"/>
      <c r="K900" s="38"/>
      <c r="L900" s="37"/>
    </row>
    <row r="901" ht="15.75" customHeight="1">
      <c r="B901" s="36"/>
      <c r="C901" s="35"/>
      <c r="D901" s="35"/>
      <c r="H901" s="37"/>
      <c r="K901" s="38"/>
      <c r="L901" s="37"/>
    </row>
    <row r="902" ht="15.75" customHeight="1">
      <c r="B902" s="36"/>
      <c r="C902" s="35"/>
      <c r="D902" s="35"/>
      <c r="H902" s="37"/>
      <c r="K902" s="38"/>
      <c r="L902" s="37"/>
    </row>
    <row r="903" ht="15.75" customHeight="1">
      <c r="B903" s="36"/>
      <c r="C903" s="35"/>
      <c r="D903" s="35"/>
      <c r="H903" s="37"/>
      <c r="K903" s="38"/>
      <c r="L903" s="37"/>
    </row>
    <row r="904" ht="15.75" customHeight="1">
      <c r="B904" s="36"/>
      <c r="C904" s="35"/>
      <c r="D904" s="35"/>
      <c r="H904" s="37"/>
      <c r="K904" s="38"/>
      <c r="L904" s="37"/>
    </row>
    <row r="905" ht="15.75" customHeight="1">
      <c r="B905" s="36"/>
      <c r="C905" s="35"/>
      <c r="D905" s="35"/>
      <c r="H905" s="37"/>
      <c r="K905" s="38"/>
      <c r="L905" s="37"/>
    </row>
    <row r="906" ht="15.75" customHeight="1">
      <c r="B906" s="36"/>
      <c r="C906" s="35"/>
      <c r="D906" s="35"/>
      <c r="H906" s="37"/>
      <c r="K906" s="38"/>
      <c r="L906" s="37"/>
    </row>
    <row r="907" ht="15.75" customHeight="1">
      <c r="B907" s="36"/>
      <c r="C907" s="35"/>
      <c r="D907" s="35"/>
      <c r="H907" s="37"/>
      <c r="K907" s="38"/>
      <c r="L907" s="37"/>
    </row>
    <row r="908" ht="15.75" customHeight="1">
      <c r="B908" s="36"/>
      <c r="C908" s="35"/>
      <c r="D908" s="35"/>
      <c r="H908" s="37"/>
      <c r="K908" s="38"/>
      <c r="L908" s="37"/>
    </row>
    <row r="909" ht="15.75" customHeight="1">
      <c r="B909" s="36"/>
      <c r="C909" s="35"/>
      <c r="D909" s="35"/>
      <c r="H909" s="37"/>
      <c r="K909" s="38"/>
      <c r="L909" s="37"/>
    </row>
    <row r="910" ht="15.75" customHeight="1">
      <c r="B910" s="36"/>
      <c r="C910" s="35"/>
      <c r="D910" s="35"/>
      <c r="H910" s="37"/>
      <c r="K910" s="38"/>
      <c r="L910" s="37"/>
    </row>
    <row r="911" ht="15.75" customHeight="1">
      <c r="B911" s="36"/>
      <c r="C911" s="35"/>
      <c r="D911" s="35"/>
      <c r="H911" s="37"/>
      <c r="K911" s="38"/>
      <c r="L911" s="37"/>
    </row>
    <row r="912" ht="15.75" customHeight="1">
      <c r="B912" s="36"/>
      <c r="C912" s="35"/>
      <c r="D912" s="35"/>
      <c r="H912" s="37"/>
      <c r="K912" s="38"/>
      <c r="L912" s="37"/>
    </row>
    <row r="913" ht="15.75" customHeight="1">
      <c r="B913" s="36"/>
      <c r="C913" s="35"/>
      <c r="D913" s="35"/>
      <c r="H913" s="37"/>
      <c r="K913" s="38"/>
      <c r="L913" s="37"/>
    </row>
    <row r="914" ht="15.75" customHeight="1">
      <c r="B914" s="36"/>
      <c r="C914" s="35"/>
      <c r="D914" s="35"/>
      <c r="H914" s="37"/>
      <c r="K914" s="38"/>
      <c r="L914" s="37"/>
    </row>
    <row r="915" ht="15.75" customHeight="1">
      <c r="B915" s="36"/>
      <c r="C915" s="35"/>
      <c r="D915" s="35"/>
      <c r="H915" s="37"/>
      <c r="K915" s="38"/>
      <c r="L915" s="37"/>
    </row>
    <row r="916" ht="15.75" customHeight="1">
      <c r="B916" s="36"/>
      <c r="C916" s="35"/>
      <c r="D916" s="35"/>
      <c r="H916" s="37"/>
      <c r="K916" s="38"/>
      <c r="L916" s="37"/>
    </row>
    <row r="917" ht="15.75" customHeight="1">
      <c r="B917" s="36"/>
      <c r="C917" s="35"/>
      <c r="D917" s="35"/>
      <c r="H917" s="37"/>
      <c r="K917" s="38"/>
      <c r="L917" s="37"/>
    </row>
    <row r="918" ht="15.75" customHeight="1">
      <c r="B918" s="36"/>
      <c r="C918" s="35"/>
      <c r="D918" s="35"/>
      <c r="H918" s="37"/>
      <c r="K918" s="38"/>
      <c r="L918" s="37"/>
    </row>
    <row r="919" ht="15.75" customHeight="1">
      <c r="B919" s="36"/>
      <c r="C919" s="35"/>
      <c r="D919" s="35"/>
      <c r="H919" s="37"/>
      <c r="K919" s="38"/>
      <c r="L919" s="37"/>
    </row>
    <row r="920" ht="15.75" customHeight="1">
      <c r="B920" s="36"/>
      <c r="C920" s="35"/>
      <c r="D920" s="35"/>
      <c r="H920" s="37"/>
      <c r="K920" s="38"/>
      <c r="L920" s="37"/>
    </row>
    <row r="921" ht="15.75" customHeight="1">
      <c r="B921" s="36"/>
      <c r="C921" s="35"/>
      <c r="D921" s="35"/>
      <c r="H921" s="37"/>
      <c r="K921" s="38"/>
      <c r="L921" s="37"/>
    </row>
    <row r="922" ht="15.75" customHeight="1">
      <c r="B922" s="36"/>
      <c r="C922" s="35"/>
      <c r="D922" s="35"/>
      <c r="H922" s="37"/>
      <c r="K922" s="38"/>
      <c r="L922" s="37"/>
    </row>
    <row r="923" ht="15.75" customHeight="1">
      <c r="B923" s="36"/>
      <c r="C923" s="35"/>
      <c r="D923" s="35"/>
      <c r="H923" s="37"/>
      <c r="K923" s="38"/>
      <c r="L923" s="37"/>
    </row>
    <row r="924" ht="15.75" customHeight="1">
      <c r="B924" s="36"/>
      <c r="C924" s="35"/>
      <c r="D924" s="35"/>
      <c r="H924" s="37"/>
      <c r="K924" s="38"/>
      <c r="L924" s="37"/>
    </row>
    <row r="925" ht="15.75" customHeight="1">
      <c r="B925" s="36"/>
      <c r="C925" s="35"/>
      <c r="D925" s="35"/>
      <c r="H925" s="37"/>
      <c r="K925" s="38"/>
      <c r="L925" s="37"/>
    </row>
    <row r="926" ht="15.75" customHeight="1">
      <c r="B926" s="36"/>
      <c r="C926" s="35"/>
      <c r="D926" s="35"/>
      <c r="H926" s="37"/>
      <c r="K926" s="38"/>
      <c r="L926" s="37"/>
    </row>
    <row r="927" ht="15.75" customHeight="1">
      <c r="B927" s="36"/>
      <c r="C927" s="35"/>
      <c r="D927" s="35"/>
      <c r="H927" s="37"/>
      <c r="K927" s="38"/>
      <c r="L927" s="37"/>
    </row>
    <row r="928" ht="15.75" customHeight="1">
      <c r="B928" s="36"/>
      <c r="C928" s="35"/>
      <c r="D928" s="35"/>
      <c r="H928" s="37"/>
      <c r="K928" s="38"/>
      <c r="L928" s="37"/>
    </row>
    <row r="929" ht="15.75" customHeight="1">
      <c r="B929" s="36"/>
      <c r="C929" s="35"/>
      <c r="D929" s="35"/>
      <c r="H929" s="37"/>
      <c r="K929" s="38"/>
      <c r="L929" s="37"/>
    </row>
    <row r="930" ht="15.75" customHeight="1">
      <c r="B930" s="36"/>
      <c r="C930" s="35"/>
      <c r="D930" s="35"/>
      <c r="H930" s="37"/>
      <c r="K930" s="38"/>
      <c r="L930" s="37"/>
    </row>
    <row r="931" ht="15.75" customHeight="1">
      <c r="B931" s="36"/>
      <c r="C931" s="35"/>
      <c r="D931" s="35"/>
      <c r="H931" s="37"/>
      <c r="K931" s="38"/>
      <c r="L931" s="37"/>
    </row>
    <row r="932" ht="15.75" customHeight="1">
      <c r="B932" s="36"/>
      <c r="C932" s="35"/>
      <c r="D932" s="35"/>
      <c r="H932" s="37"/>
      <c r="K932" s="38"/>
      <c r="L932" s="37"/>
    </row>
    <row r="933" ht="15.75" customHeight="1">
      <c r="B933" s="36"/>
      <c r="C933" s="35"/>
      <c r="D933" s="35"/>
      <c r="H933" s="37"/>
      <c r="K933" s="38"/>
      <c r="L933" s="37"/>
    </row>
    <row r="934" ht="15.75" customHeight="1">
      <c r="B934" s="36"/>
      <c r="C934" s="35"/>
      <c r="D934" s="35"/>
      <c r="H934" s="37"/>
      <c r="K934" s="38"/>
      <c r="L934" s="37"/>
    </row>
    <row r="935" ht="15.75" customHeight="1">
      <c r="B935" s="36"/>
      <c r="C935" s="35"/>
      <c r="D935" s="35"/>
      <c r="H935" s="37"/>
      <c r="K935" s="38"/>
      <c r="L935" s="37"/>
    </row>
    <row r="936" ht="15.75" customHeight="1">
      <c r="B936" s="36"/>
      <c r="C936" s="35"/>
      <c r="D936" s="35"/>
      <c r="H936" s="37"/>
      <c r="K936" s="38"/>
      <c r="L936" s="37"/>
    </row>
    <row r="937" ht="15.75" customHeight="1">
      <c r="B937" s="36"/>
      <c r="C937" s="35"/>
      <c r="D937" s="35"/>
      <c r="H937" s="37"/>
      <c r="K937" s="38"/>
      <c r="L937" s="37"/>
    </row>
    <row r="938" ht="15.75" customHeight="1">
      <c r="B938" s="36"/>
      <c r="C938" s="35"/>
      <c r="D938" s="35"/>
      <c r="H938" s="37"/>
      <c r="K938" s="38"/>
      <c r="L938" s="37"/>
    </row>
    <row r="939" ht="15.75" customHeight="1">
      <c r="B939" s="36"/>
      <c r="C939" s="35"/>
      <c r="D939" s="35"/>
      <c r="H939" s="37"/>
      <c r="K939" s="38"/>
      <c r="L939" s="37"/>
    </row>
    <row r="940" ht="15.75" customHeight="1">
      <c r="B940" s="36"/>
      <c r="C940" s="35"/>
      <c r="D940" s="35"/>
      <c r="H940" s="37"/>
      <c r="K940" s="38"/>
      <c r="L940" s="37"/>
    </row>
    <row r="941" ht="15.75" customHeight="1">
      <c r="B941" s="36"/>
      <c r="C941" s="35"/>
      <c r="D941" s="35"/>
      <c r="H941" s="37"/>
      <c r="K941" s="38"/>
      <c r="L941" s="37"/>
    </row>
    <row r="942" ht="15.75" customHeight="1">
      <c r="B942" s="36"/>
      <c r="C942" s="35"/>
      <c r="D942" s="35"/>
      <c r="H942" s="37"/>
      <c r="K942" s="38"/>
      <c r="L942" s="37"/>
    </row>
    <row r="943" ht="15.75" customHeight="1">
      <c r="B943" s="36"/>
      <c r="C943" s="35"/>
      <c r="D943" s="35"/>
      <c r="H943" s="37"/>
      <c r="K943" s="38"/>
      <c r="L943" s="37"/>
    </row>
    <row r="944" ht="15.75" customHeight="1">
      <c r="B944" s="36"/>
      <c r="C944" s="35"/>
      <c r="D944" s="35"/>
      <c r="H944" s="37"/>
      <c r="K944" s="38"/>
      <c r="L944" s="37"/>
    </row>
    <row r="945" ht="15.75" customHeight="1">
      <c r="B945" s="36"/>
      <c r="C945" s="35"/>
      <c r="D945" s="35"/>
      <c r="H945" s="37"/>
      <c r="K945" s="38"/>
      <c r="L945" s="37"/>
    </row>
    <row r="946" ht="15.75" customHeight="1">
      <c r="B946" s="36"/>
      <c r="C946" s="35"/>
      <c r="D946" s="35"/>
      <c r="H946" s="37"/>
      <c r="K946" s="38"/>
      <c r="L946" s="37"/>
    </row>
    <row r="947" ht="15.75" customHeight="1">
      <c r="B947" s="36"/>
      <c r="C947" s="35"/>
      <c r="D947" s="35"/>
      <c r="H947" s="37"/>
      <c r="K947" s="38"/>
      <c r="L947" s="37"/>
    </row>
    <row r="948" ht="15.75" customHeight="1">
      <c r="B948" s="36"/>
      <c r="C948" s="35"/>
      <c r="D948" s="35"/>
      <c r="H948" s="37"/>
      <c r="K948" s="38"/>
      <c r="L948" s="37"/>
    </row>
    <row r="949" ht="15.75" customHeight="1">
      <c r="B949" s="36"/>
      <c r="C949" s="35"/>
      <c r="D949" s="35"/>
      <c r="H949" s="37"/>
      <c r="K949" s="38"/>
      <c r="L949" s="37"/>
    </row>
    <row r="950" ht="15.75" customHeight="1">
      <c r="B950" s="36"/>
      <c r="C950" s="35"/>
      <c r="D950" s="35"/>
      <c r="H950" s="37"/>
      <c r="K950" s="38"/>
      <c r="L950" s="37"/>
    </row>
    <row r="951" ht="15.75" customHeight="1">
      <c r="B951" s="36"/>
      <c r="C951" s="35"/>
      <c r="D951" s="35"/>
      <c r="H951" s="37"/>
      <c r="K951" s="38"/>
      <c r="L951" s="37"/>
    </row>
    <row r="952" ht="15.75" customHeight="1">
      <c r="B952" s="36"/>
      <c r="C952" s="35"/>
      <c r="D952" s="35"/>
      <c r="H952" s="37"/>
      <c r="K952" s="38"/>
      <c r="L952" s="37"/>
    </row>
    <row r="953" ht="15.75" customHeight="1">
      <c r="B953" s="36"/>
      <c r="C953" s="35"/>
      <c r="D953" s="35"/>
      <c r="H953" s="37"/>
      <c r="K953" s="38"/>
      <c r="L953" s="37"/>
    </row>
    <row r="954" ht="15.75" customHeight="1">
      <c r="B954" s="36"/>
      <c r="C954" s="35"/>
      <c r="D954" s="35"/>
      <c r="H954" s="37"/>
      <c r="K954" s="38"/>
      <c r="L954" s="37"/>
    </row>
    <row r="955" ht="15.75" customHeight="1">
      <c r="B955" s="36"/>
      <c r="C955" s="35"/>
      <c r="D955" s="35"/>
      <c r="H955" s="37"/>
      <c r="K955" s="38"/>
      <c r="L955" s="37"/>
    </row>
    <row r="956" ht="15.75" customHeight="1">
      <c r="B956" s="36"/>
      <c r="C956" s="35"/>
      <c r="D956" s="35"/>
      <c r="H956" s="37"/>
      <c r="K956" s="38"/>
      <c r="L956" s="37"/>
    </row>
    <row r="957" ht="15.75" customHeight="1">
      <c r="B957" s="36"/>
      <c r="C957" s="35"/>
      <c r="D957" s="35"/>
      <c r="H957" s="37"/>
      <c r="K957" s="38"/>
      <c r="L957" s="37"/>
    </row>
    <row r="958" ht="15.75" customHeight="1">
      <c r="B958" s="36"/>
      <c r="C958" s="35"/>
      <c r="D958" s="35"/>
      <c r="H958" s="37"/>
      <c r="K958" s="38"/>
      <c r="L958" s="37"/>
    </row>
    <row r="959" ht="15.75" customHeight="1">
      <c r="B959" s="36"/>
      <c r="C959" s="35"/>
      <c r="D959" s="35"/>
      <c r="H959" s="37"/>
      <c r="K959" s="38"/>
      <c r="L959" s="37"/>
    </row>
    <row r="960" ht="15.75" customHeight="1">
      <c r="B960" s="36"/>
      <c r="C960" s="35"/>
      <c r="D960" s="35"/>
      <c r="H960" s="37"/>
      <c r="K960" s="38"/>
      <c r="L960" s="37"/>
    </row>
    <row r="961" ht="15.75" customHeight="1">
      <c r="B961" s="36"/>
      <c r="C961" s="35"/>
      <c r="D961" s="35"/>
      <c r="H961" s="37"/>
      <c r="K961" s="38"/>
      <c r="L961" s="37"/>
    </row>
    <row r="962" ht="15.75" customHeight="1">
      <c r="B962" s="36"/>
      <c r="C962" s="35"/>
      <c r="D962" s="35"/>
      <c r="H962" s="37"/>
      <c r="K962" s="38"/>
      <c r="L962" s="37"/>
    </row>
    <row r="963" ht="15.75" customHeight="1">
      <c r="B963" s="36"/>
      <c r="C963" s="35"/>
      <c r="D963" s="35"/>
      <c r="H963" s="37"/>
      <c r="K963" s="38"/>
      <c r="L963" s="37"/>
    </row>
    <row r="964" ht="15.75" customHeight="1">
      <c r="B964" s="36"/>
      <c r="C964" s="35"/>
      <c r="D964" s="35"/>
      <c r="H964" s="37"/>
      <c r="K964" s="38"/>
      <c r="L964" s="37"/>
    </row>
    <row r="965" ht="15.75" customHeight="1">
      <c r="B965" s="36"/>
      <c r="C965" s="35"/>
      <c r="D965" s="35"/>
      <c r="H965" s="37"/>
      <c r="K965" s="38"/>
      <c r="L965" s="37"/>
    </row>
    <row r="966" ht="15.75" customHeight="1">
      <c r="B966" s="36"/>
      <c r="C966" s="35"/>
      <c r="D966" s="35"/>
      <c r="H966" s="37"/>
      <c r="K966" s="38"/>
      <c r="L966" s="37"/>
    </row>
    <row r="967" ht="15.75" customHeight="1">
      <c r="B967" s="36"/>
      <c r="C967" s="35"/>
      <c r="D967" s="35"/>
      <c r="H967" s="37"/>
      <c r="K967" s="38"/>
      <c r="L967" s="37"/>
    </row>
    <row r="968" ht="15.75" customHeight="1">
      <c r="B968" s="36"/>
      <c r="C968" s="35"/>
      <c r="D968" s="35"/>
      <c r="H968" s="37"/>
      <c r="K968" s="38"/>
      <c r="L968" s="37"/>
    </row>
    <row r="969" ht="15.75" customHeight="1">
      <c r="B969" s="36"/>
      <c r="C969" s="35"/>
      <c r="D969" s="35"/>
      <c r="H969" s="37"/>
      <c r="K969" s="38"/>
      <c r="L969" s="37"/>
    </row>
    <row r="970" ht="15.75" customHeight="1">
      <c r="B970" s="36"/>
      <c r="C970" s="35"/>
      <c r="D970" s="35"/>
      <c r="H970" s="37"/>
      <c r="K970" s="38"/>
      <c r="L970" s="37"/>
    </row>
    <row r="971" ht="15.75" customHeight="1">
      <c r="B971" s="36"/>
      <c r="C971" s="35"/>
      <c r="D971" s="35"/>
      <c r="H971" s="37"/>
      <c r="K971" s="38"/>
      <c r="L971" s="37"/>
    </row>
    <row r="972" ht="15.75" customHeight="1">
      <c r="B972" s="36"/>
      <c r="C972" s="35"/>
      <c r="D972" s="35"/>
      <c r="H972" s="37"/>
      <c r="K972" s="38"/>
      <c r="L972" s="37"/>
    </row>
    <row r="973" ht="15.75" customHeight="1">
      <c r="B973" s="36"/>
      <c r="C973" s="35"/>
      <c r="D973" s="35"/>
      <c r="H973" s="37"/>
      <c r="K973" s="38"/>
      <c r="L973" s="37"/>
    </row>
    <row r="974" ht="15.75" customHeight="1">
      <c r="B974" s="36"/>
      <c r="C974" s="35"/>
      <c r="D974" s="35"/>
      <c r="H974" s="37"/>
      <c r="K974" s="38"/>
      <c r="L974" s="37"/>
    </row>
    <row r="975" ht="15.75" customHeight="1">
      <c r="B975" s="36"/>
      <c r="C975" s="35"/>
      <c r="D975" s="35"/>
      <c r="H975" s="37"/>
      <c r="K975" s="38"/>
      <c r="L975" s="37"/>
    </row>
    <row r="976" ht="15.75" customHeight="1">
      <c r="B976" s="36"/>
      <c r="C976" s="35"/>
      <c r="D976" s="35"/>
      <c r="H976" s="37"/>
      <c r="K976" s="38"/>
      <c r="L976" s="37"/>
    </row>
    <row r="977" ht="15.75" customHeight="1">
      <c r="B977" s="36"/>
      <c r="C977" s="35"/>
      <c r="D977" s="35"/>
      <c r="H977" s="37"/>
      <c r="K977" s="38"/>
      <c r="L977" s="37"/>
    </row>
    <row r="978" ht="15.75" customHeight="1">
      <c r="B978" s="36"/>
      <c r="C978" s="35"/>
      <c r="D978" s="35"/>
      <c r="H978" s="37"/>
      <c r="K978" s="38"/>
      <c r="L978" s="37"/>
    </row>
    <row r="979" ht="15.75" customHeight="1">
      <c r="B979" s="36"/>
      <c r="C979" s="35"/>
      <c r="D979" s="35"/>
      <c r="H979" s="37"/>
      <c r="K979" s="38"/>
      <c r="L979" s="37"/>
    </row>
    <row r="980" ht="15.75" customHeight="1">
      <c r="B980" s="36"/>
      <c r="C980" s="35"/>
      <c r="D980" s="35"/>
      <c r="H980" s="37"/>
      <c r="K980" s="38"/>
      <c r="L980" s="37"/>
    </row>
    <row r="981" ht="15.75" customHeight="1">
      <c r="B981" s="36"/>
      <c r="C981" s="35"/>
      <c r="D981" s="35"/>
      <c r="H981" s="37"/>
      <c r="K981" s="38"/>
      <c r="L981" s="37"/>
    </row>
    <row r="982" ht="15.75" customHeight="1">
      <c r="B982" s="36"/>
      <c r="C982" s="35"/>
      <c r="D982" s="35"/>
      <c r="H982" s="37"/>
      <c r="K982" s="38"/>
      <c r="L982" s="37"/>
    </row>
    <row r="983" ht="15.75" customHeight="1">
      <c r="B983" s="36"/>
      <c r="C983" s="35"/>
      <c r="D983" s="35"/>
      <c r="H983" s="37"/>
      <c r="K983" s="38"/>
      <c r="L983" s="37"/>
    </row>
    <row r="984" ht="15.75" customHeight="1">
      <c r="B984" s="36"/>
      <c r="C984" s="35"/>
      <c r="D984" s="35"/>
      <c r="H984" s="37"/>
      <c r="K984" s="38"/>
      <c r="L984" s="37"/>
    </row>
  </sheetData>
  <autoFilter ref="$A$1:$AB$109">
    <sortState ref="A1:AB109">
      <sortCondition descending="1" ref="H1:H109"/>
      <sortCondition descending="1" ref="E1:E109"/>
      <sortCondition descending="1" ref="G1:G109"/>
      <sortCondition descending="1" ref="L1:L109"/>
    </sortState>
  </autoFilter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17.71"/>
    <col customWidth="1" min="3" max="3" width="17.71"/>
    <col customWidth="1" min="4" max="8" width="8.86"/>
    <col customWidth="1" min="9" max="9" width="6.86"/>
    <col customWidth="1" min="10" max="10" width="3.86"/>
    <col customWidth="1" min="11" max="11" width="8.86"/>
    <col customWidth="1" min="12" max="13" width="14.29"/>
    <col customWidth="1" min="14" max="14" width="17.14"/>
    <col customWidth="1" min="15" max="17" width="8.86"/>
    <col customWidth="1" min="18" max="18" width="20.43"/>
    <col customWidth="1" min="19" max="19" width="19.0"/>
    <col customWidth="1" min="20" max="27" width="8.86"/>
  </cols>
  <sheetData>
    <row r="1">
      <c r="C1" s="19">
        <v>7.0</v>
      </c>
    </row>
    <row r="3">
      <c r="A3" s="19" t="s">
        <v>136</v>
      </c>
      <c r="B3" s="19" t="s">
        <v>137</v>
      </c>
      <c r="C3" s="39" t="s">
        <v>138</v>
      </c>
      <c r="D3" s="39" t="s">
        <v>139</v>
      </c>
      <c r="K3" s="40" t="s">
        <v>140</v>
      </c>
    </row>
    <row r="4">
      <c r="A4" s="41"/>
      <c r="B4" s="41"/>
      <c r="C4" s="41">
        <v>45324.0</v>
      </c>
      <c r="D4" s="39" t="s">
        <v>141</v>
      </c>
    </row>
    <row r="5">
      <c r="A5" s="42"/>
      <c r="B5" s="42"/>
      <c r="C5" s="43" t="s">
        <v>142</v>
      </c>
      <c r="D5" s="44"/>
      <c r="E5" s="45" t="s">
        <v>143</v>
      </c>
      <c r="F5" s="44"/>
      <c r="G5" s="45" t="s">
        <v>144</v>
      </c>
      <c r="H5" s="44"/>
      <c r="J5" s="46">
        <f t="shared" ref="J5:J621" si="1">if(isnumber(E5),if(E5&lt;6,0.5,1),0)</f>
        <v>0</v>
      </c>
      <c r="K5" s="47" t="s">
        <v>145</v>
      </c>
      <c r="L5" s="47" t="s">
        <v>146</v>
      </c>
      <c r="M5" s="47" t="s">
        <v>147</v>
      </c>
      <c r="N5" s="47" t="s">
        <v>148</v>
      </c>
      <c r="O5" s="19" t="s">
        <v>149</v>
      </c>
    </row>
    <row r="6">
      <c r="A6" s="48" t="str">
        <f t="shared" ref="A6:A621" si="2">C6&amp;" &amp; "&amp;D6</f>
        <v>WM &amp; SG</v>
      </c>
      <c r="B6" s="49" t="str">
        <f t="shared" ref="B6:B621" si="3">G6&amp;" &amp; "&amp;H6</f>
        <v>Chi &amp; Mike</v>
      </c>
      <c r="C6" s="50" t="s">
        <v>13</v>
      </c>
      <c r="D6" s="50" t="s">
        <v>150</v>
      </c>
      <c r="E6" s="50">
        <v>6.0</v>
      </c>
      <c r="F6" s="50">
        <v>3.0</v>
      </c>
      <c r="G6" s="50" t="s">
        <v>16</v>
      </c>
      <c r="H6" s="50" t="s">
        <v>17</v>
      </c>
      <c r="J6" s="46">
        <f t="shared" si="1"/>
        <v>1</v>
      </c>
      <c r="K6" s="47" t="s">
        <v>13</v>
      </c>
      <c r="L6" s="47">
        <f t="shared" ref="L6:L16" si="4">sumif(C:C,K6,J:J)+sumif(D:D,K6,J:J)</f>
        <v>60</v>
      </c>
      <c r="M6" s="47">
        <f t="shared" ref="M6:M16" si="5">sumif(G:G,K6,J:J)+sumif(H:H,K6,J:J)</f>
        <v>7</v>
      </c>
      <c r="N6" s="51">
        <f>SUMIF(C:C, $K6,E:E)+SUMIF(D:D, $K6, E:E)+SUMIF(G:G, $K6,F:F)+SUMIF(H:H, $K6, F:F)-SUMIF(C:C, $K6,F:F)-SUMIF(D:D, $K6, F:F)-SUMIF(G:G, $K6,E:E)-SUMIF(H:H, $K6, E:E)</f>
        <v>192</v>
      </c>
    </row>
    <row r="7">
      <c r="A7" s="48" t="str">
        <f t="shared" si="2"/>
        <v>WM &amp; Mike</v>
      </c>
      <c r="B7" s="49" t="str">
        <f t="shared" si="3"/>
        <v>Chi &amp; SG</v>
      </c>
      <c r="C7" s="50" t="s">
        <v>13</v>
      </c>
      <c r="D7" s="50" t="s">
        <v>17</v>
      </c>
      <c r="E7" s="50">
        <v>7.0</v>
      </c>
      <c r="F7" s="50">
        <v>6.0</v>
      </c>
      <c r="G7" s="50" t="s">
        <v>16</v>
      </c>
      <c r="H7" s="50" t="s">
        <v>150</v>
      </c>
      <c r="J7" s="46">
        <f t="shared" si="1"/>
        <v>1</v>
      </c>
      <c r="K7" s="47" t="s">
        <v>150</v>
      </c>
      <c r="L7" s="47">
        <f t="shared" si="4"/>
        <v>5</v>
      </c>
      <c r="M7" s="47">
        <f t="shared" si="5"/>
        <v>11.5</v>
      </c>
      <c r="N7" s="51">
        <f t="shared" ref="N7:N11" si="6">SUMIF(C:C,$K7,E:E)+SUMIF(D:D,$K7,E:E)+SUMIF(G:G,$K7,F:F)+SUMIF(H:H,$K7,F:F)-SUMIF(C:C,$K7,F:F)-SUMIF(D:D,$K7,F:F)-SUMIF(G:G,$K7,E:E)-SUMIF(H:H,$K7,E:E)</f>
        <v>-28</v>
      </c>
    </row>
    <row r="8">
      <c r="A8" s="48" t="str">
        <f t="shared" si="2"/>
        <v>WM &amp; Chi</v>
      </c>
      <c r="B8" s="49" t="str">
        <f t="shared" si="3"/>
        <v>SG &amp; Mike</v>
      </c>
      <c r="C8" s="50" t="s">
        <v>13</v>
      </c>
      <c r="D8" s="50" t="s">
        <v>16</v>
      </c>
      <c r="E8" s="50">
        <v>6.0</v>
      </c>
      <c r="F8" s="50">
        <v>0.0</v>
      </c>
      <c r="G8" s="50" t="s">
        <v>150</v>
      </c>
      <c r="H8" s="50" t="s">
        <v>17</v>
      </c>
      <c r="J8" s="46">
        <f t="shared" si="1"/>
        <v>1</v>
      </c>
      <c r="K8" s="47" t="s">
        <v>17</v>
      </c>
      <c r="L8" s="47">
        <f t="shared" si="4"/>
        <v>12</v>
      </c>
      <c r="M8" s="47">
        <f t="shared" si="5"/>
        <v>15</v>
      </c>
      <c r="N8" s="51">
        <f t="shared" si="6"/>
        <v>-19</v>
      </c>
    </row>
    <row r="9">
      <c r="A9" s="48" t="str">
        <f t="shared" si="2"/>
        <v> &amp; </v>
      </c>
      <c r="B9" s="49" t="str">
        <f t="shared" si="3"/>
        <v> &amp; </v>
      </c>
      <c r="J9" s="46">
        <f t="shared" si="1"/>
        <v>0</v>
      </c>
      <c r="K9" s="47" t="s">
        <v>16</v>
      </c>
      <c r="L9" s="47">
        <f t="shared" si="4"/>
        <v>30</v>
      </c>
      <c r="M9" s="47">
        <f t="shared" si="5"/>
        <v>50.5</v>
      </c>
      <c r="N9" s="51">
        <f t="shared" si="6"/>
        <v>-64</v>
      </c>
    </row>
    <row r="10">
      <c r="A10" s="48" t="str">
        <f t="shared" si="2"/>
        <v> &amp; </v>
      </c>
      <c r="B10" s="49" t="str">
        <f t="shared" si="3"/>
        <v> &amp; </v>
      </c>
      <c r="J10" s="46">
        <f t="shared" si="1"/>
        <v>0</v>
      </c>
      <c r="K10" s="47" t="s">
        <v>20</v>
      </c>
      <c r="L10" s="47">
        <f t="shared" si="4"/>
        <v>3</v>
      </c>
      <c r="M10" s="47">
        <f t="shared" si="5"/>
        <v>11.5</v>
      </c>
      <c r="N10" s="51">
        <f t="shared" si="6"/>
        <v>-36</v>
      </c>
    </row>
    <row r="11">
      <c r="A11" s="48" t="str">
        <f t="shared" si="2"/>
        <v> &amp; </v>
      </c>
      <c r="B11" s="49" t="str">
        <f t="shared" si="3"/>
        <v> &amp; </v>
      </c>
      <c r="J11" s="46">
        <f t="shared" si="1"/>
        <v>0</v>
      </c>
      <c r="K11" s="47" t="s">
        <v>151</v>
      </c>
      <c r="L11" s="47">
        <f t="shared" si="4"/>
        <v>4</v>
      </c>
      <c r="M11" s="47">
        <f t="shared" si="5"/>
        <v>8</v>
      </c>
      <c r="N11" s="51">
        <f t="shared" si="6"/>
        <v>-23</v>
      </c>
    </row>
    <row r="12">
      <c r="A12" s="48" t="str">
        <f t="shared" si="2"/>
        <v>Date &amp; Location</v>
      </c>
      <c r="B12" s="49" t="str">
        <f t="shared" si="3"/>
        <v> &amp; </v>
      </c>
      <c r="C12" s="39" t="s">
        <v>138</v>
      </c>
      <c r="D12" s="39" t="s">
        <v>139</v>
      </c>
      <c r="J12" s="46">
        <f t="shared" si="1"/>
        <v>0</v>
      </c>
      <c r="K12" s="47" t="s">
        <v>19</v>
      </c>
      <c r="L12" s="47">
        <f t="shared" si="4"/>
        <v>11.5</v>
      </c>
      <c r="M12" s="47">
        <f t="shared" si="5"/>
        <v>18</v>
      </c>
      <c r="N12" s="51">
        <f>SUMIF(C:C, $K12,E:E)+SUMIF(D:D, $K12, E:E)+SUMIF(G:G, $K12,F:F)+SUMIF(H:H, $K12, F:F)-SUMIF(C:C, $K12,F:F)-SUMIF(D:D, $K12, F:F)-SUMIF(G:G, $K12,E:E)-SUMIF(H:H, $K12, E:E)</f>
        <v>-32</v>
      </c>
    </row>
    <row r="13">
      <c r="A13" s="48" t="str">
        <f t="shared" si="2"/>
        <v>45327 &amp; LRC</v>
      </c>
      <c r="B13" s="49" t="str">
        <f t="shared" si="3"/>
        <v> &amp; </v>
      </c>
      <c r="C13" s="52">
        <v>45327.0</v>
      </c>
      <c r="D13" s="39" t="s">
        <v>141</v>
      </c>
      <c r="J13" s="46">
        <f t="shared" si="1"/>
        <v>0</v>
      </c>
      <c r="K13" s="47" t="s">
        <v>15</v>
      </c>
      <c r="L13" s="47">
        <f t="shared" si="4"/>
        <v>14.5</v>
      </c>
      <c r="M13" s="47">
        <f t="shared" si="5"/>
        <v>11.5</v>
      </c>
      <c r="N13" s="51">
        <f>SUMIF(C:C,$K13,E:E)+SUMIF(D:D,$K13,E:E)+SUMIF(G:G,$K13,F:F)+SUMIF(H:H,$K13,F:F)-SUMIF(C:C,$K13,F:F)-SUMIF(D:D,$K13,F:F)-SUMIF(G:G,$K13,E:E)-SUMIF(H:H,$K13,E:E)</f>
        <v>19</v>
      </c>
    </row>
    <row r="14">
      <c r="A14" s="48" t="str">
        <f t="shared" si="2"/>
        <v>Pair 1 &amp; </v>
      </c>
      <c r="B14" s="49" t="str">
        <f t="shared" si="3"/>
        <v>Pair 2 &amp; </v>
      </c>
      <c r="C14" s="43" t="s">
        <v>142</v>
      </c>
      <c r="D14" s="44"/>
      <c r="E14" s="45" t="s">
        <v>143</v>
      </c>
      <c r="F14" s="44"/>
      <c r="G14" s="45" t="s">
        <v>144</v>
      </c>
      <c r="H14" s="44"/>
      <c r="J14" s="46">
        <f t="shared" si="1"/>
        <v>0</v>
      </c>
      <c r="K14" s="53" t="s">
        <v>14</v>
      </c>
      <c r="L14" s="47">
        <f t="shared" si="4"/>
        <v>25</v>
      </c>
      <c r="M14" s="47">
        <f t="shared" si="5"/>
        <v>25</v>
      </c>
      <c r="N14" s="54">
        <f t="shared" ref="N14:N16" si="7">SUMIF(C:C, $K14,E:E)+SUMIF(D:D, $K14, E:E)+SUMIF(G:G, $K14,F:F)+SUMIF(H:H, $K14, F:F)-SUMIF(C:C, $K14,F:F)-SUMIF(D:D, $K14, F:F)-SUMIF(G:G, $K14,E:E)-SUMIF(H:H, $K14, E:E)</f>
        <v>18</v>
      </c>
    </row>
    <row r="15">
      <c r="A15" s="48" t="str">
        <f t="shared" si="2"/>
        <v>WM &amp; DT</v>
      </c>
      <c r="B15" s="49" t="str">
        <f t="shared" si="3"/>
        <v>Chi &amp; Kita</v>
      </c>
      <c r="C15" s="50" t="s">
        <v>13</v>
      </c>
      <c r="D15" s="50" t="s">
        <v>20</v>
      </c>
      <c r="E15" s="50">
        <v>6.0</v>
      </c>
      <c r="F15" s="50">
        <v>4.0</v>
      </c>
      <c r="G15" s="50" t="s">
        <v>16</v>
      </c>
      <c r="H15" s="50" t="s">
        <v>151</v>
      </c>
      <c r="J15" s="46">
        <f t="shared" si="1"/>
        <v>1</v>
      </c>
      <c r="K15" s="55" t="s">
        <v>18</v>
      </c>
      <c r="L15" s="47">
        <f t="shared" si="4"/>
        <v>7</v>
      </c>
      <c r="M15" s="47">
        <f t="shared" si="5"/>
        <v>16.5</v>
      </c>
      <c r="N15" s="56">
        <f t="shared" si="7"/>
        <v>-38</v>
      </c>
    </row>
    <row r="16">
      <c r="A16" s="48" t="str">
        <f t="shared" si="2"/>
        <v>WM &amp; Kita</v>
      </c>
      <c r="B16" s="49" t="str">
        <f t="shared" si="3"/>
        <v>Chi &amp; DT</v>
      </c>
      <c r="C16" s="50" t="s">
        <v>13</v>
      </c>
      <c r="D16" s="50" t="s">
        <v>151</v>
      </c>
      <c r="E16" s="50">
        <v>6.0</v>
      </c>
      <c r="F16" s="50">
        <v>2.0</v>
      </c>
      <c r="G16" s="50" t="s">
        <v>16</v>
      </c>
      <c r="H16" s="50" t="s">
        <v>20</v>
      </c>
      <c r="J16" s="46">
        <f t="shared" si="1"/>
        <v>1</v>
      </c>
      <c r="K16" s="55" t="s">
        <v>12</v>
      </c>
      <c r="L16" s="47">
        <f t="shared" si="4"/>
        <v>2</v>
      </c>
      <c r="M16" s="47">
        <f t="shared" si="5"/>
        <v>0</v>
      </c>
      <c r="N16" s="56">
        <f t="shared" si="7"/>
        <v>3</v>
      </c>
    </row>
    <row r="17">
      <c r="A17" s="48" t="str">
        <f t="shared" si="2"/>
        <v>WM &amp; Chi</v>
      </c>
      <c r="B17" s="49" t="str">
        <f t="shared" si="3"/>
        <v>DT &amp; Kita</v>
      </c>
      <c r="C17" s="50" t="s">
        <v>13</v>
      </c>
      <c r="D17" s="50" t="s">
        <v>16</v>
      </c>
      <c r="E17" s="50">
        <v>6.0</v>
      </c>
      <c r="F17" s="50">
        <v>1.0</v>
      </c>
      <c r="G17" s="50" t="s">
        <v>20</v>
      </c>
      <c r="H17" s="50" t="s">
        <v>151</v>
      </c>
      <c r="J17" s="46">
        <f t="shared" si="1"/>
        <v>1</v>
      </c>
    </row>
    <row r="18">
      <c r="A18" s="48" t="str">
        <f t="shared" si="2"/>
        <v> &amp; </v>
      </c>
      <c r="B18" s="49" t="str">
        <f t="shared" si="3"/>
        <v> &amp; </v>
      </c>
      <c r="J18" s="46">
        <f t="shared" si="1"/>
        <v>0</v>
      </c>
      <c r="K18" s="40" t="s">
        <v>152</v>
      </c>
    </row>
    <row r="19">
      <c r="A19" s="48" t="str">
        <f t="shared" si="2"/>
        <v>Date &amp; Location</v>
      </c>
      <c r="B19" s="49" t="str">
        <f t="shared" si="3"/>
        <v> &amp; </v>
      </c>
      <c r="C19" s="39" t="s">
        <v>138</v>
      </c>
      <c r="D19" s="39" t="s">
        <v>139</v>
      </c>
      <c r="J19" s="46">
        <f t="shared" si="1"/>
        <v>0</v>
      </c>
    </row>
    <row r="20">
      <c r="A20" s="48" t="str">
        <f t="shared" si="2"/>
        <v>45331 &amp; LRC</v>
      </c>
      <c r="B20" s="49" t="str">
        <f t="shared" si="3"/>
        <v> &amp; </v>
      </c>
      <c r="C20" s="52">
        <v>45331.0</v>
      </c>
      <c r="D20" s="39" t="s">
        <v>141</v>
      </c>
      <c r="J20" s="46">
        <f t="shared" si="1"/>
        <v>0</v>
      </c>
      <c r="K20" s="47" t="s">
        <v>145</v>
      </c>
      <c r="L20" s="47" t="s">
        <v>146</v>
      </c>
      <c r="M20" s="47" t="s">
        <v>147</v>
      </c>
      <c r="N20" s="47" t="s">
        <v>148</v>
      </c>
    </row>
    <row r="21" ht="15.75" customHeight="1">
      <c r="A21" s="48" t="str">
        <f t="shared" si="2"/>
        <v>Pair 1 &amp; </v>
      </c>
      <c r="B21" s="49" t="str">
        <f t="shared" si="3"/>
        <v>Pair 2 &amp; </v>
      </c>
      <c r="C21" s="43" t="s">
        <v>142</v>
      </c>
      <c r="D21" s="44"/>
      <c r="E21" s="45" t="s">
        <v>143</v>
      </c>
      <c r="F21" s="44"/>
      <c r="G21" s="45" t="s">
        <v>144</v>
      </c>
      <c r="H21" s="44"/>
      <c r="J21" s="46">
        <f t="shared" si="1"/>
        <v>0</v>
      </c>
      <c r="K21" s="47" t="s">
        <v>13</v>
      </c>
      <c r="L21" s="47">
        <f t="shared" ref="L21:L32" si="8">sumif(C$133:C$232,K21,J$133:J$232)+sumif(D$133:D$232,K21,J$133:J$232)</f>
        <v>22.5</v>
      </c>
      <c r="M21" s="47">
        <f t="shared" ref="M21:M32" si="9">sumif(G$133:G$232,K21,J$133:J$232)+sumif(H$133:H$232,K21,J$133:J$232)</f>
        <v>5</v>
      </c>
      <c r="N21" s="51">
        <f t="shared" ref="N21:N32" si="10">SUMIF(C$133:C$232, $K21,E$133:E$232)+SUMIF(D$133:D$232, $K21, E$133:E$232)+SUMIF(G$133:G$232, $K21,F$133:F$232)+SUMIF(H$133:H$232, $K21, F$133:F$232)-SUMIF(C$133:C$232, $K21,F$133:F$232)-SUMIF(D$133:D$232, $K21, F$133:F$232)-SUMIF(G$133:G$232, $K21,E$133:E$232)-SUMIF(H$133:H$232, $K21, E$133:E$232)</f>
        <v>74</v>
      </c>
    </row>
    <row r="22" ht="15.75" customHeight="1">
      <c r="A22" s="48" t="str">
        <f t="shared" si="2"/>
        <v>WM &amp; Batty</v>
      </c>
      <c r="B22" s="49" t="str">
        <f t="shared" si="3"/>
        <v>Chi &amp; SG</v>
      </c>
      <c r="C22" s="57" t="s">
        <v>13</v>
      </c>
      <c r="D22" s="57" t="s">
        <v>19</v>
      </c>
      <c r="E22" s="57">
        <v>6.0</v>
      </c>
      <c r="F22" s="57">
        <v>4.0</v>
      </c>
      <c r="G22" s="57" t="s">
        <v>16</v>
      </c>
      <c r="H22" s="57" t="s">
        <v>150</v>
      </c>
      <c r="J22" s="46">
        <f t="shared" si="1"/>
        <v>1</v>
      </c>
      <c r="K22" s="47" t="s">
        <v>150</v>
      </c>
      <c r="L22" s="47">
        <f t="shared" si="8"/>
        <v>0</v>
      </c>
      <c r="M22" s="47">
        <f t="shared" si="9"/>
        <v>0</v>
      </c>
      <c r="N22" s="51">
        <f t="shared" si="10"/>
        <v>0</v>
      </c>
    </row>
    <row r="23" ht="15.75" customHeight="1">
      <c r="A23" s="48" t="str">
        <f t="shared" si="2"/>
        <v>WM &amp; SG</v>
      </c>
      <c r="B23" s="49" t="str">
        <f t="shared" si="3"/>
        <v>Chi &amp; Batty</v>
      </c>
      <c r="C23" s="57" t="s">
        <v>13</v>
      </c>
      <c r="D23" s="57" t="s">
        <v>150</v>
      </c>
      <c r="E23" s="57">
        <v>6.0</v>
      </c>
      <c r="F23" s="57">
        <v>3.0</v>
      </c>
      <c r="G23" s="57" t="s">
        <v>16</v>
      </c>
      <c r="H23" s="57" t="s">
        <v>19</v>
      </c>
      <c r="J23" s="46">
        <f t="shared" si="1"/>
        <v>1</v>
      </c>
      <c r="K23" s="47" t="s">
        <v>17</v>
      </c>
      <c r="L23" s="47">
        <f t="shared" si="8"/>
        <v>3.5</v>
      </c>
      <c r="M23" s="47">
        <f t="shared" si="9"/>
        <v>5</v>
      </c>
      <c r="N23" s="51">
        <f t="shared" si="10"/>
        <v>-8</v>
      </c>
    </row>
    <row r="24" ht="15.75" customHeight="1">
      <c r="A24" s="48" t="str">
        <f t="shared" si="2"/>
        <v>WM &amp; Chi</v>
      </c>
      <c r="B24" s="49" t="str">
        <f t="shared" si="3"/>
        <v>Batty &amp; SG</v>
      </c>
      <c r="C24" s="57" t="s">
        <v>13</v>
      </c>
      <c r="D24" s="57" t="s">
        <v>16</v>
      </c>
      <c r="E24" s="57">
        <v>6.0</v>
      </c>
      <c r="F24" s="57">
        <v>0.0</v>
      </c>
      <c r="G24" s="57" t="s">
        <v>19</v>
      </c>
      <c r="H24" s="57" t="s">
        <v>150</v>
      </c>
      <c r="J24" s="46">
        <f t="shared" si="1"/>
        <v>1</v>
      </c>
      <c r="K24" s="47" t="s">
        <v>16</v>
      </c>
      <c r="L24" s="47">
        <f t="shared" si="8"/>
        <v>16</v>
      </c>
      <c r="M24" s="47">
        <f t="shared" si="9"/>
        <v>21.5</v>
      </c>
      <c r="N24" s="51">
        <f t="shared" si="10"/>
        <v>-33</v>
      </c>
    </row>
    <row r="25" ht="15.75" customHeight="1">
      <c r="A25" s="48" t="str">
        <f t="shared" si="2"/>
        <v> &amp; </v>
      </c>
      <c r="B25" s="49" t="str">
        <f t="shared" si="3"/>
        <v> &amp; </v>
      </c>
      <c r="J25" s="46">
        <f t="shared" si="1"/>
        <v>0</v>
      </c>
      <c r="K25" s="47" t="s">
        <v>20</v>
      </c>
      <c r="L25" s="47">
        <f t="shared" si="8"/>
        <v>0</v>
      </c>
      <c r="M25" s="47">
        <f t="shared" si="9"/>
        <v>4</v>
      </c>
      <c r="N25" s="51">
        <f t="shared" si="10"/>
        <v>-14</v>
      </c>
    </row>
    <row r="26" ht="15.75" customHeight="1">
      <c r="A26" s="48" t="str">
        <f t="shared" si="2"/>
        <v>Date &amp; Location</v>
      </c>
      <c r="B26" s="49" t="str">
        <f t="shared" si="3"/>
        <v> &amp; </v>
      </c>
      <c r="C26" s="39" t="s">
        <v>138</v>
      </c>
      <c r="D26" s="39" t="s">
        <v>139</v>
      </c>
      <c r="J26" s="46">
        <f t="shared" si="1"/>
        <v>0</v>
      </c>
      <c r="K26" s="47" t="s">
        <v>151</v>
      </c>
      <c r="L26" s="47">
        <f t="shared" si="8"/>
        <v>2</v>
      </c>
      <c r="M26" s="47">
        <f t="shared" si="9"/>
        <v>2</v>
      </c>
      <c r="N26" s="51">
        <f t="shared" si="10"/>
        <v>-5</v>
      </c>
    </row>
    <row r="27" ht="15.75" customHeight="1">
      <c r="A27" s="48" t="str">
        <f t="shared" si="2"/>
        <v>45338 &amp; LRC</v>
      </c>
      <c r="B27" s="49" t="str">
        <f t="shared" si="3"/>
        <v> &amp; </v>
      </c>
      <c r="C27" s="52">
        <v>45338.0</v>
      </c>
      <c r="D27" s="39" t="s">
        <v>141</v>
      </c>
      <c r="J27" s="46">
        <f t="shared" si="1"/>
        <v>0</v>
      </c>
      <c r="K27" s="47" t="s">
        <v>19</v>
      </c>
      <c r="L27" s="47">
        <f t="shared" si="8"/>
        <v>4.5</v>
      </c>
      <c r="M27" s="47">
        <f t="shared" si="9"/>
        <v>9.5</v>
      </c>
      <c r="N27" s="51">
        <f t="shared" si="10"/>
        <v>-22</v>
      </c>
    </row>
    <row r="28" ht="15.75" customHeight="1">
      <c r="A28" s="48" t="str">
        <f t="shared" si="2"/>
        <v>Pair 1 &amp; </v>
      </c>
      <c r="B28" s="49" t="str">
        <f t="shared" si="3"/>
        <v>Pair 2 &amp; </v>
      </c>
      <c r="C28" s="43" t="s">
        <v>142</v>
      </c>
      <c r="D28" s="44"/>
      <c r="E28" s="45" t="s">
        <v>143</v>
      </c>
      <c r="F28" s="44"/>
      <c r="G28" s="45" t="s">
        <v>144</v>
      </c>
      <c r="H28" s="44"/>
      <c r="J28" s="46">
        <f t="shared" si="1"/>
        <v>0</v>
      </c>
      <c r="K28" s="47" t="s">
        <v>15</v>
      </c>
      <c r="L28" s="47">
        <f t="shared" si="8"/>
        <v>7.5</v>
      </c>
      <c r="M28" s="47">
        <f t="shared" si="9"/>
        <v>9.5</v>
      </c>
      <c r="N28" s="51">
        <f t="shared" si="10"/>
        <v>-1</v>
      </c>
    </row>
    <row r="29" ht="15.75" customHeight="1">
      <c r="A29" s="48" t="str">
        <f t="shared" si="2"/>
        <v>WM &amp; Cadol</v>
      </c>
      <c r="B29" s="49" t="str">
        <f t="shared" si="3"/>
        <v>Chi &amp; SG</v>
      </c>
      <c r="C29" s="57" t="s">
        <v>13</v>
      </c>
      <c r="D29" s="57" t="s">
        <v>18</v>
      </c>
      <c r="E29" s="57">
        <v>6.0</v>
      </c>
      <c r="F29" s="57">
        <v>4.0</v>
      </c>
      <c r="G29" s="57" t="s">
        <v>16</v>
      </c>
      <c r="H29" s="57" t="s">
        <v>150</v>
      </c>
      <c r="J29" s="46">
        <f t="shared" si="1"/>
        <v>1</v>
      </c>
      <c r="K29" s="53" t="s">
        <v>14</v>
      </c>
      <c r="L29" s="47">
        <f t="shared" si="8"/>
        <v>13</v>
      </c>
      <c r="M29" s="47">
        <f t="shared" si="9"/>
        <v>10</v>
      </c>
      <c r="N29" s="51">
        <f t="shared" si="10"/>
        <v>15</v>
      </c>
    </row>
    <row r="30" ht="15.75" customHeight="1">
      <c r="A30" s="48" t="str">
        <f t="shared" si="2"/>
        <v>WM &amp; SG</v>
      </c>
      <c r="B30" s="49" t="str">
        <f t="shared" si="3"/>
        <v>Chi &amp; Cadol</v>
      </c>
      <c r="C30" s="57" t="s">
        <v>13</v>
      </c>
      <c r="D30" s="57" t="s">
        <v>150</v>
      </c>
      <c r="E30" s="57">
        <v>6.0</v>
      </c>
      <c r="F30" s="57">
        <v>2.0</v>
      </c>
      <c r="G30" s="57" t="s">
        <v>16</v>
      </c>
      <c r="H30" s="57" t="s">
        <v>18</v>
      </c>
      <c r="J30" s="46">
        <f t="shared" si="1"/>
        <v>1</v>
      </c>
      <c r="K30" s="55" t="s">
        <v>18</v>
      </c>
      <c r="L30" s="47">
        <f t="shared" si="8"/>
        <v>6</v>
      </c>
      <c r="M30" s="47">
        <f t="shared" si="9"/>
        <v>12.5</v>
      </c>
      <c r="N30" s="51">
        <f t="shared" si="10"/>
        <v>-20</v>
      </c>
    </row>
    <row r="31" ht="15.75" customHeight="1">
      <c r="A31" s="48" t="str">
        <f t="shared" si="2"/>
        <v>WM &amp; Chi</v>
      </c>
      <c r="B31" s="49" t="str">
        <f t="shared" si="3"/>
        <v>SG &amp; Cadol</v>
      </c>
      <c r="C31" s="57" t="s">
        <v>13</v>
      </c>
      <c r="D31" s="57" t="s">
        <v>16</v>
      </c>
      <c r="E31" s="57">
        <v>6.0</v>
      </c>
      <c r="F31" s="57">
        <v>1.0</v>
      </c>
      <c r="G31" s="57" t="s">
        <v>150</v>
      </c>
      <c r="H31" s="57" t="s">
        <v>18</v>
      </c>
      <c r="J31" s="46">
        <f t="shared" si="1"/>
        <v>1</v>
      </c>
      <c r="K31" s="55" t="s">
        <v>11</v>
      </c>
      <c r="L31" s="47">
        <f t="shared" si="8"/>
        <v>3</v>
      </c>
      <c r="M31" s="47">
        <f t="shared" si="9"/>
        <v>0</v>
      </c>
      <c r="N31" s="51">
        <f t="shared" si="10"/>
        <v>10</v>
      </c>
    </row>
    <row r="32" ht="15.75" customHeight="1">
      <c r="A32" s="48" t="str">
        <f t="shared" si="2"/>
        <v> &amp; </v>
      </c>
      <c r="B32" s="49" t="str">
        <f t="shared" si="3"/>
        <v> &amp; </v>
      </c>
      <c r="J32" s="46">
        <f t="shared" si="1"/>
        <v>0</v>
      </c>
      <c r="K32" s="55" t="s">
        <v>12</v>
      </c>
      <c r="L32" s="47">
        <f t="shared" si="8"/>
        <v>2</v>
      </c>
      <c r="M32" s="47">
        <f t="shared" si="9"/>
        <v>0</v>
      </c>
      <c r="N32" s="51">
        <f t="shared" si="10"/>
        <v>3</v>
      </c>
    </row>
    <row r="33" ht="15.75" customHeight="1">
      <c r="A33" s="48" t="str">
        <f t="shared" si="2"/>
        <v>Date &amp; Location</v>
      </c>
      <c r="B33" s="49" t="str">
        <f t="shared" si="3"/>
        <v> &amp; </v>
      </c>
      <c r="C33" s="39" t="s">
        <v>138</v>
      </c>
      <c r="D33" s="39" t="s">
        <v>139</v>
      </c>
      <c r="J33" s="46">
        <f t="shared" si="1"/>
        <v>0</v>
      </c>
    </row>
    <row r="34" ht="15.75" customHeight="1">
      <c r="A34" s="48" t="str">
        <f t="shared" si="2"/>
        <v>45338 &amp; CRC</v>
      </c>
      <c r="B34" s="49" t="str">
        <f t="shared" si="3"/>
        <v> &amp; </v>
      </c>
      <c r="C34" s="52">
        <v>45338.0</v>
      </c>
      <c r="D34" s="19" t="s">
        <v>153</v>
      </c>
      <c r="J34" s="46">
        <f t="shared" si="1"/>
        <v>0</v>
      </c>
    </row>
    <row r="35" ht="15.75" customHeight="1">
      <c r="A35" s="48" t="str">
        <f t="shared" si="2"/>
        <v>Pair 1 &amp; </v>
      </c>
      <c r="B35" s="49" t="str">
        <f t="shared" si="3"/>
        <v>Pair 2 &amp; </v>
      </c>
      <c r="C35" s="43" t="s">
        <v>142</v>
      </c>
      <c r="D35" s="44"/>
      <c r="E35" s="45" t="s">
        <v>143</v>
      </c>
      <c r="F35" s="44"/>
      <c r="G35" s="45" t="s">
        <v>144</v>
      </c>
      <c r="H35" s="44"/>
      <c r="J35" s="46">
        <f t="shared" si="1"/>
        <v>0</v>
      </c>
    </row>
    <row r="36" ht="15.75" customHeight="1">
      <c r="A36" s="48" t="str">
        <f t="shared" si="2"/>
        <v>Mole &amp; DT</v>
      </c>
      <c r="B36" s="49" t="str">
        <f t="shared" si="3"/>
        <v>Batty &amp; Kita</v>
      </c>
      <c r="C36" s="57" t="s">
        <v>15</v>
      </c>
      <c r="D36" s="57" t="s">
        <v>20</v>
      </c>
      <c r="E36" s="57">
        <v>6.0</v>
      </c>
      <c r="F36" s="57">
        <v>1.0</v>
      </c>
      <c r="G36" s="57" t="s">
        <v>19</v>
      </c>
      <c r="H36" s="57" t="s">
        <v>151</v>
      </c>
      <c r="J36" s="46">
        <f t="shared" si="1"/>
        <v>1</v>
      </c>
    </row>
    <row r="37" ht="15.75" customHeight="1">
      <c r="A37" s="48" t="str">
        <f t="shared" si="2"/>
        <v>Mole &amp; Batty</v>
      </c>
      <c r="B37" s="49" t="str">
        <f t="shared" si="3"/>
        <v>Kita &amp; DT</v>
      </c>
      <c r="C37" s="57" t="s">
        <v>15</v>
      </c>
      <c r="D37" s="57" t="s">
        <v>19</v>
      </c>
      <c r="E37" s="57">
        <v>6.0</v>
      </c>
      <c r="F37" s="57">
        <v>2.0</v>
      </c>
      <c r="G37" s="57" t="s">
        <v>151</v>
      </c>
      <c r="H37" s="57" t="s">
        <v>20</v>
      </c>
      <c r="J37" s="46">
        <f t="shared" si="1"/>
        <v>1</v>
      </c>
    </row>
    <row r="38" ht="15.75" customHeight="1">
      <c r="A38" s="48" t="str">
        <f t="shared" si="2"/>
        <v>Mole &amp; Kita</v>
      </c>
      <c r="B38" s="49" t="str">
        <f t="shared" si="3"/>
        <v>Batty &amp; DT</v>
      </c>
      <c r="C38" s="57" t="s">
        <v>15</v>
      </c>
      <c r="D38" s="57" t="s">
        <v>151</v>
      </c>
      <c r="E38" s="57">
        <v>6.0</v>
      </c>
      <c r="F38" s="57">
        <v>3.0</v>
      </c>
      <c r="G38" s="57" t="s">
        <v>19</v>
      </c>
      <c r="H38" s="57" t="s">
        <v>20</v>
      </c>
      <c r="J38" s="46">
        <f t="shared" si="1"/>
        <v>1</v>
      </c>
    </row>
    <row r="39" ht="15.75" customHeight="1">
      <c r="A39" s="48" t="str">
        <f t="shared" si="2"/>
        <v> &amp; </v>
      </c>
      <c r="B39" s="49" t="str">
        <f t="shared" si="3"/>
        <v> &amp; </v>
      </c>
      <c r="J39" s="46">
        <f t="shared" si="1"/>
        <v>0</v>
      </c>
    </row>
    <row r="40" ht="15.75" customHeight="1">
      <c r="A40" s="48" t="str">
        <f t="shared" si="2"/>
        <v>Date &amp; Location</v>
      </c>
      <c r="B40" s="49" t="str">
        <f t="shared" si="3"/>
        <v> &amp; </v>
      </c>
      <c r="C40" s="39" t="s">
        <v>138</v>
      </c>
      <c r="D40" s="39" t="s">
        <v>139</v>
      </c>
      <c r="J40" s="46">
        <f t="shared" si="1"/>
        <v>0</v>
      </c>
    </row>
    <row r="41" ht="15.75" customHeight="1">
      <c r="A41" s="48" t="str">
        <f t="shared" si="2"/>
        <v>45338 &amp; LRC</v>
      </c>
      <c r="B41" s="49" t="str">
        <f t="shared" si="3"/>
        <v> &amp; </v>
      </c>
      <c r="C41" s="52">
        <v>45338.0</v>
      </c>
      <c r="D41" s="19" t="s">
        <v>141</v>
      </c>
      <c r="J41" s="46">
        <f t="shared" si="1"/>
        <v>0</v>
      </c>
    </row>
    <row r="42" ht="15.75" customHeight="1">
      <c r="A42" s="48" t="str">
        <f t="shared" si="2"/>
        <v>Pair 1 &amp; </v>
      </c>
      <c r="B42" s="49" t="str">
        <f t="shared" si="3"/>
        <v>Pair 2 &amp; </v>
      </c>
      <c r="C42" s="43" t="s">
        <v>142</v>
      </c>
      <c r="D42" s="44"/>
      <c r="E42" s="45" t="s">
        <v>143</v>
      </c>
      <c r="F42" s="44"/>
      <c r="G42" s="45" t="s">
        <v>144</v>
      </c>
      <c r="H42" s="44"/>
      <c r="J42" s="46">
        <f t="shared" si="1"/>
        <v>0</v>
      </c>
    </row>
    <row r="43" ht="15.75" customHeight="1">
      <c r="A43" s="48" t="str">
        <f t="shared" si="2"/>
        <v>WM &amp; Andrew</v>
      </c>
      <c r="B43" s="49" t="str">
        <f t="shared" si="3"/>
        <v>Chi &amp; SG</v>
      </c>
      <c r="C43" s="57" t="s">
        <v>13</v>
      </c>
      <c r="D43" s="57" t="s">
        <v>14</v>
      </c>
      <c r="E43" s="57">
        <v>6.0</v>
      </c>
      <c r="F43" s="57">
        <v>4.0</v>
      </c>
      <c r="G43" s="57" t="s">
        <v>16</v>
      </c>
      <c r="H43" s="57" t="s">
        <v>150</v>
      </c>
      <c r="J43" s="46">
        <f t="shared" si="1"/>
        <v>1</v>
      </c>
    </row>
    <row r="44" ht="15.75" customHeight="1">
      <c r="A44" s="48" t="str">
        <f t="shared" si="2"/>
        <v>WM &amp; SG</v>
      </c>
      <c r="B44" s="49" t="str">
        <f t="shared" si="3"/>
        <v>Chi &amp; Andrew</v>
      </c>
      <c r="C44" s="57" t="s">
        <v>13</v>
      </c>
      <c r="D44" s="57" t="s">
        <v>150</v>
      </c>
      <c r="E44" s="57">
        <v>7.0</v>
      </c>
      <c r="F44" s="57">
        <v>5.0</v>
      </c>
      <c r="G44" s="57" t="s">
        <v>16</v>
      </c>
      <c r="H44" s="57" t="s">
        <v>14</v>
      </c>
      <c r="J44" s="46">
        <f t="shared" si="1"/>
        <v>1</v>
      </c>
    </row>
    <row r="45" ht="15.75" customHeight="1">
      <c r="A45" s="48" t="str">
        <f t="shared" si="2"/>
        <v>WM &amp; Chi</v>
      </c>
      <c r="B45" s="49" t="str">
        <f t="shared" si="3"/>
        <v>SG &amp; Andrew</v>
      </c>
      <c r="C45" s="57" t="s">
        <v>13</v>
      </c>
      <c r="D45" s="57" t="s">
        <v>16</v>
      </c>
      <c r="E45" s="57">
        <v>6.0</v>
      </c>
      <c r="F45" s="57">
        <v>1.0</v>
      </c>
      <c r="G45" s="57" t="s">
        <v>150</v>
      </c>
      <c r="H45" s="57" t="s">
        <v>14</v>
      </c>
      <c r="J45" s="46">
        <f t="shared" si="1"/>
        <v>1</v>
      </c>
    </row>
    <row r="46" ht="15.75" customHeight="1">
      <c r="A46" s="48" t="str">
        <f t="shared" si="2"/>
        <v> &amp; </v>
      </c>
      <c r="B46" s="49" t="str">
        <f t="shared" si="3"/>
        <v> &amp; </v>
      </c>
      <c r="J46" s="46">
        <f t="shared" si="1"/>
        <v>0</v>
      </c>
    </row>
    <row r="47" ht="15.75" customHeight="1">
      <c r="A47" s="48" t="str">
        <f t="shared" si="2"/>
        <v> &amp; </v>
      </c>
      <c r="B47" s="49" t="str">
        <f t="shared" si="3"/>
        <v> &amp; </v>
      </c>
      <c r="J47" s="46">
        <f t="shared" si="1"/>
        <v>0</v>
      </c>
    </row>
    <row r="48" ht="15.75" customHeight="1">
      <c r="A48" s="48" t="str">
        <f t="shared" si="2"/>
        <v>Date &amp; Location</v>
      </c>
      <c r="B48" s="49" t="str">
        <f t="shared" si="3"/>
        <v> &amp; </v>
      </c>
      <c r="C48" s="39" t="s">
        <v>138</v>
      </c>
      <c r="D48" s="39" t="s">
        <v>139</v>
      </c>
      <c r="J48" s="46">
        <f t="shared" si="1"/>
        <v>0</v>
      </c>
    </row>
    <row r="49" ht="15.75" customHeight="1">
      <c r="A49" s="48" t="str">
        <f t="shared" si="2"/>
        <v>45345 &amp; LRC</v>
      </c>
      <c r="B49" s="49" t="str">
        <f t="shared" si="3"/>
        <v> &amp; </v>
      </c>
      <c r="C49" s="52">
        <v>45345.0</v>
      </c>
      <c r="D49" s="19" t="s">
        <v>141</v>
      </c>
      <c r="J49" s="46">
        <f t="shared" si="1"/>
        <v>0</v>
      </c>
    </row>
    <row r="50" ht="15.75" customHeight="1">
      <c r="A50" s="48" t="str">
        <f t="shared" si="2"/>
        <v>Pair 1 &amp; </v>
      </c>
      <c r="B50" s="49" t="str">
        <f t="shared" si="3"/>
        <v>Pair 2 &amp; </v>
      </c>
      <c r="C50" s="43" t="s">
        <v>142</v>
      </c>
      <c r="D50" s="44"/>
      <c r="E50" s="45" t="s">
        <v>143</v>
      </c>
      <c r="F50" s="44"/>
      <c r="G50" s="45" t="s">
        <v>144</v>
      </c>
      <c r="H50" s="44"/>
      <c r="J50" s="46">
        <f t="shared" si="1"/>
        <v>0</v>
      </c>
    </row>
    <row r="51" ht="15.75" customHeight="1">
      <c r="A51" s="48" t="str">
        <f t="shared" si="2"/>
        <v>Chi &amp; Mike</v>
      </c>
      <c r="B51" s="49" t="str">
        <f t="shared" si="3"/>
        <v>Andrew &amp; Batty</v>
      </c>
      <c r="C51" s="57" t="s">
        <v>16</v>
      </c>
      <c r="D51" s="57" t="s">
        <v>17</v>
      </c>
      <c r="E51" s="57">
        <v>6.0</v>
      </c>
      <c r="F51" s="57">
        <v>4.0</v>
      </c>
      <c r="G51" s="57" t="s">
        <v>14</v>
      </c>
      <c r="H51" s="57" t="s">
        <v>19</v>
      </c>
      <c r="J51" s="46">
        <f t="shared" si="1"/>
        <v>1</v>
      </c>
    </row>
    <row r="52" ht="15.75" customHeight="1">
      <c r="A52" s="48" t="str">
        <f t="shared" si="2"/>
        <v>Andrew &amp; Mike</v>
      </c>
      <c r="B52" s="49" t="str">
        <f t="shared" si="3"/>
        <v>Chi &amp; Batty</v>
      </c>
      <c r="C52" s="57" t="s">
        <v>14</v>
      </c>
      <c r="D52" s="57" t="s">
        <v>17</v>
      </c>
      <c r="E52" s="57">
        <v>7.0</v>
      </c>
      <c r="F52" s="57">
        <v>5.0</v>
      </c>
      <c r="G52" s="57" t="s">
        <v>16</v>
      </c>
      <c r="H52" s="57" t="s">
        <v>19</v>
      </c>
      <c r="J52" s="46">
        <f t="shared" si="1"/>
        <v>1</v>
      </c>
    </row>
    <row r="53" ht="15.75" customHeight="1">
      <c r="A53" s="48" t="str">
        <f t="shared" si="2"/>
        <v> &amp; </v>
      </c>
      <c r="B53" s="49" t="str">
        <f t="shared" si="3"/>
        <v> &amp; </v>
      </c>
      <c r="C53" s="57"/>
      <c r="D53" s="57"/>
      <c r="E53" s="57"/>
      <c r="F53" s="57"/>
      <c r="G53" s="57"/>
      <c r="H53" s="57"/>
      <c r="J53" s="46">
        <f t="shared" si="1"/>
        <v>0</v>
      </c>
    </row>
    <row r="54" ht="15.75" customHeight="1">
      <c r="A54" s="48" t="str">
        <f t="shared" si="2"/>
        <v> &amp; </v>
      </c>
      <c r="B54" s="49" t="str">
        <f t="shared" si="3"/>
        <v> &amp; </v>
      </c>
      <c r="J54" s="46">
        <f t="shared" si="1"/>
        <v>0</v>
      </c>
    </row>
    <row r="55" ht="15.75" customHeight="1">
      <c r="A55" s="48" t="str">
        <f t="shared" si="2"/>
        <v>Date &amp; Location</v>
      </c>
      <c r="B55" s="49" t="str">
        <f t="shared" si="3"/>
        <v> &amp; </v>
      </c>
      <c r="C55" s="39" t="s">
        <v>138</v>
      </c>
      <c r="D55" s="39" t="s">
        <v>139</v>
      </c>
      <c r="J55" s="46">
        <f t="shared" si="1"/>
        <v>0</v>
      </c>
    </row>
    <row r="56" ht="15.75" customHeight="1">
      <c r="A56" s="48" t="str">
        <f t="shared" si="2"/>
        <v>45348 &amp; LRC</v>
      </c>
      <c r="B56" s="49" t="str">
        <f t="shared" si="3"/>
        <v> &amp; </v>
      </c>
      <c r="C56" s="52">
        <v>45348.0</v>
      </c>
      <c r="D56" s="19" t="s">
        <v>141</v>
      </c>
      <c r="J56" s="46">
        <f t="shared" si="1"/>
        <v>0</v>
      </c>
    </row>
    <row r="57" ht="15.75" customHeight="1">
      <c r="A57" s="48" t="str">
        <f t="shared" si="2"/>
        <v>Pair 1 &amp; </v>
      </c>
      <c r="B57" s="49" t="str">
        <f t="shared" si="3"/>
        <v>Pair 2 &amp; </v>
      </c>
      <c r="C57" s="43" t="s">
        <v>142</v>
      </c>
      <c r="D57" s="44"/>
      <c r="E57" s="45" t="s">
        <v>143</v>
      </c>
      <c r="F57" s="44"/>
      <c r="G57" s="45" t="s">
        <v>144</v>
      </c>
      <c r="H57" s="44"/>
      <c r="J57" s="46">
        <f t="shared" si="1"/>
        <v>0</v>
      </c>
    </row>
    <row r="58" ht="15.75" customHeight="1">
      <c r="A58" s="48" t="str">
        <f t="shared" si="2"/>
        <v>WM &amp; DT</v>
      </c>
      <c r="B58" s="49" t="str">
        <f t="shared" si="3"/>
        <v>Andrew &amp; Chi</v>
      </c>
      <c r="C58" s="57" t="s">
        <v>13</v>
      </c>
      <c r="D58" s="57" t="s">
        <v>20</v>
      </c>
      <c r="E58" s="57">
        <v>6.0</v>
      </c>
      <c r="F58" s="57">
        <v>4.0</v>
      </c>
      <c r="G58" s="57" t="s">
        <v>14</v>
      </c>
      <c r="H58" s="57" t="s">
        <v>16</v>
      </c>
      <c r="J58" s="46">
        <f t="shared" si="1"/>
        <v>1</v>
      </c>
    </row>
    <row r="59" ht="15.75" customHeight="1">
      <c r="A59" s="48" t="str">
        <f t="shared" si="2"/>
        <v>WM &amp; Chi</v>
      </c>
      <c r="B59" s="49" t="str">
        <f t="shared" si="3"/>
        <v>DT &amp; Andrew</v>
      </c>
      <c r="C59" s="57" t="s">
        <v>13</v>
      </c>
      <c r="D59" s="57" t="s">
        <v>16</v>
      </c>
      <c r="E59" s="57">
        <v>6.0</v>
      </c>
      <c r="F59" s="57">
        <v>1.0</v>
      </c>
      <c r="G59" s="57" t="s">
        <v>20</v>
      </c>
      <c r="H59" s="57" t="s">
        <v>14</v>
      </c>
      <c r="J59" s="46">
        <f t="shared" si="1"/>
        <v>1</v>
      </c>
    </row>
    <row r="60" ht="15.75" customHeight="1">
      <c r="A60" s="48" t="str">
        <f t="shared" si="2"/>
        <v>WM &amp; Andrew</v>
      </c>
      <c r="B60" s="49" t="str">
        <f t="shared" si="3"/>
        <v>DT &amp; Chi</v>
      </c>
      <c r="C60" s="57" t="s">
        <v>13</v>
      </c>
      <c r="D60" s="57" t="s">
        <v>14</v>
      </c>
      <c r="E60" s="57">
        <v>6.0</v>
      </c>
      <c r="F60" s="57">
        <v>0.0</v>
      </c>
      <c r="G60" s="57" t="s">
        <v>20</v>
      </c>
      <c r="H60" s="57" t="s">
        <v>16</v>
      </c>
      <c r="J60" s="46">
        <f t="shared" si="1"/>
        <v>1</v>
      </c>
    </row>
    <row r="61" ht="15.75" customHeight="1">
      <c r="A61" s="48" t="str">
        <f t="shared" si="2"/>
        <v>WM &amp; Chi</v>
      </c>
      <c r="B61" s="49" t="str">
        <f t="shared" si="3"/>
        <v>DT &amp; Andrew</v>
      </c>
      <c r="C61" s="57" t="s">
        <v>13</v>
      </c>
      <c r="D61" s="57" t="s">
        <v>16</v>
      </c>
      <c r="E61" s="57">
        <v>4.0</v>
      </c>
      <c r="F61" s="57">
        <v>3.0</v>
      </c>
      <c r="G61" s="57" t="s">
        <v>20</v>
      </c>
      <c r="H61" s="57" t="s">
        <v>14</v>
      </c>
      <c r="J61" s="46">
        <f t="shared" si="1"/>
        <v>0.5</v>
      </c>
    </row>
    <row r="62" ht="15.75" customHeight="1">
      <c r="A62" s="48" t="str">
        <f t="shared" si="2"/>
        <v> &amp; </v>
      </c>
      <c r="B62" s="49" t="str">
        <f t="shared" si="3"/>
        <v> &amp; </v>
      </c>
      <c r="J62" s="46">
        <f t="shared" si="1"/>
        <v>0</v>
      </c>
    </row>
    <row r="63" ht="15.75" customHeight="1">
      <c r="A63" s="48" t="str">
        <f t="shared" si="2"/>
        <v>Date &amp; Location</v>
      </c>
      <c r="B63" s="49" t="str">
        <f t="shared" si="3"/>
        <v> &amp; </v>
      </c>
      <c r="C63" s="39" t="s">
        <v>138</v>
      </c>
      <c r="D63" s="39" t="s">
        <v>139</v>
      </c>
      <c r="J63" s="46">
        <f t="shared" si="1"/>
        <v>0</v>
      </c>
    </row>
    <row r="64" ht="15.75" customHeight="1">
      <c r="A64" s="48" t="str">
        <f t="shared" si="2"/>
        <v>45352 &amp; LRC</v>
      </c>
      <c r="B64" s="49" t="str">
        <f t="shared" si="3"/>
        <v> &amp; </v>
      </c>
      <c r="C64" s="52">
        <v>45352.0</v>
      </c>
      <c r="D64" s="19" t="s">
        <v>141</v>
      </c>
      <c r="J64" s="46">
        <f t="shared" si="1"/>
        <v>0</v>
      </c>
    </row>
    <row r="65" ht="15.75" customHeight="1">
      <c r="A65" s="48" t="str">
        <f t="shared" si="2"/>
        <v>Pair 1 &amp; </v>
      </c>
      <c r="B65" s="49" t="str">
        <f t="shared" si="3"/>
        <v>Pair 2 &amp; </v>
      </c>
      <c r="C65" s="43" t="s">
        <v>142</v>
      </c>
      <c r="D65" s="44"/>
      <c r="E65" s="45" t="s">
        <v>143</v>
      </c>
      <c r="F65" s="44"/>
      <c r="G65" s="45" t="s">
        <v>144</v>
      </c>
      <c r="H65" s="44"/>
      <c r="J65" s="46">
        <f t="shared" si="1"/>
        <v>0</v>
      </c>
    </row>
    <row r="66" ht="15.75" customHeight="1">
      <c r="A66" s="48" t="str">
        <f t="shared" si="2"/>
        <v>WM &amp; SG</v>
      </c>
      <c r="B66" s="49" t="str">
        <f t="shared" si="3"/>
        <v>Andrew &amp; Mike</v>
      </c>
      <c r="C66" s="57" t="s">
        <v>13</v>
      </c>
      <c r="D66" s="57" t="s">
        <v>150</v>
      </c>
      <c r="E66" s="57">
        <v>6.0</v>
      </c>
      <c r="F66" s="57">
        <v>3.0</v>
      </c>
      <c r="G66" s="57" t="s">
        <v>14</v>
      </c>
      <c r="H66" s="57" t="s">
        <v>17</v>
      </c>
      <c r="J66" s="46">
        <f t="shared" si="1"/>
        <v>1</v>
      </c>
    </row>
    <row r="67" ht="15.75" customHeight="1">
      <c r="A67" s="48" t="str">
        <f t="shared" si="2"/>
        <v>WM &amp; Andrew</v>
      </c>
      <c r="B67" s="49" t="str">
        <f t="shared" si="3"/>
        <v>SG &amp; Mike</v>
      </c>
      <c r="C67" s="57" t="s">
        <v>13</v>
      </c>
      <c r="D67" s="57" t="s">
        <v>14</v>
      </c>
      <c r="E67" s="57">
        <v>6.0</v>
      </c>
      <c r="F67" s="57">
        <v>2.0</v>
      </c>
      <c r="G67" s="57" t="s">
        <v>150</v>
      </c>
      <c r="H67" s="57" t="s">
        <v>17</v>
      </c>
      <c r="J67" s="46">
        <f t="shared" si="1"/>
        <v>1</v>
      </c>
    </row>
    <row r="68" ht="15.75" customHeight="1">
      <c r="A68" s="48" t="str">
        <f t="shared" si="2"/>
        <v>WM &amp; Mike</v>
      </c>
      <c r="B68" s="49" t="str">
        <f t="shared" si="3"/>
        <v>Andrew &amp; SG</v>
      </c>
      <c r="C68" s="57" t="s">
        <v>13</v>
      </c>
      <c r="D68" s="57" t="s">
        <v>17</v>
      </c>
      <c r="E68" s="57">
        <v>6.0</v>
      </c>
      <c r="F68" s="57">
        <v>3.0</v>
      </c>
      <c r="G68" s="57" t="s">
        <v>14</v>
      </c>
      <c r="H68" s="57" t="s">
        <v>150</v>
      </c>
      <c r="J68" s="46">
        <f t="shared" si="1"/>
        <v>1</v>
      </c>
    </row>
    <row r="69" ht="15.75" customHeight="1">
      <c r="A69" s="48" t="str">
        <f t="shared" si="2"/>
        <v> &amp; </v>
      </c>
      <c r="B69" s="49" t="str">
        <f t="shared" si="3"/>
        <v> &amp; </v>
      </c>
      <c r="C69" s="57"/>
      <c r="D69" s="57"/>
      <c r="E69" s="57"/>
      <c r="F69" s="57"/>
      <c r="G69" s="57"/>
      <c r="H69" s="57"/>
      <c r="J69" s="46">
        <f t="shared" si="1"/>
        <v>0</v>
      </c>
    </row>
    <row r="70" ht="15.75" customHeight="1">
      <c r="A70" s="48" t="str">
        <f t="shared" si="2"/>
        <v> &amp; </v>
      </c>
      <c r="B70" s="49" t="str">
        <f t="shared" si="3"/>
        <v> &amp; </v>
      </c>
      <c r="J70" s="46">
        <f t="shared" si="1"/>
        <v>0</v>
      </c>
    </row>
    <row r="71" ht="15.75" customHeight="1">
      <c r="A71" s="48" t="str">
        <f t="shared" si="2"/>
        <v>Date &amp; Location</v>
      </c>
      <c r="B71" s="49" t="str">
        <f t="shared" si="3"/>
        <v> &amp; </v>
      </c>
      <c r="C71" s="39" t="s">
        <v>138</v>
      </c>
      <c r="D71" s="39" t="s">
        <v>139</v>
      </c>
      <c r="J71" s="46">
        <f t="shared" si="1"/>
        <v>0</v>
      </c>
    </row>
    <row r="72" ht="15.75" customHeight="1">
      <c r="A72" s="48" t="str">
        <f t="shared" si="2"/>
        <v>45352 &amp; CRC</v>
      </c>
      <c r="B72" s="49" t="str">
        <f t="shared" si="3"/>
        <v> &amp; </v>
      </c>
      <c r="C72" s="52">
        <v>45352.0</v>
      </c>
      <c r="D72" s="19" t="s">
        <v>153</v>
      </c>
      <c r="J72" s="46">
        <f t="shared" si="1"/>
        <v>0</v>
      </c>
    </row>
    <row r="73" ht="15.75" customHeight="1">
      <c r="A73" s="48" t="str">
        <f t="shared" si="2"/>
        <v>Pair 1 &amp; </v>
      </c>
      <c r="B73" s="49" t="str">
        <f t="shared" si="3"/>
        <v>Pair 2 &amp; </v>
      </c>
      <c r="C73" s="43" t="s">
        <v>142</v>
      </c>
      <c r="D73" s="44"/>
      <c r="E73" s="45" t="s">
        <v>143</v>
      </c>
      <c r="F73" s="44"/>
      <c r="G73" s="45" t="s">
        <v>144</v>
      </c>
      <c r="H73" s="44"/>
      <c r="J73" s="46">
        <f t="shared" si="1"/>
        <v>0</v>
      </c>
    </row>
    <row r="74" ht="15.75" customHeight="1">
      <c r="A74" s="48" t="str">
        <f t="shared" si="2"/>
        <v>Batty &amp; Mole</v>
      </c>
      <c r="B74" s="49" t="str">
        <f t="shared" si="3"/>
        <v>Chi &amp; Kita</v>
      </c>
      <c r="C74" s="57" t="s">
        <v>19</v>
      </c>
      <c r="D74" s="57" t="s">
        <v>15</v>
      </c>
      <c r="E74" s="57">
        <v>6.0</v>
      </c>
      <c r="F74" s="57">
        <v>2.0</v>
      </c>
      <c r="G74" s="57" t="s">
        <v>16</v>
      </c>
      <c r="H74" s="57" t="s">
        <v>151</v>
      </c>
      <c r="J74" s="46">
        <f t="shared" si="1"/>
        <v>1</v>
      </c>
    </row>
    <row r="75" ht="15.75" customHeight="1">
      <c r="A75" s="48" t="str">
        <f t="shared" si="2"/>
        <v>Chi &amp; Batty</v>
      </c>
      <c r="B75" s="49" t="str">
        <f t="shared" si="3"/>
        <v>Kita &amp; Mole</v>
      </c>
      <c r="C75" s="57" t="s">
        <v>16</v>
      </c>
      <c r="D75" s="57" t="s">
        <v>19</v>
      </c>
      <c r="E75" s="57">
        <v>6.0</v>
      </c>
      <c r="F75" s="57">
        <v>1.0</v>
      </c>
      <c r="G75" s="57" t="s">
        <v>151</v>
      </c>
      <c r="H75" s="57" t="s">
        <v>15</v>
      </c>
      <c r="J75" s="46">
        <f t="shared" si="1"/>
        <v>1</v>
      </c>
    </row>
    <row r="76" ht="15.75" customHeight="1">
      <c r="A76" s="48" t="str">
        <f t="shared" si="2"/>
        <v> &amp; </v>
      </c>
      <c r="B76" s="49" t="str">
        <f t="shared" si="3"/>
        <v> &amp; </v>
      </c>
      <c r="C76" s="57"/>
      <c r="D76" s="57"/>
      <c r="E76" s="57"/>
      <c r="F76" s="57"/>
      <c r="G76" s="57"/>
      <c r="H76" s="57"/>
      <c r="J76" s="46">
        <f t="shared" si="1"/>
        <v>0</v>
      </c>
    </row>
    <row r="77" ht="15.75" customHeight="1">
      <c r="A77" s="48" t="str">
        <f t="shared" si="2"/>
        <v> &amp; </v>
      </c>
      <c r="B77" s="49" t="str">
        <f t="shared" si="3"/>
        <v> &amp; </v>
      </c>
      <c r="J77" s="46">
        <f t="shared" si="1"/>
        <v>0</v>
      </c>
    </row>
    <row r="78" ht="15.75" customHeight="1">
      <c r="A78" s="48" t="str">
        <f t="shared" si="2"/>
        <v>Date &amp; Location</v>
      </c>
      <c r="B78" s="49" t="str">
        <f t="shared" si="3"/>
        <v> &amp; </v>
      </c>
      <c r="C78" s="39" t="s">
        <v>138</v>
      </c>
      <c r="D78" s="39" t="s">
        <v>139</v>
      </c>
      <c r="J78" s="46">
        <f t="shared" si="1"/>
        <v>0</v>
      </c>
    </row>
    <row r="79" ht="15.75" customHeight="1">
      <c r="A79" s="48" t="str">
        <f t="shared" si="2"/>
        <v>45355 &amp; LRC</v>
      </c>
      <c r="B79" s="49" t="str">
        <f t="shared" si="3"/>
        <v> &amp; </v>
      </c>
      <c r="C79" s="52">
        <v>45355.0</v>
      </c>
      <c r="D79" s="19" t="s">
        <v>141</v>
      </c>
      <c r="J79" s="46">
        <f t="shared" si="1"/>
        <v>0</v>
      </c>
    </row>
    <row r="80" ht="15.75" customHeight="1">
      <c r="A80" s="48" t="str">
        <f t="shared" si="2"/>
        <v>Pair 1 &amp; </v>
      </c>
      <c r="B80" s="49" t="str">
        <f t="shared" si="3"/>
        <v>Pair 2 &amp; </v>
      </c>
      <c r="C80" s="43" t="s">
        <v>142</v>
      </c>
      <c r="D80" s="44"/>
      <c r="E80" s="45" t="s">
        <v>143</v>
      </c>
      <c r="F80" s="44"/>
      <c r="G80" s="45" t="s">
        <v>144</v>
      </c>
      <c r="H80" s="44"/>
      <c r="J80" s="46">
        <f t="shared" si="1"/>
        <v>0</v>
      </c>
    </row>
    <row r="81" ht="15.75" customHeight="1">
      <c r="A81" s="48" t="str">
        <f t="shared" si="2"/>
        <v>WM &amp; Mike</v>
      </c>
      <c r="B81" s="49" t="str">
        <f t="shared" si="3"/>
        <v>Chi &amp; Andrew</v>
      </c>
      <c r="C81" s="57" t="s">
        <v>13</v>
      </c>
      <c r="D81" s="57" t="s">
        <v>17</v>
      </c>
      <c r="E81" s="57">
        <v>7.0</v>
      </c>
      <c r="F81" s="57">
        <v>6.0</v>
      </c>
      <c r="G81" s="57" t="s">
        <v>16</v>
      </c>
      <c r="H81" s="57" t="s">
        <v>14</v>
      </c>
      <c r="J81" s="46">
        <f t="shared" si="1"/>
        <v>1</v>
      </c>
    </row>
    <row r="82" ht="15.75" customHeight="1">
      <c r="A82" s="48" t="str">
        <f t="shared" si="2"/>
        <v>WM &amp; Mike</v>
      </c>
      <c r="B82" s="49" t="str">
        <f t="shared" si="3"/>
        <v>Chi &amp; Andrew</v>
      </c>
      <c r="C82" s="57" t="s">
        <v>13</v>
      </c>
      <c r="D82" s="57" t="s">
        <v>17</v>
      </c>
      <c r="E82" s="57">
        <v>6.0</v>
      </c>
      <c r="F82" s="57">
        <v>4.0</v>
      </c>
      <c r="G82" s="57" t="s">
        <v>16</v>
      </c>
      <c r="H82" s="57" t="s">
        <v>14</v>
      </c>
      <c r="J82" s="46">
        <f t="shared" si="1"/>
        <v>1</v>
      </c>
    </row>
    <row r="83" ht="15.75" customHeight="1">
      <c r="A83" s="48" t="str">
        <f t="shared" si="2"/>
        <v>Batty &amp; </v>
      </c>
      <c r="B83" s="49" t="str">
        <f t="shared" si="3"/>
        <v>DT &amp; </v>
      </c>
      <c r="C83" s="57" t="s">
        <v>19</v>
      </c>
      <c r="D83" s="57"/>
      <c r="E83" s="57">
        <v>6.0</v>
      </c>
      <c r="F83" s="57">
        <v>3.0</v>
      </c>
      <c r="G83" s="57" t="s">
        <v>20</v>
      </c>
      <c r="H83" s="57"/>
      <c r="J83" s="46">
        <f t="shared" si="1"/>
        <v>1</v>
      </c>
    </row>
    <row r="84" ht="15.75" customHeight="1">
      <c r="A84" s="48" t="str">
        <f t="shared" si="2"/>
        <v> &amp; </v>
      </c>
      <c r="B84" s="49" t="str">
        <f t="shared" si="3"/>
        <v> &amp; </v>
      </c>
      <c r="J84" s="46">
        <f t="shared" si="1"/>
        <v>0</v>
      </c>
    </row>
    <row r="85" ht="15.75" customHeight="1">
      <c r="A85" s="48" t="str">
        <f t="shared" si="2"/>
        <v>Date &amp; Location</v>
      </c>
      <c r="B85" s="49" t="str">
        <f t="shared" si="3"/>
        <v> &amp; </v>
      </c>
      <c r="C85" s="39" t="s">
        <v>138</v>
      </c>
      <c r="D85" s="39" t="s">
        <v>139</v>
      </c>
      <c r="J85" s="46">
        <f t="shared" si="1"/>
        <v>0</v>
      </c>
    </row>
    <row r="86" ht="15.75" customHeight="1">
      <c r="A86" s="48" t="str">
        <f t="shared" si="2"/>
        <v>45359 &amp; LRC</v>
      </c>
      <c r="B86" s="49" t="str">
        <f t="shared" si="3"/>
        <v> &amp; </v>
      </c>
      <c r="C86" s="52">
        <v>45359.0</v>
      </c>
      <c r="D86" s="19" t="s">
        <v>141</v>
      </c>
      <c r="J86" s="46">
        <f t="shared" si="1"/>
        <v>0</v>
      </c>
    </row>
    <row r="87" ht="15.75" customHeight="1">
      <c r="A87" s="48" t="str">
        <f t="shared" si="2"/>
        <v>Pair 1 &amp; </v>
      </c>
      <c r="B87" s="49" t="str">
        <f t="shared" si="3"/>
        <v>Pair 2 &amp; </v>
      </c>
      <c r="C87" s="43" t="s">
        <v>142</v>
      </c>
      <c r="D87" s="44"/>
      <c r="E87" s="45" t="s">
        <v>143</v>
      </c>
      <c r="F87" s="44"/>
      <c r="G87" s="45" t="s">
        <v>144</v>
      </c>
      <c r="H87" s="44"/>
      <c r="J87" s="46">
        <f t="shared" si="1"/>
        <v>0</v>
      </c>
    </row>
    <row r="88" ht="15.75" customHeight="1">
      <c r="A88" s="48" t="str">
        <f t="shared" si="2"/>
        <v>Andrew &amp; Batty</v>
      </c>
      <c r="B88" s="49" t="str">
        <f t="shared" si="3"/>
        <v>Chi &amp; SG</v>
      </c>
      <c r="C88" s="57" t="s">
        <v>14</v>
      </c>
      <c r="D88" s="57" t="s">
        <v>19</v>
      </c>
      <c r="E88" s="57">
        <v>6.0</v>
      </c>
      <c r="F88" s="57">
        <v>3.0</v>
      </c>
      <c r="G88" s="57" t="s">
        <v>16</v>
      </c>
      <c r="H88" s="57" t="s">
        <v>150</v>
      </c>
      <c r="J88" s="46">
        <f t="shared" si="1"/>
        <v>1</v>
      </c>
    </row>
    <row r="89" ht="15.75" customHeight="1">
      <c r="A89" s="48" t="str">
        <f t="shared" si="2"/>
        <v>Andrew &amp; Chi</v>
      </c>
      <c r="B89" s="49" t="str">
        <f t="shared" si="3"/>
        <v>Batty &amp; SG</v>
      </c>
      <c r="C89" s="57" t="s">
        <v>14</v>
      </c>
      <c r="D89" s="57" t="s">
        <v>16</v>
      </c>
      <c r="E89" s="57">
        <v>4.0</v>
      </c>
      <c r="F89" s="57">
        <v>0.0</v>
      </c>
      <c r="G89" s="57" t="s">
        <v>19</v>
      </c>
      <c r="H89" s="57" t="s">
        <v>150</v>
      </c>
      <c r="J89" s="46">
        <f t="shared" si="1"/>
        <v>0.5</v>
      </c>
    </row>
    <row r="90" ht="15.75" customHeight="1">
      <c r="A90" s="48" t="str">
        <f t="shared" si="2"/>
        <v> &amp; </v>
      </c>
      <c r="B90" s="49" t="str">
        <f t="shared" si="3"/>
        <v> &amp; </v>
      </c>
      <c r="C90" s="57"/>
      <c r="D90" s="57"/>
      <c r="E90" s="57"/>
      <c r="F90" s="57"/>
      <c r="G90" s="57"/>
      <c r="H90" s="57"/>
      <c r="J90" s="46">
        <f t="shared" si="1"/>
        <v>0</v>
      </c>
    </row>
    <row r="91" ht="15.75" customHeight="1">
      <c r="A91" s="48" t="str">
        <f t="shared" si="2"/>
        <v> &amp; </v>
      </c>
      <c r="B91" s="49" t="str">
        <f t="shared" si="3"/>
        <v> &amp; </v>
      </c>
      <c r="J91" s="46">
        <f t="shared" si="1"/>
        <v>0</v>
      </c>
    </row>
    <row r="92" ht="15.75" customHeight="1">
      <c r="A92" s="48" t="str">
        <f t="shared" si="2"/>
        <v>Date &amp; Location</v>
      </c>
      <c r="B92" s="49" t="str">
        <f t="shared" si="3"/>
        <v> &amp; </v>
      </c>
      <c r="C92" s="39" t="s">
        <v>138</v>
      </c>
      <c r="D92" s="39" t="s">
        <v>139</v>
      </c>
      <c r="J92" s="46">
        <f t="shared" si="1"/>
        <v>0</v>
      </c>
    </row>
    <row r="93" ht="15.75" customHeight="1">
      <c r="A93" s="48" t="str">
        <f t="shared" si="2"/>
        <v>45362 &amp; LRC</v>
      </c>
      <c r="B93" s="49" t="str">
        <f t="shared" si="3"/>
        <v> &amp; </v>
      </c>
      <c r="C93" s="52">
        <v>45362.0</v>
      </c>
      <c r="D93" s="19" t="s">
        <v>141</v>
      </c>
      <c r="J93" s="46">
        <f t="shared" si="1"/>
        <v>0</v>
      </c>
    </row>
    <row r="94" ht="15.75" customHeight="1">
      <c r="A94" s="48" t="str">
        <f t="shared" si="2"/>
        <v>Pair 1 &amp; </v>
      </c>
      <c r="B94" s="49" t="str">
        <f t="shared" si="3"/>
        <v>Pair 2 &amp; </v>
      </c>
      <c r="C94" s="43" t="s">
        <v>142</v>
      </c>
      <c r="D94" s="44"/>
      <c r="E94" s="45" t="s">
        <v>143</v>
      </c>
      <c r="F94" s="44"/>
      <c r="G94" s="45" t="s">
        <v>144</v>
      </c>
      <c r="H94" s="44"/>
      <c r="J94" s="46">
        <f t="shared" si="1"/>
        <v>0</v>
      </c>
    </row>
    <row r="95" ht="15.75" customHeight="1">
      <c r="A95" s="48" t="str">
        <f t="shared" si="2"/>
        <v>WM &amp; Chi</v>
      </c>
      <c r="B95" s="49" t="str">
        <f t="shared" si="3"/>
        <v>Mike &amp; Chi</v>
      </c>
      <c r="C95" s="57" t="s">
        <v>13</v>
      </c>
      <c r="D95" s="57" t="s">
        <v>16</v>
      </c>
      <c r="E95" s="57">
        <v>6.0</v>
      </c>
      <c r="F95" s="57">
        <v>3.0</v>
      </c>
      <c r="G95" s="57" t="s">
        <v>17</v>
      </c>
      <c r="H95" s="57" t="s">
        <v>16</v>
      </c>
      <c r="J95" s="46">
        <f t="shared" si="1"/>
        <v>1</v>
      </c>
    </row>
    <row r="96" ht="15.75" customHeight="1">
      <c r="A96" s="48" t="str">
        <f t="shared" si="2"/>
        <v>Andrew &amp; WM</v>
      </c>
      <c r="B96" s="49" t="str">
        <f t="shared" si="3"/>
        <v>Mike &amp; Chi</v>
      </c>
      <c r="C96" s="57" t="s">
        <v>14</v>
      </c>
      <c r="D96" s="57" t="s">
        <v>13</v>
      </c>
      <c r="E96" s="57">
        <v>7.0</v>
      </c>
      <c r="F96" s="57">
        <v>6.0</v>
      </c>
      <c r="G96" s="57" t="s">
        <v>17</v>
      </c>
      <c r="H96" s="57" t="s">
        <v>16</v>
      </c>
      <c r="J96" s="46">
        <f t="shared" si="1"/>
        <v>1</v>
      </c>
    </row>
    <row r="97" ht="15.75" customHeight="1">
      <c r="A97" s="48" t="str">
        <f t="shared" si="2"/>
        <v>WM &amp; Mike</v>
      </c>
      <c r="B97" s="49" t="str">
        <f t="shared" si="3"/>
        <v>Andrew &amp; Chi</v>
      </c>
      <c r="C97" s="57" t="s">
        <v>13</v>
      </c>
      <c r="D97" s="57" t="s">
        <v>17</v>
      </c>
      <c r="E97" s="57">
        <v>3.0</v>
      </c>
      <c r="F97" s="57">
        <v>0.0</v>
      </c>
      <c r="G97" s="57" t="s">
        <v>14</v>
      </c>
      <c r="H97" s="57" t="s">
        <v>16</v>
      </c>
      <c r="J97" s="46">
        <f t="shared" si="1"/>
        <v>0.5</v>
      </c>
    </row>
    <row r="98" ht="15.75" customHeight="1">
      <c r="A98" s="48" t="str">
        <f t="shared" si="2"/>
        <v> &amp; </v>
      </c>
      <c r="B98" s="49" t="str">
        <f t="shared" si="3"/>
        <v> &amp; </v>
      </c>
      <c r="J98" s="46">
        <f t="shared" si="1"/>
        <v>0</v>
      </c>
    </row>
    <row r="99" ht="15.75" customHeight="1">
      <c r="A99" s="58" t="str">
        <f t="shared" si="2"/>
        <v>Date &amp; Location</v>
      </c>
      <c r="B99" s="59" t="str">
        <f t="shared" si="3"/>
        <v> &amp; </v>
      </c>
      <c r="C99" s="60" t="s">
        <v>138</v>
      </c>
      <c r="D99" s="60" t="s">
        <v>139</v>
      </c>
      <c r="E99" s="60"/>
      <c r="F99" s="60"/>
      <c r="G99" s="60"/>
      <c r="H99" s="60"/>
      <c r="I99" s="60"/>
      <c r="J99" s="61">
        <f t="shared" si="1"/>
        <v>0</v>
      </c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ht="15.75" customHeight="1">
      <c r="A100" s="58" t="str">
        <f t="shared" si="2"/>
        <v>45366 &amp; LRC</v>
      </c>
      <c r="B100" s="59" t="str">
        <f t="shared" si="3"/>
        <v> &amp; </v>
      </c>
      <c r="C100" s="62">
        <v>45366.0</v>
      </c>
      <c r="D100" s="63" t="s">
        <v>141</v>
      </c>
      <c r="E100" s="63"/>
      <c r="F100" s="63"/>
      <c r="G100" s="63"/>
      <c r="H100" s="63"/>
      <c r="I100" s="60"/>
      <c r="J100" s="61">
        <f t="shared" si="1"/>
        <v>0</v>
      </c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ht="15.75" customHeight="1">
      <c r="A101" s="58" t="str">
        <f t="shared" si="2"/>
        <v>Pair 1 &amp; </v>
      </c>
      <c r="B101" s="64" t="str">
        <f t="shared" si="3"/>
        <v>Pair 2 &amp; </v>
      </c>
      <c r="C101" s="65" t="s">
        <v>142</v>
      </c>
      <c r="D101" s="66"/>
      <c r="E101" s="67" t="s">
        <v>143</v>
      </c>
      <c r="F101" s="66"/>
      <c r="G101" s="67" t="s">
        <v>144</v>
      </c>
      <c r="H101" s="66"/>
      <c r="I101" s="60"/>
      <c r="J101" s="61">
        <f t="shared" si="1"/>
        <v>0</v>
      </c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ht="15.75" customHeight="1">
      <c r="A102" s="58" t="str">
        <f t="shared" si="2"/>
        <v>Andrew &amp; Chi</v>
      </c>
      <c r="B102" s="64" t="str">
        <f t="shared" si="3"/>
        <v>WM &amp; Cadol</v>
      </c>
      <c r="C102" s="68" t="s">
        <v>14</v>
      </c>
      <c r="D102" s="69" t="s">
        <v>16</v>
      </c>
      <c r="E102" s="70">
        <v>6.0</v>
      </c>
      <c r="F102" s="71">
        <v>1.0</v>
      </c>
      <c r="G102" s="68" t="s">
        <v>13</v>
      </c>
      <c r="H102" s="68" t="s">
        <v>18</v>
      </c>
      <c r="I102" s="60"/>
      <c r="J102" s="61">
        <f t="shared" si="1"/>
        <v>1</v>
      </c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ht="15.75" customHeight="1">
      <c r="A103" s="58" t="str">
        <f t="shared" si="2"/>
        <v>WM &amp; Andrew</v>
      </c>
      <c r="B103" s="64" t="str">
        <f t="shared" si="3"/>
        <v>Cadol &amp; Chi</v>
      </c>
      <c r="C103" s="68" t="s">
        <v>13</v>
      </c>
      <c r="D103" s="68" t="s">
        <v>14</v>
      </c>
      <c r="E103" s="71">
        <v>6.0</v>
      </c>
      <c r="F103" s="71">
        <v>0.0</v>
      </c>
      <c r="G103" s="68" t="s">
        <v>18</v>
      </c>
      <c r="H103" s="69" t="s">
        <v>16</v>
      </c>
      <c r="I103" s="60"/>
      <c r="J103" s="61">
        <f t="shared" si="1"/>
        <v>1</v>
      </c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ht="15.75" customHeight="1">
      <c r="A104" s="58" t="str">
        <f t="shared" si="2"/>
        <v>WM &amp; Chi</v>
      </c>
      <c r="B104" s="64" t="str">
        <f t="shared" si="3"/>
        <v>Andrew &amp; Ari</v>
      </c>
      <c r="C104" s="69" t="s">
        <v>13</v>
      </c>
      <c r="D104" s="68" t="s">
        <v>16</v>
      </c>
      <c r="E104" s="71">
        <v>7.0</v>
      </c>
      <c r="F104" s="71">
        <v>5.0</v>
      </c>
      <c r="G104" s="69" t="s">
        <v>14</v>
      </c>
      <c r="H104" s="68" t="s">
        <v>154</v>
      </c>
      <c r="I104" s="60"/>
      <c r="J104" s="61">
        <f t="shared" si="1"/>
        <v>1</v>
      </c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ht="15.75" customHeight="1">
      <c r="A105" s="58" t="str">
        <f t="shared" si="2"/>
        <v>WM &amp; Andrew</v>
      </c>
      <c r="B105" s="64" t="str">
        <f t="shared" si="3"/>
        <v>Chi &amp; Ari</v>
      </c>
      <c r="C105" s="69" t="s">
        <v>13</v>
      </c>
      <c r="D105" s="68" t="s">
        <v>14</v>
      </c>
      <c r="E105" s="71">
        <v>3.0</v>
      </c>
      <c r="F105" s="71">
        <v>2.0</v>
      </c>
      <c r="G105" s="68" t="s">
        <v>16</v>
      </c>
      <c r="H105" s="68" t="s">
        <v>154</v>
      </c>
      <c r="I105" s="60"/>
      <c r="J105" s="61">
        <f t="shared" si="1"/>
        <v>0.5</v>
      </c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ht="15.75" customHeight="1">
      <c r="A106" s="48" t="str">
        <f t="shared" si="2"/>
        <v> &amp; </v>
      </c>
      <c r="B106" s="49" t="str">
        <f t="shared" si="3"/>
        <v> &amp; </v>
      </c>
      <c r="J106" s="46">
        <f t="shared" si="1"/>
        <v>0</v>
      </c>
    </row>
    <row r="107" ht="15.75" customHeight="1">
      <c r="A107" s="58" t="str">
        <f t="shared" si="2"/>
        <v>Date &amp; Location</v>
      </c>
      <c r="B107" s="59" t="str">
        <f t="shared" si="3"/>
        <v> &amp; </v>
      </c>
      <c r="C107" s="60" t="s">
        <v>138</v>
      </c>
      <c r="D107" s="60" t="s">
        <v>139</v>
      </c>
      <c r="E107" s="60"/>
      <c r="F107" s="60"/>
      <c r="G107" s="60"/>
      <c r="H107" s="60"/>
      <c r="I107" s="60"/>
      <c r="J107" s="61">
        <f t="shared" si="1"/>
        <v>0</v>
      </c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ht="15.75" customHeight="1">
      <c r="A108" s="58" t="str">
        <f t="shared" si="2"/>
        <v>45369 &amp; LRC</v>
      </c>
      <c r="B108" s="59" t="str">
        <f t="shared" si="3"/>
        <v> &amp; </v>
      </c>
      <c r="C108" s="62">
        <v>45369.0</v>
      </c>
      <c r="D108" s="63" t="s">
        <v>141</v>
      </c>
      <c r="E108" s="63"/>
      <c r="F108" s="63"/>
      <c r="G108" s="63"/>
      <c r="H108" s="63"/>
      <c r="I108" s="60"/>
      <c r="J108" s="61">
        <f t="shared" si="1"/>
        <v>0</v>
      </c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ht="15.75" customHeight="1">
      <c r="A109" s="58" t="str">
        <f t="shared" si="2"/>
        <v>Pair 1 &amp; </v>
      </c>
      <c r="B109" s="64" t="str">
        <f t="shared" si="3"/>
        <v>Pair 2 &amp; </v>
      </c>
      <c r="C109" s="65" t="s">
        <v>142</v>
      </c>
      <c r="D109" s="66"/>
      <c r="E109" s="67" t="s">
        <v>143</v>
      </c>
      <c r="F109" s="66"/>
      <c r="G109" s="67" t="s">
        <v>144</v>
      </c>
      <c r="H109" s="66"/>
      <c r="I109" s="60"/>
      <c r="J109" s="61">
        <f t="shared" si="1"/>
        <v>0</v>
      </c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ht="15.75" customHeight="1">
      <c r="A110" s="58" t="str">
        <f t="shared" si="2"/>
        <v>WM &amp; Chi</v>
      </c>
      <c r="B110" s="64" t="str">
        <f t="shared" si="3"/>
        <v>Andrew &amp; Mike</v>
      </c>
      <c r="C110" s="68" t="s">
        <v>13</v>
      </c>
      <c r="D110" s="69" t="s">
        <v>16</v>
      </c>
      <c r="E110" s="70">
        <v>6.0</v>
      </c>
      <c r="F110" s="71">
        <v>4.0</v>
      </c>
      <c r="G110" s="68" t="s">
        <v>14</v>
      </c>
      <c r="H110" s="68" t="s">
        <v>17</v>
      </c>
      <c r="I110" s="60"/>
      <c r="J110" s="61">
        <f t="shared" si="1"/>
        <v>1</v>
      </c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ht="15.75" customHeight="1">
      <c r="A111" s="58" t="str">
        <f t="shared" si="2"/>
        <v>WM &amp; Andrew</v>
      </c>
      <c r="B111" s="64" t="str">
        <f t="shared" si="3"/>
        <v>Mike &amp; Chi</v>
      </c>
      <c r="C111" s="68" t="s">
        <v>13</v>
      </c>
      <c r="D111" s="68" t="s">
        <v>14</v>
      </c>
      <c r="E111" s="71">
        <v>6.0</v>
      </c>
      <c r="F111" s="71">
        <v>4.0</v>
      </c>
      <c r="G111" s="68" t="s">
        <v>17</v>
      </c>
      <c r="H111" s="69" t="s">
        <v>16</v>
      </c>
      <c r="I111" s="60"/>
      <c r="J111" s="61">
        <f t="shared" si="1"/>
        <v>1</v>
      </c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ht="15.75" customHeight="1">
      <c r="A112" s="58" t="str">
        <f t="shared" si="2"/>
        <v>WM &amp; Mike</v>
      </c>
      <c r="B112" s="64" t="str">
        <f t="shared" si="3"/>
        <v>Andrew &amp; Chi</v>
      </c>
      <c r="C112" s="69" t="s">
        <v>13</v>
      </c>
      <c r="D112" s="68" t="s">
        <v>17</v>
      </c>
      <c r="E112" s="71">
        <v>6.0</v>
      </c>
      <c r="F112" s="71">
        <v>3.0</v>
      </c>
      <c r="G112" s="69" t="s">
        <v>14</v>
      </c>
      <c r="H112" s="68" t="s">
        <v>16</v>
      </c>
      <c r="I112" s="60"/>
      <c r="J112" s="61">
        <f t="shared" si="1"/>
        <v>1</v>
      </c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ht="15.75" customHeight="1">
      <c r="A113" s="58" t="str">
        <f t="shared" si="2"/>
        <v> &amp; </v>
      </c>
      <c r="B113" s="64" t="str">
        <f t="shared" si="3"/>
        <v> &amp; </v>
      </c>
      <c r="J113" s="46">
        <f t="shared" si="1"/>
        <v>0</v>
      </c>
    </row>
    <row r="114" ht="15.75" customHeight="1">
      <c r="A114" s="58" t="str">
        <f t="shared" si="2"/>
        <v>Date &amp; Location</v>
      </c>
      <c r="B114" s="64" t="str">
        <f t="shared" si="3"/>
        <v> &amp; </v>
      </c>
      <c r="C114" s="60" t="s">
        <v>138</v>
      </c>
      <c r="D114" s="60" t="s">
        <v>139</v>
      </c>
      <c r="E114" s="60"/>
      <c r="F114" s="60"/>
      <c r="G114" s="60"/>
      <c r="H114" s="60"/>
      <c r="J114" s="46">
        <f t="shared" si="1"/>
        <v>0</v>
      </c>
    </row>
    <row r="115" ht="15.75" customHeight="1">
      <c r="A115" s="58" t="str">
        <f t="shared" si="2"/>
        <v>45373 &amp; LRC</v>
      </c>
      <c r="B115" s="64" t="str">
        <f t="shared" si="3"/>
        <v> &amp; </v>
      </c>
      <c r="C115" s="62">
        <v>45373.0</v>
      </c>
      <c r="D115" s="63" t="s">
        <v>141</v>
      </c>
      <c r="E115" s="63"/>
      <c r="F115" s="63"/>
      <c r="G115" s="63"/>
      <c r="H115" s="63"/>
      <c r="J115" s="46">
        <f t="shared" si="1"/>
        <v>0</v>
      </c>
    </row>
    <row r="116" ht="15.75" customHeight="1">
      <c r="A116" s="58" t="str">
        <f t="shared" si="2"/>
        <v>Pair 1 &amp; </v>
      </c>
      <c r="B116" s="64" t="str">
        <f t="shared" si="3"/>
        <v>Pair 2 &amp; </v>
      </c>
      <c r="C116" s="65" t="s">
        <v>142</v>
      </c>
      <c r="D116" s="66"/>
      <c r="E116" s="67" t="s">
        <v>143</v>
      </c>
      <c r="F116" s="66"/>
      <c r="G116" s="67" t="s">
        <v>144</v>
      </c>
      <c r="H116" s="66"/>
      <c r="J116" s="46">
        <f t="shared" si="1"/>
        <v>0</v>
      </c>
    </row>
    <row r="117" ht="15.75" customHeight="1">
      <c r="A117" s="58" t="str">
        <f t="shared" si="2"/>
        <v>Andrew &amp; Mole</v>
      </c>
      <c r="B117" s="64" t="str">
        <f t="shared" si="3"/>
        <v>WM &amp; Chi</v>
      </c>
      <c r="C117" s="68" t="s">
        <v>14</v>
      </c>
      <c r="D117" s="68" t="s">
        <v>15</v>
      </c>
      <c r="E117" s="70">
        <v>6.0</v>
      </c>
      <c r="F117" s="71">
        <v>0.0</v>
      </c>
      <c r="G117" s="68" t="s">
        <v>13</v>
      </c>
      <c r="H117" s="68" t="s">
        <v>16</v>
      </c>
      <c r="J117" s="46">
        <f t="shared" si="1"/>
        <v>1</v>
      </c>
    </row>
    <row r="118" ht="15.75" customHeight="1">
      <c r="A118" s="58" t="str">
        <f t="shared" si="2"/>
        <v>WM &amp; Andrew</v>
      </c>
      <c r="B118" s="64" t="str">
        <f t="shared" si="3"/>
        <v>Mole &amp; Chi</v>
      </c>
      <c r="C118" s="68" t="s">
        <v>13</v>
      </c>
      <c r="D118" s="68" t="s">
        <v>14</v>
      </c>
      <c r="E118" s="71">
        <v>6.0</v>
      </c>
      <c r="F118" s="71">
        <v>1.0</v>
      </c>
      <c r="G118" s="68" t="s">
        <v>15</v>
      </c>
      <c r="H118" s="69" t="s">
        <v>16</v>
      </c>
      <c r="J118" s="46">
        <f t="shared" si="1"/>
        <v>1</v>
      </c>
    </row>
    <row r="119" ht="15.75" customHeight="1">
      <c r="A119" s="58" t="str">
        <f t="shared" si="2"/>
        <v>WM &amp; Mole</v>
      </c>
      <c r="B119" s="64" t="str">
        <f t="shared" si="3"/>
        <v>Andrew &amp; Chi</v>
      </c>
      <c r="C119" s="69" t="s">
        <v>13</v>
      </c>
      <c r="D119" s="68" t="s">
        <v>15</v>
      </c>
      <c r="E119" s="71">
        <v>6.0</v>
      </c>
      <c r="F119" s="71">
        <v>2.0</v>
      </c>
      <c r="G119" s="69" t="s">
        <v>14</v>
      </c>
      <c r="H119" s="68" t="s">
        <v>16</v>
      </c>
      <c r="J119" s="46">
        <f t="shared" si="1"/>
        <v>1</v>
      </c>
    </row>
    <row r="120" ht="15.75" customHeight="1">
      <c r="A120" s="58" t="str">
        <f t="shared" si="2"/>
        <v>WM &amp; Mole</v>
      </c>
      <c r="B120" s="64" t="str">
        <f t="shared" si="3"/>
        <v>Chi &amp; Andrew</v>
      </c>
      <c r="C120" s="69" t="s">
        <v>13</v>
      </c>
      <c r="D120" s="68" t="s">
        <v>15</v>
      </c>
      <c r="E120" s="71">
        <v>6.0</v>
      </c>
      <c r="F120" s="71">
        <v>2.0</v>
      </c>
      <c r="G120" s="68" t="s">
        <v>16</v>
      </c>
      <c r="H120" s="68" t="s">
        <v>14</v>
      </c>
      <c r="J120" s="46">
        <f t="shared" si="1"/>
        <v>1</v>
      </c>
    </row>
    <row r="121" ht="15.75" customHeight="1">
      <c r="A121" s="58" t="str">
        <f t="shared" si="2"/>
        <v> &amp; </v>
      </c>
      <c r="B121" s="64" t="str">
        <f t="shared" si="3"/>
        <v> &amp; </v>
      </c>
      <c r="J121" s="46">
        <f t="shared" si="1"/>
        <v>0</v>
      </c>
    </row>
    <row r="122" ht="15.75" customHeight="1">
      <c r="A122" s="58" t="str">
        <f t="shared" si="2"/>
        <v>Date &amp; Location</v>
      </c>
      <c r="B122" s="64" t="str">
        <f t="shared" si="3"/>
        <v> &amp; </v>
      </c>
      <c r="C122" s="60" t="s">
        <v>138</v>
      </c>
      <c r="D122" s="60" t="s">
        <v>139</v>
      </c>
      <c r="E122" s="60"/>
      <c r="F122" s="60"/>
      <c r="G122" s="60"/>
      <c r="H122" s="60"/>
      <c r="I122" s="60"/>
      <c r="J122" s="61">
        <f t="shared" si="1"/>
        <v>0</v>
      </c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ht="15.75" customHeight="1">
      <c r="A123" s="58" t="str">
        <f t="shared" si="2"/>
        <v>45376 &amp; LRC</v>
      </c>
      <c r="B123" s="64" t="str">
        <f t="shared" si="3"/>
        <v> &amp; </v>
      </c>
      <c r="C123" s="62">
        <v>45376.0</v>
      </c>
      <c r="D123" s="63" t="s">
        <v>141</v>
      </c>
      <c r="E123" s="63"/>
      <c r="F123" s="63"/>
      <c r="G123" s="63"/>
      <c r="H123" s="63"/>
      <c r="I123" s="60"/>
      <c r="J123" s="61">
        <f t="shared" si="1"/>
        <v>0</v>
      </c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ht="15.75" customHeight="1">
      <c r="A124" s="58" t="str">
        <f t="shared" si="2"/>
        <v>Pair 1 &amp; </v>
      </c>
      <c r="B124" s="64" t="str">
        <f t="shared" si="3"/>
        <v>Pair 2 &amp; </v>
      </c>
      <c r="C124" s="65" t="s">
        <v>142</v>
      </c>
      <c r="D124" s="66"/>
      <c r="E124" s="67" t="s">
        <v>143</v>
      </c>
      <c r="F124" s="66"/>
      <c r="G124" s="67" t="s">
        <v>144</v>
      </c>
      <c r="H124" s="66"/>
      <c r="I124" s="60"/>
      <c r="J124" s="61">
        <f t="shared" si="1"/>
        <v>0</v>
      </c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ht="15.75" customHeight="1">
      <c r="A125" s="58" t="str">
        <f t="shared" si="2"/>
        <v>WM &amp; Chi</v>
      </c>
      <c r="B125" s="64" t="str">
        <f t="shared" si="3"/>
        <v>Mike &amp; Batty</v>
      </c>
      <c r="C125" s="68" t="s">
        <v>13</v>
      </c>
      <c r="D125" s="68" t="s">
        <v>16</v>
      </c>
      <c r="E125" s="70">
        <v>6.0</v>
      </c>
      <c r="F125" s="71">
        <v>1.0</v>
      </c>
      <c r="G125" s="68" t="s">
        <v>17</v>
      </c>
      <c r="H125" s="68" t="s">
        <v>19</v>
      </c>
      <c r="I125" s="60"/>
      <c r="J125" s="61">
        <f t="shared" si="1"/>
        <v>1</v>
      </c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ht="15.75" customHeight="1">
      <c r="A126" s="58" t="str">
        <f t="shared" si="2"/>
        <v>WM &amp; Batty</v>
      </c>
      <c r="B126" s="64" t="str">
        <f t="shared" si="3"/>
        <v>Mike &amp; Chi</v>
      </c>
      <c r="C126" s="68" t="s">
        <v>13</v>
      </c>
      <c r="D126" s="68" t="s">
        <v>19</v>
      </c>
      <c r="E126" s="70">
        <v>6.0</v>
      </c>
      <c r="F126" s="71">
        <v>2.0</v>
      </c>
      <c r="G126" s="68" t="s">
        <v>17</v>
      </c>
      <c r="H126" s="68" t="s">
        <v>16</v>
      </c>
      <c r="I126" s="60"/>
      <c r="J126" s="61">
        <f t="shared" si="1"/>
        <v>1</v>
      </c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ht="15.75" customHeight="1">
      <c r="A127" s="58" t="str">
        <f t="shared" si="2"/>
        <v>WM &amp; Mike</v>
      </c>
      <c r="B127" s="64" t="str">
        <f t="shared" si="3"/>
        <v>Batty &amp; Chi</v>
      </c>
      <c r="C127" s="68" t="s">
        <v>13</v>
      </c>
      <c r="D127" s="68" t="s">
        <v>17</v>
      </c>
      <c r="E127" s="70">
        <v>6.0</v>
      </c>
      <c r="F127" s="71">
        <v>1.0</v>
      </c>
      <c r="G127" s="68" t="s">
        <v>19</v>
      </c>
      <c r="H127" s="68" t="s">
        <v>16</v>
      </c>
      <c r="I127" s="60"/>
      <c r="J127" s="61">
        <f t="shared" si="1"/>
        <v>1</v>
      </c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ht="15.75" customHeight="1">
      <c r="A128" s="58" t="str">
        <f t="shared" si="2"/>
        <v> &amp; </v>
      </c>
      <c r="B128" s="64" t="str">
        <f t="shared" si="3"/>
        <v> &amp; </v>
      </c>
      <c r="J128" s="61">
        <f t="shared" si="1"/>
        <v>0</v>
      </c>
    </row>
    <row r="129" ht="15.75" customHeight="1">
      <c r="A129" s="58" t="str">
        <f t="shared" si="2"/>
        <v> &amp; </v>
      </c>
      <c r="B129" s="64" t="str">
        <f t="shared" si="3"/>
        <v> &amp; </v>
      </c>
      <c r="J129" s="61">
        <f t="shared" si="1"/>
        <v>0</v>
      </c>
    </row>
    <row r="130" ht="15.75" customHeight="1">
      <c r="A130" s="58" t="str">
        <f t="shared" si="2"/>
        <v>Date &amp; Location</v>
      </c>
      <c r="B130" s="64" t="str">
        <f t="shared" si="3"/>
        <v> &amp; </v>
      </c>
      <c r="C130" s="60" t="s">
        <v>138</v>
      </c>
      <c r="D130" s="60" t="s">
        <v>139</v>
      </c>
      <c r="E130" s="60"/>
      <c r="F130" s="60"/>
      <c r="G130" s="60"/>
      <c r="H130" s="60"/>
      <c r="I130" s="60"/>
      <c r="J130" s="61">
        <f t="shared" si="1"/>
        <v>0</v>
      </c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ht="15.75" customHeight="1">
      <c r="A131" s="58" t="str">
        <f t="shared" si="2"/>
        <v>45383 &amp; HKTC</v>
      </c>
      <c r="B131" s="64" t="str">
        <f t="shared" si="3"/>
        <v> &amp; </v>
      </c>
      <c r="C131" s="62">
        <v>45383.0</v>
      </c>
      <c r="D131" s="72" t="s">
        <v>155</v>
      </c>
      <c r="E131" s="63"/>
      <c r="F131" s="63"/>
      <c r="G131" s="63"/>
      <c r="H131" s="63"/>
      <c r="I131" s="60"/>
      <c r="J131" s="61">
        <f t="shared" si="1"/>
        <v>0</v>
      </c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ht="15.75" customHeight="1">
      <c r="A132" s="58" t="str">
        <f t="shared" si="2"/>
        <v>Pair 1 &amp; </v>
      </c>
      <c r="B132" s="64" t="str">
        <f t="shared" si="3"/>
        <v>Pair 2 &amp; </v>
      </c>
      <c r="C132" s="65" t="s">
        <v>142</v>
      </c>
      <c r="D132" s="66"/>
      <c r="E132" s="67" t="s">
        <v>143</v>
      </c>
      <c r="F132" s="66"/>
      <c r="G132" s="67" t="s">
        <v>144</v>
      </c>
      <c r="H132" s="66"/>
      <c r="I132" s="60"/>
      <c r="J132" s="61">
        <f t="shared" si="1"/>
        <v>0</v>
      </c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ht="15.75" customHeight="1">
      <c r="A133" s="58" t="str">
        <f t="shared" si="2"/>
        <v>WM &amp; Chi</v>
      </c>
      <c r="B133" s="64" t="str">
        <f t="shared" si="3"/>
        <v>Mole &amp; Batty</v>
      </c>
      <c r="C133" s="73" t="s">
        <v>13</v>
      </c>
      <c r="D133" s="74" t="s">
        <v>16</v>
      </c>
      <c r="E133" s="70">
        <v>6.0</v>
      </c>
      <c r="F133" s="71">
        <v>1.0</v>
      </c>
      <c r="G133" s="75" t="s">
        <v>15</v>
      </c>
      <c r="H133" s="74" t="s">
        <v>19</v>
      </c>
      <c r="I133" s="60"/>
      <c r="J133" s="61">
        <f t="shared" si="1"/>
        <v>1</v>
      </c>
      <c r="K133" s="76" t="s">
        <v>156</v>
      </c>
      <c r="L133" s="77" t="s">
        <v>157</v>
      </c>
      <c r="M133" s="60"/>
      <c r="N133" s="60" t="str">
        <f t="shared" ref="N133:N136" si="12">C133&amp;" FH"</f>
        <v>WM FH</v>
      </c>
      <c r="O133" s="60" t="str">
        <f t="shared" ref="O133:O136" si="13">D133&amp;" BH"</f>
        <v>Chi BH</v>
      </c>
      <c r="P133" s="60" t="str">
        <f t="shared" ref="P133:P136" si="14">G133&amp;" FH"</f>
        <v>Mole FH</v>
      </c>
      <c r="Q133" s="60" t="str">
        <f t="shared" ref="Q133:Q136" si="15">H133&amp;" BH"</f>
        <v>Batty BH</v>
      </c>
      <c r="R133" s="60" t="str">
        <f t="shared" ref="R133:R136" si="16">N133&amp;" &amp; "&amp;O133</f>
        <v>WM FH &amp; Chi BH</v>
      </c>
      <c r="S133" s="60" t="str">
        <f t="shared" ref="S133:S136" si="17">P133&amp;" &amp; "&amp;Q133</f>
        <v>Mole FH &amp; Batty BH</v>
      </c>
      <c r="T133" s="60">
        <f t="shared" ref="T133:U133" si="11">E133</f>
        <v>6</v>
      </c>
      <c r="U133" s="60">
        <f t="shared" si="11"/>
        <v>1</v>
      </c>
      <c r="V133" s="60">
        <f t="shared" ref="V133:V136" si="19">J133</f>
        <v>1</v>
      </c>
      <c r="W133" s="78"/>
      <c r="X133" s="60"/>
      <c r="Y133" s="60"/>
      <c r="Z133" s="60"/>
      <c r="AA133" s="60"/>
    </row>
    <row r="134" ht="15.75" customHeight="1">
      <c r="A134" s="58" t="str">
        <f t="shared" si="2"/>
        <v>WM &amp; Batty</v>
      </c>
      <c r="B134" s="64" t="str">
        <f t="shared" si="3"/>
        <v>Mole &amp; Chi</v>
      </c>
      <c r="C134" s="73" t="s">
        <v>13</v>
      </c>
      <c r="D134" s="74" t="s">
        <v>19</v>
      </c>
      <c r="E134" s="70">
        <v>6.0</v>
      </c>
      <c r="F134" s="71">
        <v>0.0</v>
      </c>
      <c r="G134" s="79" t="s">
        <v>15</v>
      </c>
      <c r="H134" s="74" t="s">
        <v>16</v>
      </c>
      <c r="I134" s="60"/>
      <c r="J134" s="61">
        <f t="shared" si="1"/>
        <v>1</v>
      </c>
      <c r="K134" s="60"/>
      <c r="L134" s="60"/>
      <c r="M134" s="60"/>
      <c r="N134" s="60" t="str">
        <f t="shared" si="12"/>
        <v>WM FH</v>
      </c>
      <c r="O134" s="60" t="str">
        <f t="shared" si="13"/>
        <v>Batty BH</v>
      </c>
      <c r="P134" s="60" t="str">
        <f t="shared" si="14"/>
        <v>Mole FH</v>
      </c>
      <c r="Q134" s="60" t="str">
        <f t="shared" si="15"/>
        <v>Chi BH</v>
      </c>
      <c r="R134" s="60" t="str">
        <f t="shared" si="16"/>
        <v>WM FH &amp; Batty BH</v>
      </c>
      <c r="S134" s="60" t="str">
        <f t="shared" si="17"/>
        <v>Mole FH &amp; Chi BH</v>
      </c>
      <c r="T134" s="60">
        <f t="shared" ref="T134:U134" si="18">E134</f>
        <v>6</v>
      </c>
      <c r="U134" s="60">
        <f t="shared" si="18"/>
        <v>0</v>
      </c>
      <c r="V134" s="60">
        <f t="shared" si="19"/>
        <v>1</v>
      </c>
      <c r="W134" s="78"/>
      <c r="X134" s="60"/>
      <c r="Y134" s="60"/>
      <c r="Z134" s="60"/>
      <c r="AA134" s="60"/>
    </row>
    <row r="135" ht="15.75" customHeight="1">
      <c r="A135" s="58" t="str">
        <f t="shared" si="2"/>
        <v>Mole &amp; WM</v>
      </c>
      <c r="B135" s="64" t="str">
        <f t="shared" si="3"/>
        <v>Batty &amp; Chi</v>
      </c>
      <c r="C135" s="79" t="s">
        <v>15</v>
      </c>
      <c r="D135" s="80" t="s">
        <v>13</v>
      </c>
      <c r="E135" s="70">
        <v>6.0</v>
      </c>
      <c r="F135" s="70">
        <v>1.0</v>
      </c>
      <c r="G135" s="73" t="s">
        <v>19</v>
      </c>
      <c r="H135" s="74" t="s">
        <v>16</v>
      </c>
      <c r="I135" s="60"/>
      <c r="J135" s="61">
        <f t="shared" si="1"/>
        <v>1</v>
      </c>
      <c r="K135" s="60"/>
      <c r="L135" s="60"/>
      <c r="M135" s="60"/>
      <c r="N135" s="60" t="str">
        <f t="shared" si="12"/>
        <v>Mole FH</v>
      </c>
      <c r="O135" s="60" t="str">
        <f t="shared" si="13"/>
        <v>WM BH</v>
      </c>
      <c r="P135" s="60" t="str">
        <f t="shared" si="14"/>
        <v>Batty FH</v>
      </c>
      <c r="Q135" s="60" t="str">
        <f t="shared" si="15"/>
        <v>Chi BH</v>
      </c>
      <c r="R135" s="60" t="str">
        <f t="shared" si="16"/>
        <v>Mole FH &amp; WM BH</v>
      </c>
      <c r="S135" s="60" t="str">
        <f t="shared" si="17"/>
        <v>Batty FH &amp; Chi BH</v>
      </c>
      <c r="T135" s="60">
        <f t="shared" ref="T135:U135" si="20">E135</f>
        <v>6</v>
      </c>
      <c r="U135" s="60">
        <f t="shared" si="20"/>
        <v>1</v>
      </c>
      <c r="V135" s="60">
        <f t="shared" si="19"/>
        <v>1</v>
      </c>
      <c r="W135" s="78"/>
      <c r="X135" s="60"/>
      <c r="Y135" s="60"/>
      <c r="Z135" s="60"/>
      <c r="AA135" s="60"/>
    </row>
    <row r="136" ht="15.75" customHeight="1">
      <c r="A136" s="58" t="str">
        <f t="shared" si="2"/>
        <v>Mole &amp; WM</v>
      </c>
      <c r="B136" s="64" t="str">
        <f t="shared" si="3"/>
        <v>Chi &amp; Batty</v>
      </c>
      <c r="C136" s="79" t="s">
        <v>15</v>
      </c>
      <c r="D136" s="80" t="s">
        <v>13</v>
      </c>
      <c r="E136" s="71">
        <v>3.0</v>
      </c>
      <c r="F136" s="71">
        <v>2.0</v>
      </c>
      <c r="G136" s="79" t="s">
        <v>16</v>
      </c>
      <c r="H136" s="80" t="s">
        <v>19</v>
      </c>
      <c r="I136" s="60"/>
      <c r="J136" s="61">
        <f t="shared" si="1"/>
        <v>0.5</v>
      </c>
      <c r="K136" s="60"/>
      <c r="L136" s="60"/>
      <c r="M136" s="60"/>
      <c r="N136" s="60" t="str">
        <f t="shared" si="12"/>
        <v>Mole FH</v>
      </c>
      <c r="O136" s="60" t="str">
        <f t="shared" si="13"/>
        <v>WM BH</v>
      </c>
      <c r="P136" s="60" t="str">
        <f t="shared" si="14"/>
        <v>Chi FH</v>
      </c>
      <c r="Q136" s="60" t="str">
        <f t="shared" si="15"/>
        <v>Batty BH</v>
      </c>
      <c r="R136" s="60" t="str">
        <f t="shared" si="16"/>
        <v>Mole FH &amp; WM BH</v>
      </c>
      <c r="S136" s="60" t="str">
        <f t="shared" si="17"/>
        <v>Chi FH &amp; Batty BH</v>
      </c>
      <c r="T136" s="60">
        <f t="shared" ref="T136:U136" si="21">E136</f>
        <v>3</v>
      </c>
      <c r="U136" s="60">
        <f t="shared" si="21"/>
        <v>2</v>
      </c>
      <c r="V136" s="60">
        <f t="shared" si="19"/>
        <v>0.5</v>
      </c>
      <c r="W136" s="78"/>
      <c r="X136" s="60"/>
      <c r="Y136" s="60"/>
      <c r="Z136" s="60"/>
      <c r="AA136" s="60"/>
    </row>
    <row r="137" ht="15.75" customHeight="1">
      <c r="A137" s="58" t="str">
        <f t="shared" si="2"/>
        <v> &amp; </v>
      </c>
      <c r="B137" s="64" t="str">
        <f t="shared" si="3"/>
        <v> &amp; </v>
      </c>
      <c r="C137" s="60"/>
      <c r="D137" s="60"/>
      <c r="E137" s="60"/>
      <c r="F137" s="60"/>
      <c r="G137" s="60"/>
      <c r="H137" s="60"/>
      <c r="I137" s="60"/>
      <c r="J137" s="61">
        <f t="shared" si="1"/>
        <v>0</v>
      </c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ht="15.75" customHeight="1">
      <c r="A138" s="58" t="str">
        <f t="shared" si="2"/>
        <v>Date &amp; Location</v>
      </c>
      <c r="B138" s="64" t="str">
        <f t="shared" si="3"/>
        <v> &amp; </v>
      </c>
      <c r="C138" s="60" t="s">
        <v>138</v>
      </c>
      <c r="D138" s="60" t="s">
        <v>139</v>
      </c>
      <c r="E138" s="60"/>
      <c r="F138" s="60"/>
      <c r="G138" s="60"/>
      <c r="H138" s="60"/>
      <c r="I138" s="60"/>
      <c r="J138" s="61">
        <f t="shared" si="1"/>
        <v>0</v>
      </c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ht="15.75" customHeight="1">
      <c r="A139" s="58" t="str">
        <f t="shared" si="2"/>
        <v>45390 &amp; LRC</v>
      </c>
      <c r="B139" s="64" t="str">
        <f t="shared" si="3"/>
        <v> &amp; </v>
      </c>
      <c r="C139" s="62">
        <v>45390.0</v>
      </c>
      <c r="D139" s="72" t="s">
        <v>141</v>
      </c>
      <c r="E139" s="63"/>
      <c r="F139" s="63"/>
      <c r="G139" s="63"/>
      <c r="H139" s="63"/>
      <c r="I139" s="60"/>
      <c r="J139" s="61">
        <f t="shared" si="1"/>
        <v>0</v>
      </c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ht="15.75" customHeight="1">
      <c r="A140" s="58" t="str">
        <f t="shared" si="2"/>
        <v>Pair 1 &amp; </v>
      </c>
      <c r="B140" s="64" t="str">
        <f t="shared" si="3"/>
        <v>Pair 2 &amp; </v>
      </c>
      <c r="C140" s="65" t="s">
        <v>142</v>
      </c>
      <c r="D140" s="66"/>
      <c r="E140" s="67" t="s">
        <v>143</v>
      </c>
      <c r="F140" s="66"/>
      <c r="G140" s="67" t="s">
        <v>144</v>
      </c>
      <c r="H140" s="66"/>
      <c r="I140" s="60"/>
      <c r="J140" s="61">
        <f t="shared" si="1"/>
        <v>0</v>
      </c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ht="15.75" customHeight="1">
      <c r="A141" s="58" t="str">
        <f t="shared" si="2"/>
        <v>WM &amp; Hiro</v>
      </c>
      <c r="B141" s="64" t="str">
        <f t="shared" si="3"/>
        <v>Chi &amp; Mike</v>
      </c>
      <c r="C141" s="73" t="s">
        <v>13</v>
      </c>
      <c r="D141" s="80" t="s">
        <v>11</v>
      </c>
      <c r="E141" s="70">
        <v>6.0</v>
      </c>
      <c r="F141" s="71">
        <v>0.0</v>
      </c>
      <c r="G141" s="79" t="s">
        <v>16</v>
      </c>
      <c r="H141" s="80" t="s">
        <v>17</v>
      </c>
      <c r="I141" s="60"/>
      <c r="J141" s="61">
        <f t="shared" si="1"/>
        <v>1</v>
      </c>
      <c r="K141" s="76" t="s">
        <v>156</v>
      </c>
      <c r="L141" s="77" t="s">
        <v>157</v>
      </c>
      <c r="M141" s="60"/>
      <c r="N141" s="60" t="str">
        <f t="shared" ref="N141:N143" si="23">C141&amp;" FH"</f>
        <v>WM FH</v>
      </c>
      <c r="O141" s="60" t="str">
        <f t="shared" ref="O141:O143" si="24">D141&amp;" BH"</f>
        <v>Hiro BH</v>
      </c>
      <c r="P141" s="60" t="str">
        <f t="shared" ref="P141:P143" si="25">G141&amp;" FH"</f>
        <v>Chi FH</v>
      </c>
      <c r="Q141" s="60" t="str">
        <f t="shared" ref="Q141:Q143" si="26">H141&amp;" BH"</f>
        <v>Mike BH</v>
      </c>
      <c r="R141" s="60" t="str">
        <f t="shared" ref="R141:R143" si="27">N141&amp;" &amp; "&amp;O141</f>
        <v>WM FH &amp; Hiro BH</v>
      </c>
      <c r="S141" s="60" t="str">
        <f t="shared" ref="S141:S143" si="28">P141&amp;" &amp; "&amp;Q141</f>
        <v>Chi FH &amp; Mike BH</v>
      </c>
      <c r="T141" s="60">
        <f t="shared" ref="T141:U141" si="22">E141</f>
        <v>6</v>
      </c>
      <c r="U141" s="60">
        <f t="shared" si="22"/>
        <v>0</v>
      </c>
      <c r="V141" s="60">
        <f t="shared" ref="V141:V143" si="30">J141</f>
        <v>1</v>
      </c>
      <c r="W141" s="78"/>
      <c r="X141" s="60"/>
      <c r="Y141" s="60"/>
      <c r="Z141" s="60"/>
      <c r="AA141" s="60"/>
    </row>
    <row r="142" ht="15.75" customHeight="1">
      <c r="A142" s="58" t="str">
        <f t="shared" si="2"/>
        <v>Hiro &amp; Chi</v>
      </c>
      <c r="B142" s="64" t="str">
        <f t="shared" si="3"/>
        <v>WM &amp; Mike</v>
      </c>
      <c r="C142" s="79" t="s">
        <v>11</v>
      </c>
      <c r="D142" s="80" t="s">
        <v>16</v>
      </c>
      <c r="E142" s="70">
        <v>6.0</v>
      </c>
      <c r="F142" s="71">
        <v>4.0</v>
      </c>
      <c r="G142" s="79" t="s">
        <v>13</v>
      </c>
      <c r="H142" s="80" t="s">
        <v>17</v>
      </c>
      <c r="I142" s="60"/>
      <c r="J142" s="61">
        <f t="shared" si="1"/>
        <v>1</v>
      </c>
      <c r="K142" s="60"/>
      <c r="L142" s="60"/>
      <c r="M142" s="60"/>
      <c r="N142" s="60" t="str">
        <f t="shared" si="23"/>
        <v>Hiro FH</v>
      </c>
      <c r="O142" s="60" t="str">
        <f t="shared" si="24"/>
        <v>Chi BH</v>
      </c>
      <c r="P142" s="60" t="str">
        <f t="shared" si="25"/>
        <v>WM FH</v>
      </c>
      <c r="Q142" s="60" t="str">
        <f t="shared" si="26"/>
        <v>Mike BH</v>
      </c>
      <c r="R142" s="60" t="str">
        <f t="shared" si="27"/>
        <v>Hiro FH &amp; Chi BH</v>
      </c>
      <c r="S142" s="60" t="str">
        <f t="shared" si="28"/>
        <v>WM FH &amp; Mike BH</v>
      </c>
      <c r="T142" s="60">
        <f t="shared" ref="T142:U142" si="29">E142</f>
        <v>6</v>
      </c>
      <c r="U142" s="60">
        <f t="shared" si="29"/>
        <v>4</v>
      </c>
      <c r="V142" s="60">
        <f t="shared" si="30"/>
        <v>1</v>
      </c>
      <c r="W142" s="60"/>
      <c r="X142" s="60"/>
      <c r="Y142" s="60"/>
      <c r="Z142" s="60"/>
      <c r="AA142" s="60"/>
    </row>
    <row r="143" ht="15.75" customHeight="1">
      <c r="A143" s="58" t="str">
        <f t="shared" si="2"/>
        <v>Hiro &amp; Mike</v>
      </c>
      <c r="B143" s="64" t="str">
        <f t="shared" si="3"/>
        <v>WM &amp; Chi</v>
      </c>
      <c r="C143" s="79" t="s">
        <v>11</v>
      </c>
      <c r="D143" s="80" t="s">
        <v>17</v>
      </c>
      <c r="E143" s="71">
        <v>7.0</v>
      </c>
      <c r="F143" s="71">
        <v>5.0</v>
      </c>
      <c r="G143" s="79" t="s">
        <v>13</v>
      </c>
      <c r="H143" s="74" t="s">
        <v>16</v>
      </c>
      <c r="I143" s="60"/>
      <c r="J143" s="61">
        <f t="shared" si="1"/>
        <v>1</v>
      </c>
      <c r="K143" s="60"/>
      <c r="L143" s="60"/>
      <c r="M143" s="60"/>
      <c r="N143" s="60" t="str">
        <f t="shared" si="23"/>
        <v>Hiro FH</v>
      </c>
      <c r="O143" s="60" t="str">
        <f t="shared" si="24"/>
        <v>Mike BH</v>
      </c>
      <c r="P143" s="60" t="str">
        <f t="shared" si="25"/>
        <v>WM FH</v>
      </c>
      <c r="Q143" s="60" t="str">
        <f t="shared" si="26"/>
        <v>Chi BH</v>
      </c>
      <c r="R143" s="60" t="str">
        <f t="shared" si="27"/>
        <v>Hiro FH &amp; Mike BH</v>
      </c>
      <c r="S143" s="60" t="str">
        <f t="shared" si="28"/>
        <v>WM FH &amp; Chi BH</v>
      </c>
      <c r="T143" s="60">
        <f t="shared" ref="T143:U143" si="31">E143</f>
        <v>7</v>
      </c>
      <c r="U143" s="60">
        <f t="shared" si="31"/>
        <v>5</v>
      </c>
      <c r="V143" s="60">
        <f t="shared" si="30"/>
        <v>1</v>
      </c>
      <c r="W143" s="60"/>
      <c r="X143" s="60"/>
      <c r="Y143" s="60"/>
      <c r="Z143" s="60"/>
      <c r="AA143" s="60"/>
    </row>
    <row r="144" ht="15.75" customHeight="1">
      <c r="A144" s="58" t="str">
        <f t="shared" si="2"/>
        <v> &amp; </v>
      </c>
      <c r="B144" s="64" t="str">
        <f t="shared" si="3"/>
        <v> &amp; </v>
      </c>
      <c r="J144" s="61">
        <f t="shared" si="1"/>
        <v>0</v>
      </c>
      <c r="N144" s="60"/>
      <c r="O144" s="60"/>
      <c r="P144" s="60"/>
      <c r="Q144" s="60"/>
      <c r="R144" s="60"/>
      <c r="S144" s="60"/>
      <c r="T144" s="60"/>
      <c r="U144" s="60"/>
      <c r="V144" s="60"/>
    </row>
    <row r="145" ht="15.75" customHeight="1">
      <c r="A145" s="58" t="str">
        <f t="shared" si="2"/>
        <v>Date &amp; Location</v>
      </c>
      <c r="B145" s="64" t="str">
        <f t="shared" si="3"/>
        <v> &amp; </v>
      </c>
      <c r="C145" s="60" t="s">
        <v>138</v>
      </c>
      <c r="D145" s="60" t="s">
        <v>139</v>
      </c>
      <c r="E145" s="60"/>
      <c r="F145" s="60"/>
      <c r="G145" s="60"/>
      <c r="H145" s="60"/>
      <c r="I145" s="60"/>
      <c r="J145" s="61">
        <f t="shared" si="1"/>
        <v>0</v>
      </c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ht="15.75" customHeight="1">
      <c r="A146" s="58" t="str">
        <f t="shared" si="2"/>
        <v>45394 &amp; CRC</v>
      </c>
      <c r="B146" s="64" t="str">
        <f t="shared" si="3"/>
        <v> &amp; </v>
      </c>
      <c r="C146" s="62">
        <v>45394.0</v>
      </c>
      <c r="D146" s="72" t="s">
        <v>153</v>
      </c>
      <c r="E146" s="63"/>
      <c r="F146" s="63"/>
      <c r="G146" s="63"/>
      <c r="H146" s="63"/>
      <c r="I146" s="60"/>
      <c r="J146" s="61">
        <f t="shared" si="1"/>
        <v>0</v>
      </c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ht="15.75" customHeight="1">
      <c r="A147" s="58" t="str">
        <f t="shared" si="2"/>
        <v>Pair 1 &amp; </v>
      </c>
      <c r="B147" s="64" t="str">
        <f t="shared" si="3"/>
        <v>Pair 2 &amp; </v>
      </c>
      <c r="C147" s="65" t="s">
        <v>142</v>
      </c>
      <c r="D147" s="66"/>
      <c r="E147" s="67" t="s">
        <v>143</v>
      </c>
      <c r="F147" s="66"/>
      <c r="G147" s="67" t="s">
        <v>144</v>
      </c>
      <c r="H147" s="66"/>
      <c r="I147" s="60"/>
      <c r="J147" s="61">
        <f t="shared" si="1"/>
        <v>0</v>
      </c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ht="15.75" customHeight="1">
      <c r="A148" s="58" t="str">
        <f t="shared" si="2"/>
        <v>Mole &amp; Andrew</v>
      </c>
      <c r="B148" s="64" t="str">
        <f t="shared" si="3"/>
        <v>Chi &amp; Batty</v>
      </c>
      <c r="C148" s="79" t="s">
        <v>15</v>
      </c>
      <c r="D148" s="80" t="s">
        <v>14</v>
      </c>
      <c r="E148" s="70">
        <v>6.0</v>
      </c>
      <c r="F148" s="71">
        <v>1.0</v>
      </c>
      <c r="G148" s="79" t="s">
        <v>16</v>
      </c>
      <c r="H148" s="80" t="s">
        <v>19</v>
      </c>
      <c r="I148" s="60"/>
      <c r="J148" s="61">
        <f t="shared" si="1"/>
        <v>1</v>
      </c>
      <c r="K148" s="76" t="s">
        <v>156</v>
      </c>
      <c r="L148" s="77" t="s">
        <v>157</v>
      </c>
      <c r="M148" s="60"/>
      <c r="N148" s="60" t="str">
        <f t="shared" ref="N148:N150" si="33">C148&amp;" FH"</f>
        <v>Mole FH</v>
      </c>
      <c r="O148" s="60" t="str">
        <f t="shared" ref="O148:O150" si="34">D148&amp;" BH"</f>
        <v>Andrew BH</v>
      </c>
      <c r="P148" s="60" t="str">
        <f t="shared" ref="P148:P150" si="35">G148&amp;" FH"</f>
        <v>Chi FH</v>
      </c>
      <c r="Q148" s="60" t="str">
        <f t="shared" ref="Q148:Q150" si="36">H148&amp;" BH"</f>
        <v>Batty BH</v>
      </c>
      <c r="R148" s="60" t="str">
        <f t="shared" ref="R148:R150" si="37">N148&amp;" &amp; "&amp;O148</f>
        <v>Mole FH &amp; Andrew BH</v>
      </c>
      <c r="S148" s="60" t="str">
        <f t="shared" ref="S148:S150" si="38">P148&amp;" &amp; "&amp;Q148</f>
        <v>Chi FH &amp; Batty BH</v>
      </c>
      <c r="T148" s="60">
        <f t="shared" ref="T148:U148" si="32">E148</f>
        <v>6</v>
      </c>
      <c r="U148" s="60">
        <f t="shared" si="32"/>
        <v>1</v>
      </c>
      <c r="V148" s="60">
        <f t="shared" ref="V148:V150" si="40">J148</f>
        <v>1</v>
      </c>
      <c r="W148" s="78"/>
      <c r="X148" s="60"/>
      <c r="Y148" s="60"/>
      <c r="Z148" s="60"/>
      <c r="AA148" s="60"/>
    </row>
    <row r="149" ht="15.75" customHeight="1">
      <c r="A149" s="58" t="str">
        <f t="shared" si="2"/>
        <v>Mole &amp; Batty</v>
      </c>
      <c r="B149" s="64" t="str">
        <f t="shared" si="3"/>
        <v>Andrew &amp; Chi</v>
      </c>
      <c r="C149" s="79" t="s">
        <v>15</v>
      </c>
      <c r="D149" s="80" t="s">
        <v>19</v>
      </c>
      <c r="E149" s="70">
        <v>6.0</v>
      </c>
      <c r="F149" s="71">
        <v>0.0</v>
      </c>
      <c r="G149" s="79" t="s">
        <v>14</v>
      </c>
      <c r="H149" s="80" t="s">
        <v>16</v>
      </c>
      <c r="I149" s="60"/>
      <c r="J149" s="61">
        <f t="shared" si="1"/>
        <v>1</v>
      </c>
      <c r="K149" s="60"/>
      <c r="L149" s="60"/>
      <c r="M149" s="60"/>
      <c r="N149" s="60" t="str">
        <f t="shared" si="33"/>
        <v>Mole FH</v>
      </c>
      <c r="O149" s="60" t="str">
        <f t="shared" si="34"/>
        <v>Batty BH</v>
      </c>
      <c r="P149" s="60" t="str">
        <f t="shared" si="35"/>
        <v>Andrew FH</v>
      </c>
      <c r="Q149" s="60" t="str">
        <f t="shared" si="36"/>
        <v>Chi BH</v>
      </c>
      <c r="R149" s="60" t="str">
        <f t="shared" si="37"/>
        <v>Mole FH &amp; Batty BH</v>
      </c>
      <c r="S149" s="60" t="str">
        <f t="shared" si="38"/>
        <v>Andrew FH &amp; Chi BH</v>
      </c>
      <c r="T149" s="60">
        <f t="shared" ref="T149:U149" si="39">E149</f>
        <v>6</v>
      </c>
      <c r="U149" s="60">
        <f t="shared" si="39"/>
        <v>0</v>
      </c>
      <c r="V149" s="60">
        <f t="shared" si="40"/>
        <v>1</v>
      </c>
      <c r="W149" s="60"/>
      <c r="X149" s="60"/>
      <c r="Y149" s="60"/>
      <c r="Z149" s="60"/>
      <c r="AA149" s="60"/>
    </row>
    <row r="150" ht="15.75" customHeight="1">
      <c r="A150" s="58" t="str">
        <f t="shared" si="2"/>
        <v>Andrew &amp; Batty</v>
      </c>
      <c r="B150" s="64" t="str">
        <f t="shared" si="3"/>
        <v>Mole &amp; Chi</v>
      </c>
      <c r="C150" s="79" t="s">
        <v>14</v>
      </c>
      <c r="D150" s="80" t="s">
        <v>19</v>
      </c>
      <c r="E150" s="71">
        <v>6.0</v>
      </c>
      <c r="F150" s="71">
        <v>4.0</v>
      </c>
      <c r="G150" s="79" t="s">
        <v>15</v>
      </c>
      <c r="H150" s="80" t="s">
        <v>16</v>
      </c>
      <c r="I150" s="60"/>
      <c r="J150" s="61">
        <f t="shared" si="1"/>
        <v>1</v>
      </c>
      <c r="K150" s="60"/>
      <c r="L150" s="60"/>
      <c r="M150" s="60"/>
      <c r="N150" s="60" t="str">
        <f t="shared" si="33"/>
        <v>Andrew FH</v>
      </c>
      <c r="O150" s="60" t="str">
        <f t="shared" si="34"/>
        <v>Batty BH</v>
      </c>
      <c r="P150" s="60" t="str">
        <f t="shared" si="35"/>
        <v>Mole FH</v>
      </c>
      <c r="Q150" s="60" t="str">
        <f t="shared" si="36"/>
        <v>Chi BH</v>
      </c>
      <c r="R150" s="60" t="str">
        <f t="shared" si="37"/>
        <v>Andrew FH &amp; Batty BH</v>
      </c>
      <c r="S150" s="60" t="str">
        <f t="shared" si="38"/>
        <v>Mole FH &amp; Chi BH</v>
      </c>
      <c r="T150" s="60">
        <f t="shared" ref="T150:U150" si="41">E150</f>
        <v>6</v>
      </c>
      <c r="U150" s="60">
        <f t="shared" si="41"/>
        <v>4</v>
      </c>
      <c r="V150" s="60">
        <f t="shared" si="40"/>
        <v>1</v>
      </c>
      <c r="W150" s="60"/>
      <c r="X150" s="60"/>
      <c r="Y150" s="60"/>
      <c r="Z150" s="60"/>
      <c r="AA150" s="60"/>
    </row>
    <row r="151" ht="15.75" customHeight="1">
      <c r="A151" s="58" t="str">
        <f t="shared" si="2"/>
        <v> &amp; </v>
      </c>
      <c r="B151" s="64" t="str">
        <f t="shared" si="3"/>
        <v> &amp; </v>
      </c>
      <c r="J151" s="61">
        <f t="shared" si="1"/>
        <v>0</v>
      </c>
      <c r="N151" s="60"/>
      <c r="O151" s="60"/>
      <c r="P151" s="60"/>
      <c r="Q151" s="60"/>
      <c r="R151" s="60"/>
      <c r="S151" s="60"/>
      <c r="T151" s="60"/>
      <c r="U151" s="60"/>
      <c r="V151" s="60"/>
    </row>
    <row r="152" ht="15.75" customHeight="1">
      <c r="A152" s="58" t="str">
        <f t="shared" si="2"/>
        <v>Date &amp; Location</v>
      </c>
      <c r="B152" s="64" t="str">
        <f t="shared" si="3"/>
        <v> &amp; </v>
      </c>
      <c r="C152" s="60" t="s">
        <v>138</v>
      </c>
      <c r="D152" s="60" t="s">
        <v>139</v>
      </c>
      <c r="E152" s="60"/>
      <c r="F152" s="60"/>
      <c r="G152" s="60"/>
      <c r="H152" s="60"/>
      <c r="I152" s="60"/>
      <c r="J152" s="61">
        <f t="shared" si="1"/>
        <v>0</v>
      </c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ht="15.75" customHeight="1">
      <c r="A153" s="58" t="str">
        <f t="shared" si="2"/>
        <v>45397 &amp; LRC</v>
      </c>
      <c r="B153" s="64" t="str">
        <f t="shared" si="3"/>
        <v> &amp; </v>
      </c>
      <c r="C153" s="62">
        <v>45397.0</v>
      </c>
      <c r="D153" s="72" t="s">
        <v>141</v>
      </c>
      <c r="E153" s="63"/>
      <c r="F153" s="63"/>
      <c r="G153" s="63"/>
      <c r="H153" s="63"/>
      <c r="I153" s="60"/>
      <c r="J153" s="61">
        <f t="shared" si="1"/>
        <v>0</v>
      </c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ht="15.75" customHeight="1">
      <c r="A154" s="58" t="str">
        <f t="shared" si="2"/>
        <v>Pair 1 &amp; </v>
      </c>
      <c r="B154" s="64" t="str">
        <f t="shared" si="3"/>
        <v>Pair 2 &amp; </v>
      </c>
      <c r="C154" s="65" t="s">
        <v>142</v>
      </c>
      <c r="D154" s="66"/>
      <c r="E154" s="67" t="s">
        <v>143</v>
      </c>
      <c r="F154" s="66"/>
      <c r="G154" s="67" t="s">
        <v>144</v>
      </c>
      <c r="H154" s="66"/>
      <c r="I154" s="60"/>
      <c r="J154" s="61">
        <f t="shared" si="1"/>
        <v>0</v>
      </c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ht="15.75" customHeight="1">
      <c r="A155" s="58" t="str">
        <f t="shared" si="2"/>
        <v>Andrew &amp; Chi</v>
      </c>
      <c r="B155" s="64" t="str">
        <f t="shared" si="3"/>
        <v>DT &amp; WM</v>
      </c>
      <c r="C155" s="79" t="s">
        <v>14</v>
      </c>
      <c r="D155" s="80" t="s">
        <v>16</v>
      </c>
      <c r="E155" s="70">
        <v>6.0</v>
      </c>
      <c r="F155" s="71">
        <v>4.0</v>
      </c>
      <c r="G155" s="79" t="s">
        <v>20</v>
      </c>
      <c r="H155" s="80" t="s">
        <v>13</v>
      </c>
      <c r="I155" s="60"/>
      <c r="J155" s="61">
        <f t="shared" si="1"/>
        <v>1</v>
      </c>
      <c r="K155" s="76" t="s">
        <v>156</v>
      </c>
      <c r="L155" s="77" t="s">
        <v>157</v>
      </c>
      <c r="M155" s="60"/>
      <c r="N155" s="60" t="str">
        <f>C155&amp;" FH"</f>
        <v>Andrew FH</v>
      </c>
      <c r="O155" s="60" t="str">
        <f>D155&amp;" BH"</f>
        <v>Chi BH</v>
      </c>
      <c r="P155" s="60" t="str">
        <f>G155&amp;" FH"</f>
        <v>DT FH</v>
      </c>
      <c r="Q155" s="60" t="str">
        <f>H155&amp;" BH"</f>
        <v>WM BH</v>
      </c>
      <c r="R155" s="60" t="str">
        <f>N155&amp;" &amp; "&amp;O155</f>
        <v>Andrew FH &amp; Chi BH</v>
      </c>
      <c r="S155" s="60" t="str">
        <f>P155&amp;" &amp; "&amp;Q155</f>
        <v>DT FH &amp; WM BH</v>
      </c>
      <c r="T155" s="60">
        <f t="shared" ref="T155:U155" si="42">E155</f>
        <v>6</v>
      </c>
      <c r="U155" s="60">
        <f t="shared" si="42"/>
        <v>4</v>
      </c>
      <c r="V155" s="60">
        <f>J155</f>
        <v>1</v>
      </c>
      <c r="W155" s="60"/>
      <c r="X155" s="60"/>
      <c r="Y155" s="60"/>
      <c r="Z155" s="60"/>
      <c r="AA155" s="60"/>
    </row>
    <row r="156" ht="15.75" customHeight="1">
      <c r="A156" s="58" t="str">
        <f t="shared" si="2"/>
        <v> &amp; </v>
      </c>
      <c r="B156" s="64" t="str">
        <f t="shared" si="3"/>
        <v> &amp; </v>
      </c>
      <c r="J156" s="61">
        <f t="shared" si="1"/>
        <v>0</v>
      </c>
      <c r="N156" s="60"/>
      <c r="O156" s="60"/>
      <c r="P156" s="60"/>
      <c r="Q156" s="60"/>
      <c r="R156" s="60"/>
      <c r="S156" s="60"/>
      <c r="T156" s="60"/>
      <c r="U156" s="60"/>
      <c r="V156" s="60"/>
    </row>
    <row r="157" ht="15.75" customHeight="1">
      <c r="A157" s="58" t="str">
        <f t="shared" si="2"/>
        <v>45398 &amp; CRC</v>
      </c>
      <c r="B157" s="64" t="str">
        <f t="shared" si="3"/>
        <v> &amp; </v>
      </c>
      <c r="C157" s="62">
        <v>45398.0</v>
      </c>
      <c r="D157" s="72" t="s">
        <v>153</v>
      </c>
      <c r="E157" s="63"/>
      <c r="F157" s="63"/>
      <c r="G157" s="63"/>
      <c r="H157" s="63"/>
      <c r="I157" s="60"/>
      <c r="J157" s="61">
        <f t="shared" si="1"/>
        <v>0</v>
      </c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ht="15.75" customHeight="1">
      <c r="A158" s="58" t="str">
        <f t="shared" si="2"/>
        <v>Pair 1 &amp; </v>
      </c>
      <c r="B158" s="64" t="str">
        <f t="shared" si="3"/>
        <v>Pair 2 &amp; </v>
      </c>
      <c r="C158" s="65" t="s">
        <v>142</v>
      </c>
      <c r="D158" s="66"/>
      <c r="E158" s="67" t="s">
        <v>143</v>
      </c>
      <c r="F158" s="66"/>
      <c r="G158" s="67" t="s">
        <v>144</v>
      </c>
      <c r="H158" s="66"/>
      <c r="I158" s="60"/>
      <c r="J158" s="61">
        <f t="shared" si="1"/>
        <v>0</v>
      </c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ht="15.75" customHeight="1">
      <c r="A159" s="58" t="str">
        <f t="shared" si="2"/>
        <v>Kita &amp; WM</v>
      </c>
      <c r="B159" s="64" t="str">
        <f t="shared" si="3"/>
        <v>Andrew &amp; Chi</v>
      </c>
      <c r="C159" s="79" t="s">
        <v>151</v>
      </c>
      <c r="D159" s="80" t="s">
        <v>13</v>
      </c>
      <c r="E159" s="70">
        <v>6.0</v>
      </c>
      <c r="F159" s="71">
        <v>2.0</v>
      </c>
      <c r="G159" s="79" t="s">
        <v>14</v>
      </c>
      <c r="H159" s="80" t="s">
        <v>16</v>
      </c>
      <c r="I159" s="60"/>
      <c r="J159" s="61">
        <f t="shared" si="1"/>
        <v>1</v>
      </c>
      <c r="K159" s="76" t="s">
        <v>156</v>
      </c>
      <c r="L159" s="77" t="s">
        <v>157</v>
      </c>
      <c r="M159" s="60"/>
      <c r="N159" s="60" t="str">
        <f t="shared" ref="N159:N162" si="44">C159&amp;" FH"</f>
        <v>Kita FH</v>
      </c>
      <c r="O159" s="60" t="str">
        <f t="shared" ref="O159:O162" si="45">D159&amp;" BH"</f>
        <v>WM BH</v>
      </c>
      <c r="P159" s="60" t="str">
        <f t="shared" ref="P159:P162" si="46">G159&amp;" FH"</f>
        <v>Andrew FH</v>
      </c>
      <c r="Q159" s="60" t="str">
        <f t="shared" ref="Q159:Q162" si="47">H159&amp;" BH"</f>
        <v>Chi BH</v>
      </c>
      <c r="R159" s="60" t="str">
        <f t="shared" ref="R159:R162" si="48">N159&amp;" &amp; "&amp;O159</f>
        <v>Kita FH &amp; WM BH</v>
      </c>
      <c r="S159" s="60" t="str">
        <f t="shared" ref="S159:S162" si="49">P159&amp;" &amp; "&amp;Q159</f>
        <v>Andrew FH &amp; Chi BH</v>
      </c>
      <c r="T159" s="60">
        <f t="shared" ref="T159:U159" si="43">E159</f>
        <v>6</v>
      </c>
      <c r="U159" s="60">
        <f t="shared" si="43"/>
        <v>2</v>
      </c>
      <c r="V159" s="60">
        <f t="shared" ref="V159:V162" si="51">J159</f>
        <v>1</v>
      </c>
      <c r="W159" s="60"/>
      <c r="X159" s="60"/>
      <c r="Y159" s="60"/>
      <c r="Z159" s="60"/>
      <c r="AA159" s="60"/>
    </row>
    <row r="160" ht="15.75" customHeight="1">
      <c r="A160" s="58" t="str">
        <f t="shared" si="2"/>
        <v>Chi &amp; WM</v>
      </c>
      <c r="B160" s="64" t="str">
        <f t="shared" si="3"/>
        <v>Andrew &amp; Kita</v>
      </c>
      <c r="C160" s="79" t="s">
        <v>16</v>
      </c>
      <c r="D160" s="80" t="s">
        <v>13</v>
      </c>
      <c r="E160" s="70">
        <v>6.0</v>
      </c>
      <c r="F160" s="71">
        <v>0.0</v>
      </c>
      <c r="G160" s="79" t="s">
        <v>14</v>
      </c>
      <c r="H160" s="80" t="s">
        <v>151</v>
      </c>
      <c r="I160" s="60"/>
      <c r="J160" s="61">
        <f t="shared" si="1"/>
        <v>1</v>
      </c>
      <c r="K160" s="60"/>
      <c r="L160" s="60"/>
      <c r="M160" s="60"/>
      <c r="N160" s="60" t="str">
        <f t="shared" si="44"/>
        <v>Chi FH</v>
      </c>
      <c r="O160" s="60" t="str">
        <f t="shared" si="45"/>
        <v>WM BH</v>
      </c>
      <c r="P160" s="60" t="str">
        <f t="shared" si="46"/>
        <v>Andrew FH</v>
      </c>
      <c r="Q160" s="60" t="str">
        <f t="shared" si="47"/>
        <v>Kita BH</v>
      </c>
      <c r="R160" s="60" t="str">
        <f t="shared" si="48"/>
        <v>Chi FH &amp; WM BH</v>
      </c>
      <c r="S160" s="60" t="str">
        <f t="shared" si="49"/>
        <v>Andrew FH &amp; Kita BH</v>
      </c>
      <c r="T160" s="60">
        <f t="shared" ref="T160:U160" si="50">E160</f>
        <v>6</v>
      </c>
      <c r="U160" s="60">
        <f t="shared" si="50"/>
        <v>0</v>
      </c>
      <c r="V160" s="60">
        <f t="shared" si="51"/>
        <v>1</v>
      </c>
      <c r="W160" s="78"/>
      <c r="X160" s="60"/>
      <c r="Y160" s="60"/>
      <c r="Z160" s="60"/>
      <c r="AA160" s="60"/>
    </row>
    <row r="161" ht="15.75" customHeight="1">
      <c r="A161" s="58" t="str">
        <f t="shared" si="2"/>
        <v>Andrew &amp; WM</v>
      </c>
      <c r="B161" s="64" t="str">
        <f t="shared" si="3"/>
        <v>Kita &amp; Chi</v>
      </c>
      <c r="C161" s="79" t="s">
        <v>14</v>
      </c>
      <c r="D161" s="80" t="s">
        <v>13</v>
      </c>
      <c r="E161" s="71">
        <v>6.0</v>
      </c>
      <c r="F161" s="71">
        <v>1.0</v>
      </c>
      <c r="G161" s="79" t="s">
        <v>151</v>
      </c>
      <c r="H161" s="80" t="s">
        <v>16</v>
      </c>
      <c r="I161" s="60"/>
      <c r="J161" s="61">
        <f t="shared" si="1"/>
        <v>1</v>
      </c>
      <c r="K161" s="60"/>
      <c r="L161" s="60"/>
      <c r="M161" s="60"/>
      <c r="N161" s="60" t="str">
        <f t="shared" si="44"/>
        <v>Andrew FH</v>
      </c>
      <c r="O161" s="60" t="str">
        <f t="shared" si="45"/>
        <v>WM BH</v>
      </c>
      <c r="P161" s="60" t="str">
        <f t="shared" si="46"/>
        <v>Kita FH</v>
      </c>
      <c r="Q161" s="60" t="str">
        <f t="shared" si="47"/>
        <v>Chi BH</v>
      </c>
      <c r="R161" s="60" t="str">
        <f t="shared" si="48"/>
        <v>Andrew FH &amp; WM BH</v>
      </c>
      <c r="S161" s="60" t="str">
        <f t="shared" si="49"/>
        <v>Kita FH &amp; Chi BH</v>
      </c>
      <c r="T161" s="60">
        <f t="shared" ref="T161:U161" si="52">E161</f>
        <v>6</v>
      </c>
      <c r="U161" s="60">
        <f t="shared" si="52"/>
        <v>1</v>
      </c>
      <c r="V161" s="60">
        <f t="shared" si="51"/>
        <v>1</v>
      </c>
      <c r="W161" s="60"/>
      <c r="X161" s="60"/>
      <c r="Y161" s="60"/>
      <c r="Z161" s="60"/>
      <c r="AA161" s="60"/>
    </row>
    <row r="162" ht="15.75" customHeight="1">
      <c r="A162" s="58" t="str">
        <f t="shared" si="2"/>
        <v>Kita &amp; WM</v>
      </c>
      <c r="B162" s="64" t="str">
        <f t="shared" si="3"/>
        <v>Andrew &amp; Chi</v>
      </c>
      <c r="C162" s="79" t="s">
        <v>151</v>
      </c>
      <c r="D162" s="80" t="s">
        <v>13</v>
      </c>
      <c r="E162" s="71">
        <v>6.0</v>
      </c>
      <c r="F162" s="71">
        <v>4.0</v>
      </c>
      <c r="G162" s="79" t="s">
        <v>14</v>
      </c>
      <c r="H162" s="80" t="s">
        <v>16</v>
      </c>
      <c r="I162" s="60"/>
      <c r="J162" s="61">
        <f t="shared" si="1"/>
        <v>1</v>
      </c>
      <c r="K162" s="60"/>
      <c r="L162" s="60"/>
      <c r="M162" s="60"/>
      <c r="N162" s="60" t="str">
        <f t="shared" si="44"/>
        <v>Kita FH</v>
      </c>
      <c r="O162" s="60" t="str">
        <f t="shared" si="45"/>
        <v>WM BH</v>
      </c>
      <c r="P162" s="60" t="str">
        <f t="shared" si="46"/>
        <v>Andrew FH</v>
      </c>
      <c r="Q162" s="60" t="str">
        <f t="shared" si="47"/>
        <v>Chi BH</v>
      </c>
      <c r="R162" s="60" t="str">
        <f t="shared" si="48"/>
        <v>Kita FH &amp; WM BH</v>
      </c>
      <c r="S162" s="60" t="str">
        <f t="shared" si="49"/>
        <v>Andrew FH &amp; Chi BH</v>
      </c>
      <c r="T162" s="60">
        <f t="shared" ref="T162:U162" si="53">E162</f>
        <v>6</v>
      </c>
      <c r="U162" s="60">
        <f t="shared" si="53"/>
        <v>4</v>
      </c>
      <c r="V162" s="60">
        <f t="shared" si="51"/>
        <v>1</v>
      </c>
      <c r="W162" s="60"/>
      <c r="X162" s="60"/>
      <c r="Y162" s="60"/>
      <c r="Z162" s="60"/>
      <c r="AA162" s="60"/>
    </row>
    <row r="163" ht="15.75" customHeight="1">
      <c r="A163" s="58" t="str">
        <f t="shared" si="2"/>
        <v> &amp; </v>
      </c>
      <c r="B163" s="64" t="str">
        <f t="shared" si="3"/>
        <v> &amp; </v>
      </c>
      <c r="J163" s="61">
        <f t="shared" si="1"/>
        <v>0</v>
      </c>
      <c r="N163" s="60"/>
      <c r="O163" s="60"/>
      <c r="P163" s="60"/>
      <c r="Q163" s="60"/>
      <c r="R163" s="60"/>
      <c r="S163" s="60"/>
      <c r="T163" s="60"/>
      <c r="U163" s="60"/>
      <c r="V163" s="60"/>
    </row>
    <row r="164" ht="15.75" customHeight="1">
      <c r="A164" s="58" t="str">
        <f t="shared" si="2"/>
        <v>45401 &amp; LRC</v>
      </c>
      <c r="B164" s="64" t="str">
        <f t="shared" si="3"/>
        <v> &amp; </v>
      </c>
      <c r="C164" s="62">
        <v>45401.0</v>
      </c>
      <c r="D164" s="72" t="s">
        <v>141</v>
      </c>
      <c r="E164" s="63"/>
      <c r="F164" s="63"/>
      <c r="G164" s="63"/>
      <c r="H164" s="63"/>
      <c r="I164" s="60"/>
      <c r="J164" s="61">
        <f t="shared" si="1"/>
        <v>0</v>
      </c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ht="15.75" customHeight="1">
      <c r="A165" s="58" t="str">
        <f t="shared" si="2"/>
        <v>Pair 1 &amp; </v>
      </c>
      <c r="B165" s="64" t="str">
        <f t="shared" si="3"/>
        <v>Pair 2 &amp; </v>
      </c>
      <c r="C165" s="65" t="s">
        <v>142</v>
      </c>
      <c r="D165" s="66"/>
      <c r="E165" s="67" t="s">
        <v>143</v>
      </c>
      <c r="F165" s="66"/>
      <c r="G165" s="67" t="s">
        <v>144</v>
      </c>
      <c r="H165" s="66"/>
      <c r="I165" s="60"/>
      <c r="J165" s="61">
        <f t="shared" si="1"/>
        <v>0</v>
      </c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ht="15.75" customHeight="1">
      <c r="A166" s="58" t="str">
        <f t="shared" si="2"/>
        <v>Chi &amp; Andrew</v>
      </c>
      <c r="B166" s="64" t="str">
        <f t="shared" si="3"/>
        <v>Cadol &amp; Mole</v>
      </c>
      <c r="C166" s="79" t="s">
        <v>16</v>
      </c>
      <c r="D166" s="80" t="s">
        <v>14</v>
      </c>
      <c r="E166" s="70">
        <v>6.0</v>
      </c>
      <c r="F166" s="71">
        <v>4.0</v>
      </c>
      <c r="G166" s="79" t="s">
        <v>18</v>
      </c>
      <c r="H166" s="80" t="s">
        <v>15</v>
      </c>
      <c r="I166" s="60"/>
      <c r="J166" s="61">
        <f t="shared" si="1"/>
        <v>1</v>
      </c>
      <c r="K166" s="76" t="s">
        <v>156</v>
      </c>
      <c r="L166" s="77" t="s">
        <v>157</v>
      </c>
      <c r="M166" s="60"/>
      <c r="N166" s="60" t="str">
        <f t="shared" ref="N166:N168" si="55">C166&amp;" FH"</f>
        <v>Chi FH</v>
      </c>
      <c r="O166" s="60" t="str">
        <f t="shared" ref="O166:O168" si="56">D166&amp;" BH"</f>
        <v>Andrew BH</v>
      </c>
      <c r="P166" s="60" t="str">
        <f t="shared" ref="P166:P168" si="57">G166&amp;" FH"</f>
        <v>Cadol FH</v>
      </c>
      <c r="Q166" s="60" t="str">
        <f t="shared" ref="Q166:Q168" si="58">H166&amp;" BH"</f>
        <v>Mole BH</v>
      </c>
      <c r="R166" s="60" t="str">
        <f t="shared" ref="R166:R168" si="59">N166&amp;" &amp; "&amp;O166</f>
        <v>Chi FH &amp; Andrew BH</v>
      </c>
      <c r="S166" s="60" t="str">
        <f t="shared" ref="S166:S168" si="60">P166&amp;" &amp; "&amp;Q166</f>
        <v>Cadol FH &amp; Mole BH</v>
      </c>
      <c r="T166" s="60">
        <f t="shared" ref="T166:U166" si="54">E166</f>
        <v>6</v>
      </c>
      <c r="U166" s="60">
        <f t="shared" si="54"/>
        <v>4</v>
      </c>
      <c r="V166" s="60">
        <f t="shared" ref="V166:V168" si="62">J166</f>
        <v>1</v>
      </c>
      <c r="W166" s="60"/>
      <c r="X166" s="60"/>
      <c r="Y166" s="60"/>
      <c r="Z166" s="60"/>
      <c r="AA166" s="60"/>
    </row>
    <row r="167" ht="15.75" customHeight="1">
      <c r="A167" s="58" t="str">
        <f t="shared" si="2"/>
        <v>Andrew &amp; Cadol</v>
      </c>
      <c r="B167" s="64" t="str">
        <f t="shared" si="3"/>
        <v>Chi &amp; Mole</v>
      </c>
      <c r="C167" s="79" t="s">
        <v>14</v>
      </c>
      <c r="D167" s="80" t="s">
        <v>18</v>
      </c>
      <c r="E167" s="70">
        <v>6.0</v>
      </c>
      <c r="F167" s="71">
        <v>3.0</v>
      </c>
      <c r="G167" s="79" t="s">
        <v>16</v>
      </c>
      <c r="H167" s="80" t="s">
        <v>15</v>
      </c>
      <c r="I167" s="60"/>
      <c r="J167" s="61">
        <f t="shared" si="1"/>
        <v>1</v>
      </c>
      <c r="K167" s="60"/>
      <c r="L167" s="60"/>
      <c r="M167" s="60"/>
      <c r="N167" s="60" t="str">
        <f t="shared" si="55"/>
        <v>Andrew FH</v>
      </c>
      <c r="O167" s="60" t="str">
        <f t="shared" si="56"/>
        <v>Cadol BH</v>
      </c>
      <c r="P167" s="60" t="str">
        <f t="shared" si="57"/>
        <v>Chi FH</v>
      </c>
      <c r="Q167" s="60" t="str">
        <f t="shared" si="58"/>
        <v>Mole BH</v>
      </c>
      <c r="R167" s="60" t="str">
        <f t="shared" si="59"/>
        <v>Andrew FH &amp; Cadol BH</v>
      </c>
      <c r="S167" s="60" t="str">
        <f t="shared" si="60"/>
        <v>Chi FH &amp; Mole BH</v>
      </c>
      <c r="T167" s="60">
        <f t="shared" ref="T167:U167" si="61">E167</f>
        <v>6</v>
      </c>
      <c r="U167" s="60">
        <f t="shared" si="61"/>
        <v>3</v>
      </c>
      <c r="V167" s="60">
        <f t="shared" si="62"/>
        <v>1</v>
      </c>
      <c r="W167" s="78"/>
      <c r="X167" s="60"/>
      <c r="Y167" s="60"/>
      <c r="Z167" s="60"/>
      <c r="AA167" s="60"/>
    </row>
    <row r="168" ht="15.75" customHeight="1">
      <c r="A168" s="58" t="str">
        <f t="shared" si="2"/>
        <v>Mole &amp; AP</v>
      </c>
      <c r="B168" s="64" t="str">
        <f t="shared" si="3"/>
        <v>Chi &amp; Cadol</v>
      </c>
      <c r="C168" s="79" t="s">
        <v>15</v>
      </c>
      <c r="D168" s="80" t="s">
        <v>158</v>
      </c>
      <c r="E168" s="71">
        <v>6.0</v>
      </c>
      <c r="F168" s="71">
        <v>2.0</v>
      </c>
      <c r="G168" s="79" t="s">
        <v>16</v>
      </c>
      <c r="H168" s="80" t="s">
        <v>18</v>
      </c>
      <c r="I168" s="60"/>
      <c r="J168" s="61">
        <f t="shared" si="1"/>
        <v>1</v>
      </c>
      <c r="K168" s="60"/>
      <c r="L168" s="60"/>
      <c r="M168" s="60"/>
      <c r="N168" s="60" t="str">
        <f t="shared" si="55"/>
        <v>Mole FH</v>
      </c>
      <c r="O168" s="60" t="str">
        <f t="shared" si="56"/>
        <v>AP BH</v>
      </c>
      <c r="P168" s="60" t="str">
        <f t="shared" si="57"/>
        <v>Chi FH</v>
      </c>
      <c r="Q168" s="60" t="str">
        <f t="shared" si="58"/>
        <v>Cadol BH</v>
      </c>
      <c r="R168" s="60" t="str">
        <f t="shared" si="59"/>
        <v>Mole FH &amp; AP BH</v>
      </c>
      <c r="S168" s="60" t="str">
        <f t="shared" si="60"/>
        <v>Chi FH &amp; Cadol BH</v>
      </c>
      <c r="T168" s="60">
        <f t="shared" ref="T168:U168" si="63">E168</f>
        <v>6</v>
      </c>
      <c r="U168" s="60">
        <f t="shared" si="63"/>
        <v>2</v>
      </c>
      <c r="V168" s="60">
        <f t="shared" si="62"/>
        <v>1</v>
      </c>
      <c r="W168" s="60"/>
      <c r="X168" s="60"/>
      <c r="Y168" s="60"/>
      <c r="Z168" s="60"/>
      <c r="AA168" s="60"/>
    </row>
    <row r="169" ht="15.75" customHeight="1">
      <c r="A169" s="58" t="str">
        <f t="shared" si="2"/>
        <v> &amp; </v>
      </c>
      <c r="B169" s="64" t="str">
        <f t="shared" si="3"/>
        <v> &amp; </v>
      </c>
      <c r="J169" s="61">
        <f t="shared" si="1"/>
        <v>0</v>
      </c>
    </row>
    <row r="170" ht="15.75" customHeight="1">
      <c r="A170" s="58" t="str">
        <f t="shared" si="2"/>
        <v>45404 &amp; LRC</v>
      </c>
      <c r="B170" s="64" t="str">
        <f t="shared" si="3"/>
        <v> &amp; </v>
      </c>
      <c r="C170" s="62">
        <v>45404.0</v>
      </c>
      <c r="D170" s="72" t="s">
        <v>141</v>
      </c>
      <c r="E170" s="63"/>
      <c r="F170" s="63"/>
      <c r="G170" s="63"/>
      <c r="H170" s="63"/>
      <c r="I170" s="60"/>
      <c r="J170" s="61">
        <f t="shared" si="1"/>
        <v>0</v>
      </c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ht="15.75" customHeight="1">
      <c r="A171" s="58" t="str">
        <f t="shared" si="2"/>
        <v>Pair 1 &amp; </v>
      </c>
      <c r="B171" s="64" t="str">
        <f t="shared" si="3"/>
        <v>Pair 2 &amp; </v>
      </c>
      <c r="C171" s="65" t="s">
        <v>142</v>
      </c>
      <c r="D171" s="66"/>
      <c r="E171" s="67" t="s">
        <v>143</v>
      </c>
      <c r="F171" s="66"/>
      <c r="G171" s="67" t="s">
        <v>144</v>
      </c>
      <c r="H171" s="66"/>
      <c r="I171" s="60"/>
      <c r="J171" s="61">
        <f t="shared" si="1"/>
        <v>0</v>
      </c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ht="15.75" customHeight="1">
      <c r="A172" s="58" t="str">
        <f t="shared" si="2"/>
        <v>WM &amp; Mike</v>
      </c>
      <c r="B172" s="64" t="str">
        <f t="shared" si="3"/>
        <v>Cadol &amp; Andrew</v>
      </c>
      <c r="C172" s="79" t="s">
        <v>13</v>
      </c>
      <c r="D172" s="80" t="s">
        <v>17</v>
      </c>
      <c r="E172" s="70">
        <v>6.0</v>
      </c>
      <c r="F172" s="71">
        <v>3.0</v>
      </c>
      <c r="G172" s="79" t="s">
        <v>18</v>
      </c>
      <c r="H172" s="80" t="s">
        <v>14</v>
      </c>
      <c r="I172" s="60"/>
      <c r="J172" s="61">
        <f t="shared" si="1"/>
        <v>1</v>
      </c>
      <c r="K172" s="76" t="s">
        <v>156</v>
      </c>
      <c r="L172" s="77" t="s">
        <v>157</v>
      </c>
      <c r="M172" s="60"/>
      <c r="N172" s="60" t="str">
        <f t="shared" ref="N172:N174" si="65">C172&amp;" FH"</f>
        <v>WM FH</v>
      </c>
      <c r="O172" s="60" t="str">
        <f t="shared" ref="O172:O174" si="66">D172&amp;" BH"</f>
        <v>Mike BH</v>
      </c>
      <c r="P172" s="60" t="str">
        <f t="shared" ref="P172:P174" si="67">G172&amp;" FH"</f>
        <v>Cadol FH</v>
      </c>
      <c r="Q172" s="60" t="str">
        <f t="shared" ref="Q172:Q174" si="68">H172&amp;" BH"</f>
        <v>Andrew BH</v>
      </c>
      <c r="R172" s="60" t="str">
        <f t="shared" ref="R172:R174" si="69">N172&amp;" &amp; "&amp;O172</f>
        <v>WM FH &amp; Mike BH</v>
      </c>
      <c r="S172" s="60" t="str">
        <f t="shared" ref="S172:S174" si="70">P172&amp;" &amp; "&amp;Q172</f>
        <v>Cadol FH &amp; Andrew BH</v>
      </c>
      <c r="T172" s="60">
        <f t="shared" ref="T172:U172" si="64">E172</f>
        <v>6</v>
      </c>
      <c r="U172" s="60">
        <f t="shared" si="64"/>
        <v>3</v>
      </c>
      <c r="V172" s="60">
        <f t="shared" ref="V172:V174" si="72">J172</f>
        <v>1</v>
      </c>
      <c r="W172" s="60"/>
      <c r="X172" s="60"/>
      <c r="Y172" s="60"/>
      <c r="Z172" s="60"/>
      <c r="AA172" s="60"/>
    </row>
    <row r="173" ht="15.75" customHeight="1">
      <c r="A173" s="58" t="str">
        <f t="shared" si="2"/>
        <v>Mike &amp; Andrew</v>
      </c>
      <c r="B173" s="64" t="str">
        <f t="shared" si="3"/>
        <v>WM &amp; Cadol</v>
      </c>
      <c r="C173" s="79" t="s">
        <v>17</v>
      </c>
      <c r="D173" s="80" t="s">
        <v>14</v>
      </c>
      <c r="E173" s="70">
        <v>6.0</v>
      </c>
      <c r="F173" s="71">
        <v>3.0</v>
      </c>
      <c r="G173" s="79" t="s">
        <v>13</v>
      </c>
      <c r="H173" s="80" t="s">
        <v>18</v>
      </c>
      <c r="I173" s="60"/>
      <c r="J173" s="61">
        <f t="shared" si="1"/>
        <v>1</v>
      </c>
      <c r="K173" s="60"/>
      <c r="L173" s="60"/>
      <c r="M173" s="60"/>
      <c r="N173" s="60" t="str">
        <f t="shared" si="65"/>
        <v>Mike FH</v>
      </c>
      <c r="O173" s="60" t="str">
        <f t="shared" si="66"/>
        <v>Andrew BH</v>
      </c>
      <c r="P173" s="60" t="str">
        <f t="shared" si="67"/>
        <v>WM FH</v>
      </c>
      <c r="Q173" s="60" t="str">
        <f t="shared" si="68"/>
        <v>Cadol BH</v>
      </c>
      <c r="R173" s="60" t="str">
        <f t="shared" si="69"/>
        <v>Mike FH &amp; Andrew BH</v>
      </c>
      <c r="S173" s="60" t="str">
        <f t="shared" si="70"/>
        <v>WM FH &amp; Cadol BH</v>
      </c>
      <c r="T173" s="60">
        <f t="shared" ref="T173:U173" si="71">E173</f>
        <v>6</v>
      </c>
      <c r="U173" s="60">
        <f t="shared" si="71"/>
        <v>3</v>
      </c>
      <c r="V173" s="60">
        <f t="shared" si="72"/>
        <v>1</v>
      </c>
      <c r="W173" s="78"/>
      <c r="X173" s="60"/>
      <c r="Y173" s="60"/>
      <c r="Z173" s="60"/>
      <c r="AA173" s="60"/>
    </row>
    <row r="174" ht="15.75" customHeight="1">
      <c r="A174" s="58" t="str">
        <f t="shared" si="2"/>
        <v>WM &amp; Andrew</v>
      </c>
      <c r="B174" s="64" t="str">
        <f t="shared" si="3"/>
        <v>Cadol &amp; Mike</v>
      </c>
      <c r="C174" s="79" t="s">
        <v>13</v>
      </c>
      <c r="D174" s="80" t="s">
        <v>14</v>
      </c>
      <c r="E174" s="71">
        <v>6.0</v>
      </c>
      <c r="F174" s="71">
        <v>2.0</v>
      </c>
      <c r="G174" s="79" t="s">
        <v>18</v>
      </c>
      <c r="H174" s="80" t="s">
        <v>17</v>
      </c>
      <c r="I174" s="60"/>
      <c r="J174" s="61">
        <f t="shared" si="1"/>
        <v>1</v>
      </c>
      <c r="K174" s="60"/>
      <c r="L174" s="60"/>
      <c r="M174" s="60"/>
      <c r="N174" s="60" t="str">
        <f t="shared" si="65"/>
        <v>WM FH</v>
      </c>
      <c r="O174" s="60" t="str">
        <f t="shared" si="66"/>
        <v>Andrew BH</v>
      </c>
      <c r="P174" s="60" t="str">
        <f t="shared" si="67"/>
        <v>Cadol FH</v>
      </c>
      <c r="Q174" s="60" t="str">
        <f t="shared" si="68"/>
        <v>Mike BH</v>
      </c>
      <c r="R174" s="60" t="str">
        <f t="shared" si="69"/>
        <v>WM FH &amp; Andrew BH</v>
      </c>
      <c r="S174" s="60" t="str">
        <f t="shared" si="70"/>
        <v>Cadol FH &amp; Mike BH</v>
      </c>
      <c r="T174" s="60">
        <f t="shared" ref="T174:U174" si="73">E174</f>
        <v>6</v>
      </c>
      <c r="U174" s="60">
        <f t="shared" si="73"/>
        <v>2</v>
      </c>
      <c r="V174" s="60">
        <f t="shared" si="72"/>
        <v>1</v>
      </c>
      <c r="W174" s="60"/>
      <c r="X174" s="60"/>
      <c r="Y174" s="60"/>
      <c r="Z174" s="60"/>
      <c r="AA174" s="60"/>
    </row>
    <row r="175" ht="15.75" customHeight="1">
      <c r="A175" s="58" t="str">
        <f t="shared" si="2"/>
        <v> &amp; </v>
      </c>
      <c r="B175" s="64" t="str">
        <f t="shared" si="3"/>
        <v> &amp; </v>
      </c>
      <c r="J175" s="61">
        <f t="shared" si="1"/>
        <v>0</v>
      </c>
    </row>
    <row r="176" ht="15.75" customHeight="1">
      <c r="A176" s="58" t="str">
        <f t="shared" si="2"/>
        <v>45411 &amp; LRC</v>
      </c>
      <c r="B176" s="64" t="str">
        <f t="shared" si="3"/>
        <v> &amp; </v>
      </c>
      <c r="C176" s="62">
        <v>45411.0</v>
      </c>
      <c r="D176" s="72" t="s">
        <v>141</v>
      </c>
      <c r="E176" s="63"/>
      <c r="F176" s="63"/>
      <c r="G176" s="63"/>
      <c r="H176" s="63"/>
      <c r="J176" s="61">
        <f t="shared" si="1"/>
        <v>0</v>
      </c>
    </row>
    <row r="177" ht="15.75" customHeight="1">
      <c r="A177" s="58" t="str">
        <f t="shared" si="2"/>
        <v>Pair 1 &amp; </v>
      </c>
      <c r="B177" s="64" t="str">
        <f t="shared" si="3"/>
        <v>Pair 2 &amp; </v>
      </c>
      <c r="C177" s="65" t="s">
        <v>142</v>
      </c>
      <c r="D177" s="66"/>
      <c r="E177" s="67" t="s">
        <v>143</v>
      </c>
      <c r="F177" s="66"/>
      <c r="G177" s="67" t="s">
        <v>144</v>
      </c>
      <c r="H177" s="66"/>
      <c r="J177" s="61">
        <f t="shared" si="1"/>
        <v>0</v>
      </c>
    </row>
    <row r="178" ht="15.75" customHeight="1">
      <c r="A178" s="58" t="str">
        <f t="shared" si="2"/>
        <v>Cadol &amp; WM</v>
      </c>
      <c r="B178" s="64" t="str">
        <f t="shared" si="3"/>
        <v>Chi &amp; Andrew</v>
      </c>
      <c r="C178" s="79" t="s">
        <v>18</v>
      </c>
      <c r="D178" s="80" t="s">
        <v>13</v>
      </c>
      <c r="E178" s="70">
        <v>6.0</v>
      </c>
      <c r="F178" s="71">
        <v>4.0</v>
      </c>
      <c r="G178" s="79" t="s">
        <v>16</v>
      </c>
      <c r="H178" s="80" t="s">
        <v>14</v>
      </c>
      <c r="J178" s="61">
        <f t="shared" si="1"/>
        <v>1</v>
      </c>
      <c r="K178" s="76" t="s">
        <v>156</v>
      </c>
      <c r="L178" s="77" t="s">
        <v>157</v>
      </c>
      <c r="M178" s="60"/>
      <c r="N178" s="60" t="str">
        <f t="shared" ref="N178:N180" si="75">C178&amp;" FH"</f>
        <v>Cadol FH</v>
      </c>
      <c r="O178" s="60" t="str">
        <f t="shared" ref="O178:O180" si="76">D178&amp;" BH"</f>
        <v>WM BH</v>
      </c>
      <c r="P178" s="60" t="str">
        <f t="shared" ref="P178:P180" si="77">G178&amp;" FH"</f>
        <v>Chi FH</v>
      </c>
      <c r="Q178" s="60" t="str">
        <f t="shared" ref="Q178:Q180" si="78">H178&amp;" BH"</f>
        <v>Andrew BH</v>
      </c>
      <c r="R178" s="60" t="str">
        <f t="shared" ref="R178:R180" si="79">N178&amp;" &amp; "&amp;O178</f>
        <v>Cadol FH &amp; WM BH</v>
      </c>
      <c r="S178" s="60" t="str">
        <f t="shared" ref="S178:S180" si="80">P178&amp;" &amp; "&amp;Q178</f>
        <v>Chi FH &amp; Andrew BH</v>
      </c>
      <c r="T178" s="60">
        <f t="shared" ref="T178:U178" si="74">E178</f>
        <v>6</v>
      </c>
      <c r="U178" s="60">
        <f t="shared" si="74"/>
        <v>4</v>
      </c>
      <c r="V178" s="60">
        <f t="shared" ref="V178:V180" si="82">J178</f>
        <v>1</v>
      </c>
    </row>
    <row r="179" ht="15.75" customHeight="1">
      <c r="A179" s="58" t="str">
        <f t="shared" si="2"/>
        <v>Chi &amp; WM</v>
      </c>
      <c r="B179" s="64" t="str">
        <f t="shared" si="3"/>
        <v>Cadol &amp; Andrew</v>
      </c>
      <c r="C179" s="79" t="s">
        <v>16</v>
      </c>
      <c r="D179" s="80" t="s">
        <v>13</v>
      </c>
      <c r="E179" s="70">
        <v>6.0</v>
      </c>
      <c r="F179" s="71">
        <v>4.0</v>
      </c>
      <c r="G179" s="79" t="s">
        <v>18</v>
      </c>
      <c r="H179" s="80" t="s">
        <v>14</v>
      </c>
      <c r="J179" s="61">
        <f t="shared" si="1"/>
        <v>1</v>
      </c>
      <c r="K179" s="60"/>
      <c r="L179" s="60"/>
      <c r="M179" s="60"/>
      <c r="N179" s="60" t="str">
        <f t="shared" si="75"/>
        <v>Chi FH</v>
      </c>
      <c r="O179" s="60" t="str">
        <f t="shared" si="76"/>
        <v>WM BH</v>
      </c>
      <c r="P179" s="60" t="str">
        <f t="shared" si="77"/>
        <v>Cadol FH</v>
      </c>
      <c r="Q179" s="60" t="str">
        <f t="shared" si="78"/>
        <v>Andrew BH</v>
      </c>
      <c r="R179" s="60" t="str">
        <f t="shared" si="79"/>
        <v>Chi FH &amp; WM BH</v>
      </c>
      <c r="S179" s="60" t="str">
        <f t="shared" si="80"/>
        <v>Cadol FH &amp; Andrew BH</v>
      </c>
      <c r="T179" s="60">
        <f t="shared" ref="T179:U179" si="81">E179</f>
        <v>6</v>
      </c>
      <c r="U179" s="60">
        <f t="shared" si="81"/>
        <v>4</v>
      </c>
      <c r="V179" s="60">
        <f t="shared" si="82"/>
        <v>1</v>
      </c>
    </row>
    <row r="180" ht="15.75" customHeight="1">
      <c r="A180" s="58" t="str">
        <f t="shared" si="2"/>
        <v>WM &amp; Andrew</v>
      </c>
      <c r="B180" s="64" t="str">
        <f t="shared" si="3"/>
        <v>Chi &amp; Cadol</v>
      </c>
      <c r="C180" s="79" t="s">
        <v>13</v>
      </c>
      <c r="D180" s="80" t="s">
        <v>14</v>
      </c>
      <c r="E180" s="71">
        <v>5.0</v>
      </c>
      <c r="F180" s="71">
        <v>1.0</v>
      </c>
      <c r="G180" s="79" t="s">
        <v>16</v>
      </c>
      <c r="H180" s="80" t="s">
        <v>18</v>
      </c>
      <c r="J180" s="61">
        <f t="shared" si="1"/>
        <v>0.5</v>
      </c>
      <c r="K180" s="60"/>
      <c r="L180" s="60"/>
      <c r="M180" s="60"/>
      <c r="N180" s="60" t="str">
        <f t="shared" si="75"/>
        <v>WM FH</v>
      </c>
      <c r="O180" s="60" t="str">
        <f t="shared" si="76"/>
        <v>Andrew BH</v>
      </c>
      <c r="P180" s="60" t="str">
        <f t="shared" si="77"/>
        <v>Chi FH</v>
      </c>
      <c r="Q180" s="60" t="str">
        <f t="shared" si="78"/>
        <v>Cadol BH</v>
      </c>
      <c r="R180" s="60" t="str">
        <f t="shared" si="79"/>
        <v>WM FH &amp; Andrew BH</v>
      </c>
      <c r="S180" s="60" t="str">
        <f t="shared" si="80"/>
        <v>Chi FH &amp; Cadol BH</v>
      </c>
      <c r="T180" s="60">
        <f t="shared" ref="T180:U180" si="83">E180</f>
        <v>5</v>
      </c>
      <c r="U180" s="60">
        <f t="shared" si="83"/>
        <v>1</v>
      </c>
      <c r="V180" s="60">
        <f t="shared" si="82"/>
        <v>0.5</v>
      </c>
    </row>
    <row r="181" ht="15.75" customHeight="1">
      <c r="A181" s="58" t="str">
        <f t="shared" si="2"/>
        <v> &amp; </v>
      </c>
      <c r="B181" s="64" t="str">
        <f t="shared" si="3"/>
        <v> &amp; </v>
      </c>
      <c r="J181" s="61">
        <f t="shared" si="1"/>
        <v>0</v>
      </c>
    </row>
    <row r="182" ht="15.75" customHeight="1">
      <c r="A182" s="58" t="str">
        <f t="shared" si="2"/>
        <v>45415 &amp; CRC</v>
      </c>
      <c r="B182" s="64" t="str">
        <f t="shared" si="3"/>
        <v> &amp; </v>
      </c>
      <c r="C182" s="62">
        <v>45415.0</v>
      </c>
      <c r="D182" s="72" t="s">
        <v>153</v>
      </c>
      <c r="E182" s="63"/>
      <c r="F182" s="63"/>
      <c r="G182" s="63"/>
      <c r="H182" s="63"/>
      <c r="J182" s="61">
        <f t="shared" si="1"/>
        <v>0</v>
      </c>
    </row>
    <row r="183" ht="15.75" customHeight="1">
      <c r="A183" s="58" t="str">
        <f t="shared" si="2"/>
        <v>Pair 1 &amp; </v>
      </c>
      <c r="B183" s="64" t="str">
        <f t="shared" si="3"/>
        <v>Pair 2 &amp; </v>
      </c>
      <c r="C183" s="65" t="s">
        <v>142</v>
      </c>
      <c r="D183" s="66"/>
      <c r="E183" s="67" t="s">
        <v>143</v>
      </c>
      <c r="F183" s="66"/>
      <c r="G183" s="67" t="s">
        <v>144</v>
      </c>
      <c r="H183" s="66"/>
      <c r="J183" s="61">
        <f t="shared" si="1"/>
        <v>0</v>
      </c>
    </row>
    <row r="184" ht="15.75" customHeight="1">
      <c r="A184" s="58" t="str">
        <f t="shared" si="2"/>
        <v>Chi &amp; Andrew</v>
      </c>
      <c r="B184" s="64" t="str">
        <f t="shared" si="3"/>
        <v>Mole &amp; Batty</v>
      </c>
      <c r="C184" s="79" t="s">
        <v>16</v>
      </c>
      <c r="D184" s="80" t="s">
        <v>14</v>
      </c>
      <c r="E184" s="70">
        <v>6.0</v>
      </c>
      <c r="F184" s="71">
        <v>2.0</v>
      </c>
      <c r="G184" s="79" t="s">
        <v>15</v>
      </c>
      <c r="H184" s="80" t="s">
        <v>19</v>
      </c>
      <c r="J184" s="61">
        <f t="shared" si="1"/>
        <v>1</v>
      </c>
      <c r="K184" s="76" t="s">
        <v>156</v>
      </c>
      <c r="L184" s="77" t="s">
        <v>157</v>
      </c>
      <c r="M184" s="60"/>
      <c r="N184" s="60" t="str">
        <f t="shared" ref="N184:N185" si="85">C184&amp;" FH"</f>
        <v>Chi FH</v>
      </c>
      <c r="O184" s="60" t="str">
        <f t="shared" ref="O184:O185" si="86">D184&amp;" BH"</f>
        <v>Andrew BH</v>
      </c>
      <c r="P184" s="60" t="str">
        <f t="shared" ref="P184:P185" si="87">G184&amp;" FH"</f>
        <v>Mole FH</v>
      </c>
      <c r="Q184" s="60" t="str">
        <f t="shared" ref="Q184:Q185" si="88">H184&amp;" BH"</f>
        <v>Batty BH</v>
      </c>
      <c r="R184" s="60" t="str">
        <f t="shared" ref="R184:R185" si="89">N184&amp;" &amp; "&amp;O184</f>
        <v>Chi FH &amp; Andrew BH</v>
      </c>
      <c r="S184" s="60" t="str">
        <f t="shared" ref="S184:S185" si="90">P184&amp;" &amp; "&amp;Q184</f>
        <v>Mole FH &amp; Batty BH</v>
      </c>
      <c r="T184" s="60">
        <f t="shared" ref="T184:U184" si="84">E184</f>
        <v>6</v>
      </c>
      <c r="U184" s="60">
        <f t="shared" si="84"/>
        <v>2</v>
      </c>
      <c r="V184" s="60">
        <f t="shared" ref="V184:V185" si="92">J184</f>
        <v>1</v>
      </c>
    </row>
    <row r="185" ht="15.75" customHeight="1">
      <c r="A185" s="58" t="str">
        <f t="shared" si="2"/>
        <v>Batty &amp; Andrew</v>
      </c>
      <c r="B185" s="64" t="str">
        <f t="shared" si="3"/>
        <v>Chi &amp; Mole</v>
      </c>
      <c r="C185" s="79" t="s">
        <v>19</v>
      </c>
      <c r="D185" s="80" t="s">
        <v>14</v>
      </c>
      <c r="E185" s="71">
        <v>7.0</v>
      </c>
      <c r="F185" s="71">
        <v>6.0</v>
      </c>
      <c r="G185" s="79" t="s">
        <v>16</v>
      </c>
      <c r="H185" s="80" t="s">
        <v>15</v>
      </c>
      <c r="J185" s="61">
        <f t="shared" si="1"/>
        <v>1</v>
      </c>
      <c r="K185" s="60"/>
      <c r="L185" s="60"/>
      <c r="M185" s="60"/>
      <c r="N185" s="60" t="str">
        <f t="shared" si="85"/>
        <v>Batty FH</v>
      </c>
      <c r="O185" s="60" t="str">
        <f t="shared" si="86"/>
        <v>Andrew BH</v>
      </c>
      <c r="P185" s="60" t="str">
        <f t="shared" si="87"/>
        <v>Chi FH</v>
      </c>
      <c r="Q185" s="60" t="str">
        <f t="shared" si="88"/>
        <v>Mole BH</v>
      </c>
      <c r="R185" s="60" t="str">
        <f t="shared" si="89"/>
        <v>Batty FH &amp; Andrew BH</v>
      </c>
      <c r="S185" s="60" t="str">
        <f t="shared" si="90"/>
        <v>Chi FH &amp; Mole BH</v>
      </c>
      <c r="T185" s="60">
        <f t="shared" ref="T185:U185" si="91">E185</f>
        <v>7</v>
      </c>
      <c r="U185" s="60">
        <f t="shared" si="91"/>
        <v>6</v>
      </c>
      <c r="V185" s="60">
        <f t="shared" si="92"/>
        <v>1</v>
      </c>
    </row>
    <row r="186" ht="15.75" customHeight="1">
      <c r="A186" s="58" t="str">
        <f t="shared" si="2"/>
        <v> &amp; </v>
      </c>
      <c r="B186" s="64" t="str">
        <f t="shared" si="3"/>
        <v> &amp; </v>
      </c>
      <c r="J186" s="61">
        <f t="shared" si="1"/>
        <v>0</v>
      </c>
    </row>
    <row r="187" ht="15.75" customHeight="1">
      <c r="A187" s="58" t="str">
        <f t="shared" si="2"/>
        <v>45418 &amp; LRC</v>
      </c>
      <c r="B187" s="64" t="str">
        <f t="shared" si="3"/>
        <v> &amp; </v>
      </c>
      <c r="C187" s="62">
        <v>45418.0</v>
      </c>
      <c r="D187" s="72" t="s">
        <v>141</v>
      </c>
      <c r="E187" s="63"/>
      <c r="F187" s="63"/>
      <c r="G187" s="63"/>
      <c r="H187" s="63"/>
      <c r="J187" s="61">
        <f t="shared" si="1"/>
        <v>0</v>
      </c>
    </row>
    <row r="188" ht="15.75" customHeight="1">
      <c r="A188" s="58" t="str">
        <f t="shared" si="2"/>
        <v>Pair 1 &amp; </v>
      </c>
      <c r="B188" s="64" t="str">
        <f t="shared" si="3"/>
        <v>Pair 2 &amp; </v>
      </c>
      <c r="C188" s="65" t="s">
        <v>142</v>
      </c>
      <c r="D188" s="66"/>
      <c r="E188" s="67" t="s">
        <v>143</v>
      </c>
      <c r="F188" s="66"/>
      <c r="G188" s="67" t="s">
        <v>144</v>
      </c>
      <c r="H188" s="66"/>
      <c r="J188" s="61">
        <f t="shared" si="1"/>
        <v>0</v>
      </c>
    </row>
    <row r="189" ht="15.75" customHeight="1">
      <c r="A189" s="58" t="str">
        <f t="shared" si="2"/>
        <v>WM &amp; Cadol</v>
      </c>
      <c r="B189" s="64" t="str">
        <f t="shared" si="3"/>
        <v>Chi &amp; Batty</v>
      </c>
      <c r="C189" s="79" t="s">
        <v>13</v>
      </c>
      <c r="D189" s="80" t="s">
        <v>18</v>
      </c>
      <c r="E189" s="70">
        <v>6.0</v>
      </c>
      <c r="F189" s="71">
        <v>3.0</v>
      </c>
      <c r="G189" s="79" t="s">
        <v>16</v>
      </c>
      <c r="H189" s="80" t="s">
        <v>19</v>
      </c>
      <c r="J189" s="61">
        <f t="shared" si="1"/>
        <v>1</v>
      </c>
      <c r="K189" s="76" t="s">
        <v>156</v>
      </c>
      <c r="L189" s="77" t="s">
        <v>157</v>
      </c>
      <c r="M189" s="60"/>
      <c r="N189" s="60" t="str">
        <f t="shared" ref="N189:N191" si="94">C189&amp;" FH"</f>
        <v>WM FH</v>
      </c>
      <c r="O189" s="60" t="str">
        <f t="shared" ref="O189:O191" si="95">D189&amp;" BH"</f>
        <v>Cadol BH</v>
      </c>
      <c r="P189" s="60" t="str">
        <f t="shared" ref="P189:P191" si="96">G189&amp;" FH"</f>
        <v>Chi FH</v>
      </c>
      <c r="Q189" s="60" t="str">
        <f t="shared" ref="Q189:Q191" si="97">H189&amp;" BH"</f>
        <v>Batty BH</v>
      </c>
      <c r="R189" s="60" t="str">
        <f t="shared" ref="R189:R191" si="98">N189&amp;" &amp; "&amp;O189</f>
        <v>WM FH &amp; Cadol BH</v>
      </c>
      <c r="S189" s="60" t="str">
        <f t="shared" ref="S189:S191" si="99">P189&amp;" &amp; "&amp;Q189</f>
        <v>Chi FH &amp; Batty BH</v>
      </c>
      <c r="T189" s="60">
        <f t="shared" ref="T189:U189" si="93">E189</f>
        <v>6</v>
      </c>
      <c r="U189" s="60">
        <f t="shared" si="93"/>
        <v>3</v>
      </c>
      <c r="V189" s="60">
        <f t="shared" ref="V189:V191" si="101">J189</f>
        <v>1</v>
      </c>
    </row>
    <row r="190" ht="15.75" customHeight="1">
      <c r="A190" s="58" t="str">
        <f t="shared" si="2"/>
        <v>Chi &amp; WM</v>
      </c>
      <c r="B190" s="64" t="str">
        <f t="shared" si="3"/>
        <v>Batty &amp; Cadol</v>
      </c>
      <c r="C190" s="79" t="s">
        <v>16</v>
      </c>
      <c r="D190" s="80" t="s">
        <v>13</v>
      </c>
      <c r="E190" s="70">
        <v>6.0</v>
      </c>
      <c r="F190" s="71">
        <v>0.0</v>
      </c>
      <c r="G190" s="79" t="s">
        <v>19</v>
      </c>
      <c r="H190" s="80" t="s">
        <v>18</v>
      </c>
      <c r="J190" s="61">
        <f t="shared" si="1"/>
        <v>1</v>
      </c>
      <c r="K190" s="60"/>
      <c r="L190" s="60"/>
      <c r="M190" s="60"/>
      <c r="N190" s="60" t="str">
        <f t="shared" si="94"/>
        <v>Chi FH</v>
      </c>
      <c r="O190" s="60" t="str">
        <f t="shared" si="95"/>
        <v>WM BH</v>
      </c>
      <c r="P190" s="60" t="str">
        <f t="shared" si="96"/>
        <v>Batty FH</v>
      </c>
      <c r="Q190" s="60" t="str">
        <f t="shared" si="97"/>
        <v>Cadol BH</v>
      </c>
      <c r="R190" s="60" t="str">
        <f t="shared" si="98"/>
        <v>Chi FH &amp; WM BH</v>
      </c>
      <c r="S190" s="60" t="str">
        <f t="shared" si="99"/>
        <v>Batty FH &amp; Cadol BH</v>
      </c>
      <c r="T190" s="60">
        <f t="shared" ref="T190:U190" si="100">E190</f>
        <v>6</v>
      </c>
      <c r="U190" s="60">
        <f t="shared" si="100"/>
        <v>0</v>
      </c>
      <c r="V190" s="60">
        <f t="shared" si="101"/>
        <v>1</v>
      </c>
    </row>
    <row r="191" ht="15.75" customHeight="1">
      <c r="A191" s="58" t="str">
        <f t="shared" si="2"/>
        <v>WM &amp; Batty</v>
      </c>
      <c r="B191" s="64" t="str">
        <f t="shared" si="3"/>
        <v>Cadol &amp; Chi</v>
      </c>
      <c r="C191" s="79" t="s">
        <v>13</v>
      </c>
      <c r="D191" s="80" t="s">
        <v>19</v>
      </c>
      <c r="E191" s="71">
        <v>5.0</v>
      </c>
      <c r="F191" s="71">
        <v>4.0</v>
      </c>
      <c r="G191" s="79" t="s">
        <v>18</v>
      </c>
      <c r="H191" s="80" t="s">
        <v>16</v>
      </c>
      <c r="J191" s="61">
        <f t="shared" si="1"/>
        <v>0.5</v>
      </c>
      <c r="K191" s="60"/>
      <c r="L191" s="60"/>
      <c r="M191" s="60"/>
      <c r="N191" s="60" t="str">
        <f t="shared" si="94"/>
        <v>WM FH</v>
      </c>
      <c r="O191" s="60" t="str">
        <f t="shared" si="95"/>
        <v>Batty BH</v>
      </c>
      <c r="P191" s="60" t="str">
        <f t="shared" si="96"/>
        <v>Cadol FH</v>
      </c>
      <c r="Q191" s="60" t="str">
        <f t="shared" si="97"/>
        <v>Chi BH</v>
      </c>
      <c r="R191" s="60" t="str">
        <f t="shared" si="98"/>
        <v>WM FH &amp; Batty BH</v>
      </c>
      <c r="S191" s="60" t="str">
        <f t="shared" si="99"/>
        <v>Cadol FH &amp; Chi BH</v>
      </c>
      <c r="T191" s="60">
        <f t="shared" ref="T191:U191" si="102">E191</f>
        <v>5</v>
      </c>
      <c r="U191" s="60">
        <f t="shared" si="102"/>
        <v>4</v>
      </c>
      <c r="V191" s="60">
        <f t="shared" si="101"/>
        <v>0.5</v>
      </c>
    </row>
    <row r="192" ht="15.75" customHeight="1">
      <c r="A192" s="58" t="str">
        <f t="shared" si="2"/>
        <v> &amp; </v>
      </c>
      <c r="B192" s="64" t="str">
        <f t="shared" si="3"/>
        <v> &amp; </v>
      </c>
      <c r="J192" s="61">
        <f t="shared" si="1"/>
        <v>0</v>
      </c>
    </row>
    <row r="193" ht="15.75" customHeight="1">
      <c r="A193" s="58" t="str">
        <f t="shared" si="2"/>
        <v>45422 &amp; LRC</v>
      </c>
      <c r="B193" s="64" t="str">
        <f t="shared" si="3"/>
        <v> &amp; </v>
      </c>
      <c r="C193" s="62">
        <v>45422.0</v>
      </c>
      <c r="D193" s="72" t="s">
        <v>141</v>
      </c>
      <c r="E193" s="63"/>
      <c r="F193" s="63"/>
      <c r="G193" s="63"/>
      <c r="H193" s="63"/>
      <c r="J193" s="61">
        <f t="shared" si="1"/>
        <v>0</v>
      </c>
    </row>
    <row r="194" ht="15.75" customHeight="1">
      <c r="A194" s="58" t="str">
        <f t="shared" si="2"/>
        <v>Pair 1 &amp; </v>
      </c>
      <c r="B194" s="64" t="str">
        <f t="shared" si="3"/>
        <v>Pair 2 &amp; </v>
      </c>
      <c r="C194" s="65" t="s">
        <v>142</v>
      </c>
      <c r="D194" s="66"/>
      <c r="E194" s="67" t="s">
        <v>143</v>
      </c>
      <c r="F194" s="66"/>
      <c r="G194" s="67" t="s">
        <v>144</v>
      </c>
      <c r="H194" s="66"/>
      <c r="J194" s="61">
        <f t="shared" si="1"/>
        <v>0</v>
      </c>
    </row>
    <row r="195" ht="15.75" customHeight="1">
      <c r="A195" s="58" t="str">
        <f t="shared" si="2"/>
        <v>Chi &amp; WM</v>
      </c>
      <c r="B195" s="64" t="str">
        <f t="shared" si="3"/>
        <v>Andrew &amp; Mole</v>
      </c>
      <c r="C195" s="79" t="s">
        <v>16</v>
      </c>
      <c r="D195" s="80" t="s">
        <v>13</v>
      </c>
      <c r="E195" s="71">
        <v>7.0</v>
      </c>
      <c r="F195" s="71">
        <v>5.0</v>
      </c>
      <c r="G195" s="79" t="s">
        <v>14</v>
      </c>
      <c r="H195" s="80" t="s">
        <v>15</v>
      </c>
      <c r="J195" s="61">
        <f t="shared" si="1"/>
        <v>1</v>
      </c>
      <c r="K195" s="76" t="s">
        <v>156</v>
      </c>
      <c r="L195" s="77" t="s">
        <v>157</v>
      </c>
      <c r="M195" s="60"/>
      <c r="N195" s="60" t="str">
        <f t="shared" ref="N195:N197" si="104">C195&amp;" FH"</f>
        <v>Chi FH</v>
      </c>
      <c r="O195" s="60" t="str">
        <f t="shared" ref="O195:O197" si="105">D195&amp;" BH"</f>
        <v>WM BH</v>
      </c>
      <c r="P195" s="60" t="str">
        <f t="shared" ref="P195:P197" si="106">G195&amp;" FH"</f>
        <v>Andrew FH</v>
      </c>
      <c r="Q195" s="60" t="str">
        <f t="shared" ref="Q195:Q197" si="107">H195&amp;" BH"</f>
        <v>Mole BH</v>
      </c>
      <c r="R195" s="60" t="str">
        <f t="shared" ref="R195:R197" si="108">N195&amp;" &amp; "&amp;O195</f>
        <v>Chi FH &amp; WM BH</v>
      </c>
      <c r="S195" s="60" t="str">
        <f t="shared" ref="S195:S197" si="109">P195&amp;" &amp; "&amp;Q195</f>
        <v>Andrew FH &amp; Mole BH</v>
      </c>
      <c r="T195" s="60">
        <f t="shared" ref="T195:U195" si="103">E195</f>
        <v>7</v>
      </c>
      <c r="U195" s="60">
        <f t="shared" si="103"/>
        <v>5</v>
      </c>
      <c r="V195" s="60">
        <f t="shared" ref="V195:V197" si="111">J195</f>
        <v>1</v>
      </c>
    </row>
    <row r="196" ht="15.75" customHeight="1">
      <c r="A196" s="58" t="str">
        <f t="shared" si="2"/>
        <v>WM &amp; Mole</v>
      </c>
      <c r="B196" s="64" t="str">
        <f t="shared" si="3"/>
        <v>Chi &amp; Andrew</v>
      </c>
      <c r="C196" s="79" t="s">
        <v>13</v>
      </c>
      <c r="D196" s="80" t="s">
        <v>15</v>
      </c>
      <c r="E196" s="70">
        <v>6.0</v>
      </c>
      <c r="F196" s="71">
        <v>2.0</v>
      </c>
      <c r="G196" s="79" t="s">
        <v>16</v>
      </c>
      <c r="H196" s="80" t="s">
        <v>14</v>
      </c>
      <c r="J196" s="61">
        <f t="shared" si="1"/>
        <v>1</v>
      </c>
      <c r="K196" s="60"/>
      <c r="L196" s="60"/>
      <c r="M196" s="60"/>
      <c r="N196" s="60" t="str">
        <f t="shared" si="104"/>
        <v>WM FH</v>
      </c>
      <c r="O196" s="60" t="str">
        <f t="shared" si="105"/>
        <v>Mole BH</v>
      </c>
      <c r="P196" s="60" t="str">
        <f t="shared" si="106"/>
        <v>Chi FH</v>
      </c>
      <c r="Q196" s="60" t="str">
        <f t="shared" si="107"/>
        <v>Andrew BH</v>
      </c>
      <c r="R196" s="60" t="str">
        <f t="shared" si="108"/>
        <v>WM FH &amp; Mole BH</v>
      </c>
      <c r="S196" s="60" t="str">
        <f t="shared" si="109"/>
        <v>Chi FH &amp; Andrew BH</v>
      </c>
      <c r="T196" s="60">
        <f t="shared" ref="T196:U196" si="110">E196</f>
        <v>6</v>
      </c>
      <c r="U196" s="60">
        <f t="shared" si="110"/>
        <v>2</v>
      </c>
      <c r="V196" s="60">
        <f t="shared" si="111"/>
        <v>1</v>
      </c>
    </row>
    <row r="197" ht="15.75" customHeight="1">
      <c r="A197" s="58" t="str">
        <f t="shared" si="2"/>
        <v>WM &amp; Andrew</v>
      </c>
      <c r="B197" s="64" t="str">
        <f t="shared" si="3"/>
        <v>Chi &amp; Mole</v>
      </c>
      <c r="C197" s="79" t="s">
        <v>13</v>
      </c>
      <c r="D197" s="80" t="s">
        <v>14</v>
      </c>
      <c r="E197" s="71">
        <v>5.0</v>
      </c>
      <c r="F197" s="71">
        <v>1.0</v>
      </c>
      <c r="G197" s="79" t="s">
        <v>16</v>
      </c>
      <c r="H197" s="80" t="s">
        <v>15</v>
      </c>
      <c r="J197" s="61">
        <f t="shared" si="1"/>
        <v>0.5</v>
      </c>
      <c r="K197" s="60"/>
      <c r="L197" s="60"/>
      <c r="M197" s="60"/>
      <c r="N197" s="60" t="str">
        <f t="shared" si="104"/>
        <v>WM FH</v>
      </c>
      <c r="O197" s="60" t="str">
        <f t="shared" si="105"/>
        <v>Andrew BH</v>
      </c>
      <c r="P197" s="60" t="str">
        <f t="shared" si="106"/>
        <v>Chi FH</v>
      </c>
      <c r="Q197" s="60" t="str">
        <f t="shared" si="107"/>
        <v>Mole BH</v>
      </c>
      <c r="R197" s="60" t="str">
        <f t="shared" si="108"/>
        <v>WM FH &amp; Andrew BH</v>
      </c>
      <c r="S197" s="60" t="str">
        <f t="shared" si="109"/>
        <v>Chi FH &amp; Mole BH</v>
      </c>
      <c r="T197" s="60">
        <f t="shared" ref="T197:U197" si="112">E197</f>
        <v>5</v>
      </c>
      <c r="U197" s="60">
        <f t="shared" si="112"/>
        <v>1</v>
      </c>
      <c r="V197" s="60">
        <f t="shared" si="111"/>
        <v>0.5</v>
      </c>
    </row>
    <row r="198" ht="15.75" customHeight="1">
      <c r="A198" s="58" t="str">
        <f t="shared" si="2"/>
        <v> &amp; </v>
      </c>
      <c r="B198" s="64" t="str">
        <f t="shared" si="3"/>
        <v> &amp; </v>
      </c>
      <c r="J198" s="61">
        <f t="shared" si="1"/>
        <v>0</v>
      </c>
    </row>
    <row r="199" ht="15.75" customHeight="1">
      <c r="A199" s="58" t="str">
        <f t="shared" si="2"/>
        <v>45422 &amp; LRC</v>
      </c>
      <c r="B199" s="64" t="str">
        <f t="shared" si="3"/>
        <v> &amp; </v>
      </c>
      <c r="C199" s="62">
        <v>45422.0</v>
      </c>
      <c r="D199" s="72" t="s">
        <v>141</v>
      </c>
      <c r="E199" s="63"/>
      <c r="F199" s="63"/>
      <c r="G199" s="63"/>
      <c r="H199" s="63"/>
      <c r="J199" s="61">
        <f t="shared" si="1"/>
        <v>0</v>
      </c>
    </row>
    <row r="200" ht="15.75" customHeight="1">
      <c r="A200" s="58" t="str">
        <f t="shared" si="2"/>
        <v>Pair 1 &amp; </v>
      </c>
      <c r="B200" s="64" t="str">
        <f t="shared" si="3"/>
        <v>Pair 2 &amp; </v>
      </c>
      <c r="C200" s="65" t="s">
        <v>142</v>
      </c>
      <c r="D200" s="66"/>
      <c r="E200" s="67" t="s">
        <v>143</v>
      </c>
      <c r="F200" s="66"/>
      <c r="G200" s="67" t="s">
        <v>144</v>
      </c>
      <c r="H200" s="66"/>
      <c r="J200" s="61">
        <f t="shared" si="1"/>
        <v>0</v>
      </c>
    </row>
    <row r="201" ht="15.75" customHeight="1">
      <c r="A201" s="58" t="str">
        <f t="shared" si="2"/>
        <v>Cadol &amp; WM</v>
      </c>
      <c r="B201" s="64" t="str">
        <f t="shared" si="3"/>
        <v>DT &amp; Chi</v>
      </c>
      <c r="C201" s="79" t="s">
        <v>18</v>
      </c>
      <c r="D201" s="80" t="s">
        <v>13</v>
      </c>
      <c r="E201" s="71">
        <v>6.0</v>
      </c>
      <c r="F201" s="71">
        <v>2.0</v>
      </c>
      <c r="G201" s="79" t="s">
        <v>20</v>
      </c>
      <c r="H201" s="80" t="s">
        <v>16</v>
      </c>
      <c r="J201" s="61">
        <f t="shared" si="1"/>
        <v>1</v>
      </c>
      <c r="K201" s="76" t="s">
        <v>156</v>
      </c>
      <c r="L201" s="77" t="s">
        <v>157</v>
      </c>
      <c r="M201" s="60"/>
      <c r="N201" s="60" t="str">
        <f t="shared" ref="N201:N203" si="114">C201&amp;" FH"</f>
        <v>Cadol FH</v>
      </c>
      <c r="O201" s="60" t="str">
        <f t="shared" ref="O201:O203" si="115">D201&amp;" BH"</f>
        <v>WM BH</v>
      </c>
      <c r="P201" s="60" t="str">
        <f t="shared" ref="P201:P203" si="116">G201&amp;" FH"</f>
        <v>DT FH</v>
      </c>
      <c r="Q201" s="60" t="str">
        <f t="shared" ref="Q201:Q203" si="117">H201&amp;" BH"</f>
        <v>Chi BH</v>
      </c>
      <c r="R201" s="60" t="str">
        <f t="shared" ref="R201:R203" si="118">N201&amp;" &amp; "&amp;O201</f>
        <v>Cadol FH &amp; WM BH</v>
      </c>
      <c r="S201" s="60" t="str">
        <f t="shared" ref="S201:S203" si="119">P201&amp;" &amp; "&amp;Q201</f>
        <v>DT FH &amp; Chi BH</v>
      </c>
      <c r="T201" s="60">
        <f t="shared" ref="T201:U201" si="113">E201</f>
        <v>6</v>
      </c>
      <c r="U201" s="60">
        <f t="shared" si="113"/>
        <v>2</v>
      </c>
      <c r="V201" s="60">
        <f t="shared" ref="V201:V203" si="121">J201</f>
        <v>1</v>
      </c>
    </row>
    <row r="202" ht="15.75" customHeight="1">
      <c r="A202" s="58" t="str">
        <f t="shared" si="2"/>
        <v>Chi &amp; WM</v>
      </c>
      <c r="B202" s="64" t="str">
        <f t="shared" si="3"/>
        <v>DT &amp; Cadol</v>
      </c>
      <c r="C202" s="79" t="s">
        <v>16</v>
      </c>
      <c r="D202" s="80" t="s">
        <v>13</v>
      </c>
      <c r="E202" s="70">
        <v>6.0</v>
      </c>
      <c r="F202" s="71">
        <v>3.0</v>
      </c>
      <c r="G202" s="79" t="s">
        <v>20</v>
      </c>
      <c r="H202" s="80" t="s">
        <v>18</v>
      </c>
      <c r="J202" s="61">
        <f t="shared" si="1"/>
        <v>1</v>
      </c>
      <c r="K202" s="60"/>
      <c r="L202" s="60"/>
      <c r="M202" s="60"/>
      <c r="N202" s="60" t="str">
        <f t="shared" si="114"/>
        <v>Chi FH</v>
      </c>
      <c r="O202" s="60" t="str">
        <f t="shared" si="115"/>
        <v>WM BH</v>
      </c>
      <c r="P202" s="60" t="str">
        <f t="shared" si="116"/>
        <v>DT FH</v>
      </c>
      <c r="Q202" s="60" t="str">
        <f t="shared" si="117"/>
        <v>Cadol BH</v>
      </c>
      <c r="R202" s="60" t="str">
        <f t="shared" si="118"/>
        <v>Chi FH &amp; WM BH</v>
      </c>
      <c r="S202" s="60" t="str">
        <f t="shared" si="119"/>
        <v>DT FH &amp; Cadol BH</v>
      </c>
      <c r="T202" s="60">
        <f t="shared" ref="T202:U202" si="120">E202</f>
        <v>6</v>
      </c>
      <c r="U202" s="60">
        <f t="shared" si="120"/>
        <v>3</v>
      </c>
      <c r="V202" s="60">
        <f t="shared" si="121"/>
        <v>1</v>
      </c>
    </row>
    <row r="203" ht="15.75" customHeight="1">
      <c r="A203" s="58" t="str">
        <f t="shared" si="2"/>
        <v>Chi &amp; Cadol</v>
      </c>
      <c r="B203" s="64" t="str">
        <f t="shared" si="3"/>
        <v>DT &amp; WM</v>
      </c>
      <c r="C203" s="79" t="s">
        <v>16</v>
      </c>
      <c r="D203" s="80" t="s">
        <v>18</v>
      </c>
      <c r="E203" s="71">
        <v>6.0</v>
      </c>
      <c r="F203" s="71">
        <v>1.0</v>
      </c>
      <c r="G203" s="79" t="s">
        <v>20</v>
      </c>
      <c r="H203" s="80" t="s">
        <v>13</v>
      </c>
      <c r="J203" s="61">
        <f t="shared" si="1"/>
        <v>1</v>
      </c>
      <c r="K203" s="60"/>
      <c r="L203" s="60"/>
      <c r="M203" s="60"/>
      <c r="N203" s="60" t="str">
        <f t="shared" si="114"/>
        <v>Chi FH</v>
      </c>
      <c r="O203" s="60" t="str">
        <f t="shared" si="115"/>
        <v>Cadol BH</v>
      </c>
      <c r="P203" s="60" t="str">
        <f t="shared" si="116"/>
        <v>DT FH</v>
      </c>
      <c r="Q203" s="60" t="str">
        <f t="shared" si="117"/>
        <v>WM BH</v>
      </c>
      <c r="R203" s="60" t="str">
        <f t="shared" si="118"/>
        <v>Chi FH &amp; Cadol BH</v>
      </c>
      <c r="S203" s="60" t="str">
        <f t="shared" si="119"/>
        <v>DT FH &amp; WM BH</v>
      </c>
      <c r="T203" s="60">
        <f t="shared" ref="T203:U203" si="122">E203</f>
        <v>6</v>
      </c>
      <c r="U203" s="60">
        <f t="shared" si="122"/>
        <v>1</v>
      </c>
      <c r="V203" s="60">
        <f t="shared" si="121"/>
        <v>1</v>
      </c>
    </row>
    <row r="204" ht="15.75" customHeight="1">
      <c r="A204" s="58" t="str">
        <f t="shared" si="2"/>
        <v> &amp; </v>
      </c>
      <c r="B204" s="64" t="str">
        <f t="shared" si="3"/>
        <v> &amp; </v>
      </c>
      <c r="J204" s="61">
        <f t="shared" si="1"/>
        <v>0</v>
      </c>
    </row>
    <row r="205" ht="15.75" customHeight="1">
      <c r="A205" s="58" t="str">
        <f t="shared" si="2"/>
        <v>45426 &amp; LRC</v>
      </c>
      <c r="B205" s="64" t="str">
        <f t="shared" si="3"/>
        <v> &amp; </v>
      </c>
      <c r="C205" s="62">
        <v>45426.0</v>
      </c>
      <c r="D205" s="72" t="s">
        <v>141</v>
      </c>
      <c r="E205" s="63"/>
      <c r="F205" s="63"/>
      <c r="G205" s="63"/>
      <c r="H205" s="63"/>
      <c r="J205" s="61">
        <f t="shared" si="1"/>
        <v>0</v>
      </c>
    </row>
    <row r="206" ht="15.75" customHeight="1">
      <c r="A206" s="58" t="str">
        <f t="shared" si="2"/>
        <v>Pair 1 &amp; </v>
      </c>
      <c r="B206" s="64" t="str">
        <f t="shared" si="3"/>
        <v>Pair 2 &amp; </v>
      </c>
      <c r="C206" s="65" t="s">
        <v>142</v>
      </c>
      <c r="D206" s="66"/>
      <c r="E206" s="67" t="s">
        <v>143</v>
      </c>
      <c r="F206" s="66"/>
      <c r="G206" s="67" t="s">
        <v>144</v>
      </c>
      <c r="H206" s="66"/>
      <c r="J206" s="61">
        <f t="shared" si="1"/>
        <v>0</v>
      </c>
    </row>
    <row r="207" ht="15.75" customHeight="1">
      <c r="A207" s="58" t="str">
        <f t="shared" si="2"/>
        <v>Chi &amp; Jeff</v>
      </c>
      <c r="B207" s="64" t="str">
        <f t="shared" si="3"/>
        <v>Keat &amp; Cadol</v>
      </c>
      <c r="C207" s="79" t="s">
        <v>16</v>
      </c>
      <c r="D207" s="80" t="s">
        <v>12</v>
      </c>
      <c r="E207" s="71">
        <v>7.0</v>
      </c>
      <c r="F207" s="71">
        <v>6.0</v>
      </c>
      <c r="G207" s="79" t="s">
        <v>159</v>
      </c>
      <c r="H207" s="80" t="s">
        <v>18</v>
      </c>
      <c r="J207" s="61">
        <f t="shared" si="1"/>
        <v>1</v>
      </c>
      <c r="K207" s="76" t="s">
        <v>156</v>
      </c>
      <c r="L207" s="77" t="s">
        <v>157</v>
      </c>
      <c r="M207" s="60"/>
      <c r="N207" s="60" t="str">
        <f t="shared" ref="N207:N208" si="124">C207&amp;" FH"</f>
        <v>Chi FH</v>
      </c>
      <c r="O207" s="60" t="str">
        <f t="shared" ref="O207:O208" si="125">D207&amp;" BH"</f>
        <v>Jeff BH</v>
      </c>
      <c r="P207" s="60" t="str">
        <f t="shared" ref="P207:P208" si="126">G207&amp;" FH"</f>
        <v>Keat FH</v>
      </c>
      <c r="Q207" s="60" t="str">
        <f t="shared" ref="Q207:Q208" si="127">H207&amp;" BH"</f>
        <v>Cadol BH</v>
      </c>
      <c r="R207" s="60" t="str">
        <f t="shared" ref="R207:R208" si="128">N207&amp;" &amp; "&amp;O207</f>
        <v>Chi FH &amp; Jeff BH</v>
      </c>
      <c r="S207" s="60" t="str">
        <f t="shared" ref="S207:S208" si="129">P207&amp;" &amp; "&amp;Q207</f>
        <v>Keat FH &amp; Cadol BH</v>
      </c>
      <c r="T207" s="60">
        <f t="shared" ref="T207:U207" si="123">E207</f>
        <v>7</v>
      </c>
      <c r="U207" s="60">
        <f t="shared" si="123"/>
        <v>6</v>
      </c>
      <c r="V207" s="60">
        <f t="shared" ref="V207:V208" si="131">J207</f>
        <v>1</v>
      </c>
    </row>
    <row r="208" ht="15.75" customHeight="1">
      <c r="A208" s="58" t="str">
        <f t="shared" si="2"/>
        <v>Chi &amp; Jeff</v>
      </c>
      <c r="B208" s="64" t="str">
        <f t="shared" si="3"/>
        <v>Keat &amp; Cadol</v>
      </c>
      <c r="C208" s="79" t="s">
        <v>16</v>
      </c>
      <c r="D208" s="80" t="s">
        <v>12</v>
      </c>
      <c r="E208" s="70">
        <v>6.0</v>
      </c>
      <c r="F208" s="71">
        <v>4.0</v>
      </c>
      <c r="G208" s="79" t="s">
        <v>159</v>
      </c>
      <c r="H208" s="80" t="s">
        <v>18</v>
      </c>
      <c r="J208" s="61">
        <f t="shared" si="1"/>
        <v>1</v>
      </c>
      <c r="K208" s="60"/>
      <c r="L208" s="60"/>
      <c r="M208" s="60"/>
      <c r="N208" s="60" t="str">
        <f t="shared" si="124"/>
        <v>Chi FH</v>
      </c>
      <c r="O208" s="60" t="str">
        <f t="shared" si="125"/>
        <v>Jeff BH</v>
      </c>
      <c r="P208" s="60" t="str">
        <f t="shared" si="126"/>
        <v>Keat FH</v>
      </c>
      <c r="Q208" s="60" t="str">
        <f t="shared" si="127"/>
        <v>Cadol BH</v>
      </c>
      <c r="R208" s="60" t="str">
        <f t="shared" si="128"/>
        <v>Chi FH &amp; Jeff BH</v>
      </c>
      <c r="S208" s="60" t="str">
        <f t="shared" si="129"/>
        <v>Keat FH &amp; Cadol BH</v>
      </c>
      <c r="T208" s="60">
        <f t="shared" ref="T208:U208" si="130">E208</f>
        <v>6</v>
      </c>
      <c r="U208" s="60">
        <f t="shared" si="130"/>
        <v>4</v>
      </c>
      <c r="V208" s="60">
        <f t="shared" si="131"/>
        <v>1</v>
      </c>
    </row>
    <row r="209" ht="15.75" customHeight="1">
      <c r="A209" s="58" t="str">
        <f t="shared" si="2"/>
        <v> &amp; </v>
      </c>
      <c r="B209" s="64" t="str">
        <f t="shared" si="3"/>
        <v> &amp; </v>
      </c>
      <c r="J209" s="61">
        <f t="shared" si="1"/>
        <v>0</v>
      </c>
    </row>
    <row r="210" ht="15.75" customHeight="1">
      <c r="A210" s="58" t="str">
        <f t="shared" si="2"/>
        <v>45429 &amp; LRC</v>
      </c>
      <c r="B210" s="64" t="str">
        <f t="shared" si="3"/>
        <v> &amp; </v>
      </c>
      <c r="C210" s="62">
        <v>45429.0</v>
      </c>
      <c r="D210" s="72" t="s">
        <v>141</v>
      </c>
      <c r="E210" s="63"/>
      <c r="F210" s="63"/>
      <c r="G210" s="63"/>
      <c r="H210" s="63"/>
      <c r="J210" s="61">
        <f t="shared" si="1"/>
        <v>0</v>
      </c>
    </row>
    <row r="211" ht="15.75" customHeight="1">
      <c r="A211" s="58" t="str">
        <f t="shared" si="2"/>
        <v>Pair 1 &amp; </v>
      </c>
      <c r="B211" s="64" t="str">
        <f t="shared" si="3"/>
        <v>Pair 2 &amp; </v>
      </c>
      <c r="C211" s="65" t="s">
        <v>142</v>
      </c>
      <c r="D211" s="66"/>
      <c r="E211" s="67" t="s">
        <v>143</v>
      </c>
      <c r="F211" s="66"/>
      <c r="G211" s="67" t="s">
        <v>144</v>
      </c>
      <c r="H211" s="66"/>
      <c r="J211" s="61">
        <f t="shared" si="1"/>
        <v>0</v>
      </c>
      <c r="K211" s="76" t="s">
        <v>156</v>
      </c>
      <c r="L211" s="77" t="s">
        <v>157</v>
      </c>
      <c r="M211" s="60"/>
      <c r="N211" s="60"/>
      <c r="O211" s="60"/>
      <c r="P211" s="60"/>
      <c r="Q211" s="60"/>
      <c r="R211" s="60"/>
      <c r="S211" s="60"/>
      <c r="T211" s="60"/>
      <c r="U211" s="60"/>
      <c r="V211" s="60"/>
    </row>
    <row r="212" ht="15.75" customHeight="1">
      <c r="A212" s="58" t="str">
        <f t="shared" si="2"/>
        <v>Mole &amp; Andrew</v>
      </c>
      <c r="B212" s="64" t="str">
        <f t="shared" si="3"/>
        <v>Chi &amp; Batty</v>
      </c>
      <c r="C212" s="79" t="s">
        <v>15</v>
      </c>
      <c r="D212" s="80" t="s">
        <v>14</v>
      </c>
      <c r="E212" s="71">
        <v>6.0</v>
      </c>
      <c r="F212" s="71">
        <v>1.0</v>
      </c>
      <c r="G212" s="79" t="s">
        <v>16</v>
      </c>
      <c r="H212" s="80" t="s">
        <v>19</v>
      </c>
      <c r="J212" s="61">
        <f t="shared" si="1"/>
        <v>1</v>
      </c>
      <c r="K212" s="60"/>
      <c r="L212" s="60"/>
      <c r="M212" s="60"/>
      <c r="N212" s="60" t="str">
        <f t="shared" ref="N212:N214" si="133">C212&amp;" FH"</f>
        <v>Mole FH</v>
      </c>
      <c r="O212" s="60" t="str">
        <f t="shared" ref="O212:O214" si="134">D212&amp;" BH"</f>
        <v>Andrew BH</v>
      </c>
      <c r="P212" s="60" t="str">
        <f t="shared" ref="P212:P214" si="135">G212&amp;" FH"</f>
        <v>Chi FH</v>
      </c>
      <c r="Q212" s="60" t="str">
        <f t="shared" ref="Q212:Q214" si="136">H212&amp;" BH"</f>
        <v>Batty BH</v>
      </c>
      <c r="R212" s="60" t="str">
        <f t="shared" ref="R212:R214" si="137">N212&amp;" &amp; "&amp;O212</f>
        <v>Mole FH &amp; Andrew BH</v>
      </c>
      <c r="S212" s="60" t="str">
        <f t="shared" ref="S212:S214" si="138">P212&amp;" &amp; "&amp;Q212</f>
        <v>Chi FH &amp; Batty BH</v>
      </c>
      <c r="T212" s="60">
        <f t="shared" ref="T212:U212" si="132">E212</f>
        <v>6</v>
      </c>
      <c r="U212" s="60">
        <f t="shared" si="132"/>
        <v>1</v>
      </c>
      <c r="V212" s="60">
        <f t="shared" ref="V212:V214" si="140">J212</f>
        <v>1</v>
      </c>
    </row>
    <row r="213" ht="15.75" customHeight="1">
      <c r="A213" s="58" t="str">
        <f t="shared" si="2"/>
        <v>Chi &amp; Andrew</v>
      </c>
      <c r="B213" s="64" t="str">
        <f t="shared" si="3"/>
        <v>Mole &amp; Batty</v>
      </c>
      <c r="C213" s="79" t="s">
        <v>16</v>
      </c>
      <c r="D213" s="80" t="s">
        <v>14</v>
      </c>
      <c r="E213" s="70">
        <v>6.0</v>
      </c>
      <c r="F213" s="71">
        <v>3.0</v>
      </c>
      <c r="G213" s="79" t="s">
        <v>15</v>
      </c>
      <c r="H213" s="80" t="s">
        <v>19</v>
      </c>
      <c r="J213" s="61">
        <f t="shared" si="1"/>
        <v>1</v>
      </c>
      <c r="N213" s="60" t="str">
        <f t="shared" si="133"/>
        <v>Chi FH</v>
      </c>
      <c r="O213" s="60" t="str">
        <f t="shared" si="134"/>
        <v>Andrew BH</v>
      </c>
      <c r="P213" s="60" t="str">
        <f t="shared" si="135"/>
        <v>Mole FH</v>
      </c>
      <c r="Q213" s="60" t="str">
        <f t="shared" si="136"/>
        <v>Batty BH</v>
      </c>
      <c r="R213" s="60" t="str">
        <f t="shared" si="137"/>
        <v>Chi FH &amp; Andrew BH</v>
      </c>
      <c r="S213" s="60" t="str">
        <f t="shared" si="138"/>
        <v>Mole FH &amp; Batty BH</v>
      </c>
      <c r="T213" s="60">
        <f t="shared" ref="T213:U213" si="139">E213</f>
        <v>6</v>
      </c>
      <c r="U213" s="60">
        <f t="shared" si="139"/>
        <v>3</v>
      </c>
      <c r="V213" s="60">
        <f t="shared" si="140"/>
        <v>1</v>
      </c>
    </row>
    <row r="214" ht="15.75" customHeight="1">
      <c r="A214" s="58" t="str">
        <f t="shared" si="2"/>
        <v>Chi &amp; Mole</v>
      </c>
      <c r="B214" s="64" t="str">
        <f t="shared" si="3"/>
        <v>Batty &amp; Andrew</v>
      </c>
      <c r="C214" s="79" t="s">
        <v>16</v>
      </c>
      <c r="D214" s="80" t="s">
        <v>15</v>
      </c>
      <c r="E214" s="71">
        <v>7.0</v>
      </c>
      <c r="F214" s="71">
        <v>6.0</v>
      </c>
      <c r="G214" s="79" t="s">
        <v>19</v>
      </c>
      <c r="H214" s="80" t="s">
        <v>14</v>
      </c>
      <c r="J214" s="61">
        <f t="shared" si="1"/>
        <v>1</v>
      </c>
      <c r="N214" s="60" t="str">
        <f t="shared" si="133"/>
        <v>Chi FH</v>
      </c>
      <c r="O214" s="60" t="str">
        <f t="shared" si="134"/>
        <v>Mole BH</v>
      </c>
      <c r="P214" s="60" t="str">
        <f t="shared" si="135"/>
        <v>Batty FH</v>
      </c>
      <c r="Q214" s="60" t="str">
        <f t="shared" si="136"/>
        <v>Andrew BH</v>
      </c>
      <c r="R214" s="60" t="str">
        <f t="shared" si="137"/>
        <v>Chi FH &amp; Mole BH</v>
      </c>
      <c r="S214" s="60" t="str">
        <f t="shared" si="138"/>
        <v>Batty FH &amp; Andrew BH</v>
      </c>
      <c r="T214" s="60">
        <f t="shared" ref="T214:U214" si="141">E214</f>
        <v>7</v>
      </c>
      <c r="U214" s="60">
        <f t="shared" si="141"/>
        <v>6</v>
      </c>
      <c r="V214" s="60">
        <f t="shared" si="140"/>
        <v>1</v>
      </c>
    </row>
    <row r="215" ht="15.75" customHeight="1">
      <c r="A215" s="58" t="str">
        <f t="shared" si="2"/>
        <v> &amp; </v>
      </c>
      <c r="B215" s="64" t="str">
        <f t="shared" si="3"/>
        <v> &amp; </v>
      </c>
      <c r="J215" s="61">
        <f t="shared" si="1"/>
        <v>0</v>
      </c>
    </row>
    <row r="216" ht="15.75" customHeight="1">
      <c r="A216" s="58" t="str">
        <f t="shared" si="2"/>
        <v>45432 &amp; LRC</v>
      </c>
      <c r="B216" s="64" t="str">
        <f t="shared" si="3"/>
        <v> &amp; </v>
      </c>
      <c r="C216" s="62">
        <v>45432.0</v>
      </c>
      <c r="D216" s="72" t="s">
        <v>141</v>
      </c>
      <c r="E216" s="63"/>
      <c r="F216" s="63"/>
      <c r="G216" s="63"/>
      <c r="H216" s="63"/>
      <c r="J216" s="61">
        <f t="shared" si="1"/>
        <v>0</v>
      </c>
    </row>
    <row r="217" ht="15.75" customHeight="1">
      <c r="A217" s="58" t="str">
        <f t="shared" si="2"/>
        <v>Pair 1 &amp; </v>
      </c>
      <c r="B217" s="64" t="str">
        <f t="shared" si="3"/>
        <v>Pair 2 &amp; </v>
      </c>
      <c r="C217" s="65" t="s">
        <v>142</v>
      </c>
      <c r="D217" s="66"/>
      <c r="E217" s="67" t="s">
        <v>143</v>
      </c>
      <c r="F217" s="66"/>
      <c r="G217" s="67" t="s">
        <v>144</v>
      </c>
      <c r="H217" s="66"/>
      <c r="J217" s="61">
        <f t="shared" si="1"/>
        <v>0</v>
      </c>
      <c r="K217" s="76" t="s">
        <v>156</v>
      </c>
      <c r="L217" s="77" t="s">
        <v>157</v>
      </c>
      <c r="M217" s="60"/>
      <c r="N217" s="60"/>
      <c r="O217" s="60"/>
      <c r="P217" s="60"/>
      <c r="Q217" s="60"/>
      <c r="R217" s="60"/>
      <c r="S217" s="60"/>
      <c r="T217" s="60"/>
      <c r="U217" s="60"/>
      <c r="V217" s="60"/>
    </row>
    <row r="218" ht="15.75" customHeight="1">
      <c r="A218" s="58" t="str">
        <f t="shared" si="2"/>
        <v>Cadol &amp; WM</v>
      </c>
      <c r="B218" s="64" t="str">
        <f t="shared" si="3"/>
        <v>Chi &amp; Mike</v>
      </c>
      <c r="C218" s="79" t="s">
        <v>18</v>
      </c>
      <c r="D218" s="80" t="s">
        <v>13</v>
      </c>
      <c r="E218" s="71">
        <v>6.0</v>
      </c>
      <c r="F218" s="71">
        <v>4.0</v>
      </c>
      <c r="G218" s="79" t="s">
        <v>16</v>
      </c>
      <c r="H218" s="80" t="s">
        <v>17</v>
      </c>
      <c r="J218" s="61">
        <f t="shared" si="1"/>
        <v>1</v>
      </c>
      <c r="K218" s="60"/>
      <c r="L218" s="60"/>
      <c r="M218" s="60"/>
      <c r="N218" s="60" t="str">
        <f t="shared" ref="N218:N220" si="143">C218&amp;" FH"</f>
        <v>Cadol FH</v>
      </c>
      <c r="O218" s="60" t="str">
        <f t="shared" ref="O218:O220" si="144">D218&amp;" BH"</f>
        <v>WM BH</v>
      </c>
      <c r="P218" s="60" t="str">
        <f t="shared" ref="P218:P220" si="145">G218&amp;" FH"</f>
        <v>Chi FH</v>
      </c>
      <c r="Q218" s="60" t="str">
        <f t="shared" ref="Q218:Q220" si="146">H218&amp;" BH"</f>
        <v>Mike BH</v>
      </c>
      <c r="R218" s="60" t="str">
        <f t="shared" ref="R218:R220" si="147">N218&amp;" &amp; "&amp;O218</f>
        <v>Cadol FH &amp; WM BH</v>
      </c>
      <c r="S218" s="60" t="str">
        <f t="shared" ref="S218:S220" si="148">P218&amp;" &amp; "&amp;Q218</f>
        <v>Chi FH &amp; Mike BH</v>
      </c>
      <c r="T218" s="60">
        <f t="shared" ref="T218:U218" si="142">E218</f>
        <v>6</v>
      </c>
      <c r="U218" s="60">
        <f t="shared" si="142"/>
        <v>4</v>
      </c>
      <c r="V218" s="60">
        <f t="shared" ref="V218:V220" si="150">J218</f>
        <v>1</v>
      </c>
    </row>
    <row r="219" ht="15.75" customHeight="1">
      <c r="A219" s="58" t="str">
        <f t="shared" si="2"/>
        <v>Chi &amp; WM</v>
      </c>
      <c r="B219" s="64" t="str">
        <f t="shared" si="3"/>
        <v>Cadol &amp; Mike</v>
      </c>
      <c r="C219" s="79" t="s">
        <v>16</v>
      </c>
      <c r="D219" s="80" t="s">
        <v>13</v>
      </c>
      <c r="E219" s="70">
        <v>6.0</v>
      </c>
      <c r="F219" s="71">
        <v>3.0</v>
      </c>
      <c r="G219" s="79" t="s">
        <v>18</v>
      </c>
      <c r="H219" s="80" t="s">
        <v>17</v>
      </c>
      <c r="J219" s="61">
        <f t="shared" si="1"/>
        <v>1</v>
      </c>
      <c r="N219" s="60" t="str">
        <f t="shared" si="143"/>
        <v>Chi FH</v>
      </c>
      <c r="O219" s="60" t="str">
        <f t="shared" si="144"/>
        <v>WM BH</v>
      </c>
      <c r="P219" s="60" t="str">
        <f t="shared" si="145"/>
        <v>Cadol FH</v>
      </c>
      <c r="Q219" s="60" t="str">
        <f t="shared" si="146"/>
        <v>Mike BH</v>
      </c>
      <c r="R219" s="60" t="str">
        <f t="shared" si="147"/>
        <v>Chi FH &amp; WM BH</v>
      </c>
      <c r="S219" s="60" t="str">
        <f t="shared" si="148"/>
        <v>Cadol FH &amp; Mike BH</v>
      </c>
      <c r="T219" s="60">
        <f t="shared" ref="T219:U219" si="149">E219</f>
        <v>6</v>
      </c>
      <c r="U219" s="60">
        <f t="shared" si="149"/>
        <v>3</v>
      </c>
      <c r="V219" s="60">
        <f t="shared" si="150"/>
        <v>1</v>
      </c>
    </row>
    <row r="220" ht="15.75" customHeight="1">
      <c r="A220" s="58" t="str">
        <f t="shared" si="2"/>
        <v>WM &amp; Mike</v>
      </c>
      <c r="B220" s="64" t="str">
        <f t="shared" si="3"/>
        <v>Chi &amp; Cadol</v>
      </c>
      <c r="C220" s="79" t="s">
        <v>13</v>
      </c>
      <c r="D220" s="80" t="s">
        <v>17</v>
      </c>
      <c r="E220" s="71">
        <v>3.0</v>
      </c>
      <c r="F220" s="71">
        <v>2.0</v>
      </c>
      <c r="G220" s="79" t="s">
        <v>16</v>
      </c>
      <c r="H220" s="80" t="s">
        <v>18</v>
      </c>
      <c r="J220" s="61">
        <f t="shared" si="1"/>
        <v>0.5</v>
      </c>
      <c r="N220" s="60" t="str">
        <f t="shared" si="143"/>
        <v>WM FH</v>
      </c>
      <c r="O220" s="60" t="str">
        <f t="shared" si="144"/>
        <v>Mike BH</v>
      </c>
      <c r="P220" s="60" t="str">
        <f t="shared" si="145"/>
        <v>Chi FH</v>
      </c>
      <c r="Q220" s="60" t="str">
        <f t="shared" si="146"/>
        <v>Cadol BH</v>
      </c>
      <c r="R220" s="60" t="str">
        <f t="shared" si="147"/>
        <v>WM FH &amp; Mike BH</v>
      </c>
      <c r="S220" s="60" t="str">
        <f t="shared" si="148"/>
        <v>Chi FH &amp; Cadol BH</v>
      </c>
      <c r="T220" s="60">
        <f t="shared" ref="T220:U220" si="151">E220</f>
        <v>3</v>
      </c>
      <c r="U220" s="60">
        <f t="shared" si="151"/>
        <v>2</v>
      </c>
      <c r="V220" s="60">
        <f t="shared" si="150"/>
        <v>0.5</v>
      </c>
    </row>
    <row r="221" ht="15.75" customHeight="1">
      <c r="A221" s="58" t="str">
        <f t="shared" si="2"/>
        <v> &amp; </v>
      </c>
      <c r="B221" s="64" t="str">
        <f t="shared" si="3"/>
        <v> &amp; </v>
      </c>
      <c r="J221" s="61">
        <f t="shared" si="1"/>
        <v>0</v>
      </c>
    </row>
    <row r="222" ht="15.75" customHeight="1">
      <c r="A222" s="58" t="str">
        <f t="shared" si="2"/>
        <v> &amp; </v>
      </c>
      <c r="B222" s="64" t="str">
        <f t="shared" si="3"/>
        <v> &amp; </v>
      </c>
      <c r="J222" s="61">
        <f t="shared" si="1"/>
        <v>0</v>
      </c>
    </row>
    <row r="223" ht="15.75" customHeight="1">
      <c r="A223" s="58" t="str">
        <f t="shared" si="2"/>
        <v> &amp; </v>
      </c>
      <c r="B223" s="64" t="str">
        <f t="shared" si="3"/>
        <v> &amp; </v>
      </c>
      <c r="J223" s="61">
        <f t="shared" si="1"/>
        <v>0</v>
      </c>
    </row>
    <row r="224" ht="15.75" customHeight="1">
      <c r="A224" s="58" t="str">
        <f t="shared" si="2"/>
        <v> &amp; </v>
      </c>
      <c r="B224" s="64" t="str">
        <f t="shared" si="3"/>
        <v> &amp; </v>
      </c>
      <c r="J224" s="61">
        <f t="shared" si="1"/>
        <v>0</v>
      </c>
    </row>
    <row r="225" ht="15.75" customHeight="1">
      <c r="A225" s="58" t="str">
        <f t="shared" si="2"/>
        <v> &amp; </v>
      </c>
      <c r="B225" s="64" t="str">
        <f t="shared" si="3"/>
        <v> &amp; </v>
      </c>
      <c r="J225" s="61">
        <f t="shared" si="1"/>
        <v>0</v>
      </c>
    </row>
    <row r="226" ht="15.75" customHeight="1">
      <c r="A226" s="58" t="str">
        <f t="shared" si="2"/>
        <v> &amp; </v>
      </c>
      <c r="B226" s="64" t="str">
        <f t="shared" si="3"/>
        <v> &amp; </v>
      </c>
      <c r="J226" s="61">
        <f t="shared" si="1"/>
        <v>0</v>
      </c>
    </row>
    <row r="227" ht="15.75" customHeight="1">
      <c r="A227" s="58" t="str">
        <f t="shared" si="2"/>
        <v> &amp; </v>
      </c>
      <c r="B227" s="64" t="str">
        <f t="shared" si="3"/>
        <v> &amp; </v>
      </c>
      <c r="J227" s="61">
        <f t="shared" si="1"/>
        <v>0</v>
      </c>
    </row>
    <row r="228" ht="15.75" customHeight="1">
      <c r="A228" s="58" t="str">
        <f t="shared" si="2"/>
        <v> &amp; </v>
      </c>
      <c r="B228" s="64" t="str">
        <f t="shared" si="3"/>
        <v> &amp; </v>
      </c>
      <c r="J228" s="61">
        <f t="shared" si="1"/>
        <v>0</v>
      </c>
    </row>
    <row r="229" ht="15.75" customHeight="1">
      <c r="A229" s="58" t="str">
        <f t="shared" si="2"/>
        <v> &amp; </v>
      </c>
      <c r="B229" s="64" t="str">
        <f t="shared" si="3"/>
        <v> &amp; </v>
      </c>
      <c r="J229" s="61">
        <f t="shared" si="1"/>
        <v>0</v>
      </c>
    </row>
    <row r="230" ht="15.75" customHeight="1">
      <c r="A230" s="58" t="str">
        <f t="shared" si="2"/>
        <v> &amp; </v>
      </c>
      <c r="B230" s="64" t="str">
        <f t="shared" si="3"/>
        <v> &amp; </v>
      </c>
      <c r="J230" s="61">
        <f t="shared" si="1"/>
        <v>0</v>
      </c>
    </row>
    <row r="231" ht="15.75" customHeight="1">
      <c r="A231" s="58" t="str">
        <f t="shared" si="2"/>
        <v> &amp; </v>
      </c>
      <c r="B231" s="64" t="str">
        <f t="shared" si="3"/>
        <v> &amp; </v>
      </c>
      <c r="J231" s="61">
        <f t="shared" si="1"/>
        <v>0</v>
      </c>
    </row>
    <row r="232" ht="15.75" customHeight="1">
      <c r="A232" s="58" t="str">
        <f t="shared" si="2"/>
        <v> &amp; </v>
      </c>
      <c r="B232" s="64" t="str">
        <f t="shared" si="3"/>
        <v> &amp; </v>
      </c>
      <c r="J232" s="61">
        <f t="shared" si="1"/>
        <v>0</v>
      </c>
    </row>
    <row r="233" ht="15.75" customHeight="1">
      <c r="A233" s="58" t="str">
        <f t="shared" si="2"/>
        <v> &amp; </v>
      </c>
      <c r="B233" s="64" t="str">
        <f t="shared" si="3"/>
        <v> &amp; </v>
      </c>
      <c r="J233" s="61">
        <f t="shared" si="1"/>
        <v>0</v>
      </c>
    </row>
    <row r="234" ht="15.75" customHeight="1">
      <c r="A234" s="58" t="str">
        <f t="shared" si="2"/>
        <v> &amp; </v>
      </c>
      <c r="B234" s="64" t="str">
        <f t="shared" si="3"/>
        <v> &amp; </v>
      </c>
      <c r="J234" s="61">
        <f t="shared" si="1"/>
        <v>0</v>
      </c>
    </row>
    <row r="235" ht="15.75" customHeight="1">
      <c r="A235" s="58" t="str">
        <f t="shared" si="2"/>
        <v> &amp; </v>
      </c>
      <c r="B235" s="64" t="str">
        <f t="shared" si="3"/>
        <v> &amp; </v>
      </c>
      <c r="J235" s="61">
        <f t="shared" si="1"/>
        <v>0</v>
      </c>
    </row>
    <row r="236" ht="15.75" customHeight="1">
      <c r="A236" s="58" t="str">
        <f t="shared" si="2"/>
        <v> &amp; </v>
      </c>
      <c r="B236" s="64" t="str">
        <f t="shared" si="3"/>
        <v> &amp; </v>
      </c>
      <c r="J236" s="61">
        <f t="shared" si="1"/>
        <v>0</v>
      </c>
    </row>
    <row r="237" ht="15.75" customHeight="1">
      <c r="A237" s="58" t="str">
        <f t="shared" si="2"/>
        <v> &amp; </v>
      </c>
      <c r="B237" s="64" t="str">
        <f t="shared" si="3"/>
        <v> &amp; </v>
      </c>
      <c r="J237" s="61">
        <f t="shared" si="1"/>
        <v>0</v>
      </c>
    </row>
    <row r="238" ht="15.75" customHeight="1">
      <c r="A238" s="58" t="str">
        <f t="shared" si="2"/>
        <v> &amp; </v>
      </c>
      <c r="B238" s="64" t="str">
        <f t="shared" si="3"/>
        <v> &amp; </v>
      </c>
      <c r="J238" s="61">
        <f t="shared" si="1"/>
        <v>0</v>
      </c>
    </row>
    <row r="239" ht="15.75" customHeight="1">
      <c r="A239" s="58" t="str">
        <f t="shared" si="2"/>
        <v> &amp; </v>
      </c>
      <c r="B239" s="64" t="str">
        <f t="shared" si="3"/>
        <v> &amp; </v>
      </c>
      <c r="J239" s="61">
        <f t="shared" si="1"/>
        <v>0</v>
      </c>
    </row>
    <row r="240" ht="15.75" customHeight="1">
      <c r="A240" s="58" t="str">
        <f t="shared" si="2"/>
        <v> &amp; </v>
      </c>
      <c r="B240" s="64" t="str">
        <f t="shared" si="3"/>
        <v> &amp; </v>
      </c>
      <c r="J240" s="61">
        <f t="shared" si="1"/>
        <v>0</v>
      </c>
    </row>
    <row r="241" ht="15.75" customHeight="1">
      <c r="A241" s="58" t="str">
        <f t="shared" si="2"/>
        <v> &amp; </v>
      </c>
      <c r="B241" s="64" t="str">
        <f t="shared" si="3"/>
        <v> &amp; </v>
      </c>
      <c r="J241" s="61">
        <f t="shared" si="1"/>
        <v>0</v>
      </c>
    </row>
    <row r="242" ht="15.75" customHeight="1">
      <c r="A242" s="58" t="str">
        <f t="shared" si="2"/>
        <v> &amp; </v>
      </c>
      <c r="B242" s="64" t="str">
        <f t="shared" si="3"/>
        <v> &amp; </v>
      </c>
      <c r="J242" s="61">
        <f t="shared" si="1"/>
        <v>0</v>
      </c>
    </row>
    <row r="243" ht="15.75" customHeight="1">
      <c r="A243" s="58" t="str">
        <f t="shared" si="2"/>
        <v> &amp; </v>
      </c>
      <c r="B243" s="64" t="str">
        <f t="shared" si="3"/>
        <v> &amp; </v>
      </c>
      <c r="J243" s="61">
        <f t="shared" si="1"/>
        <v>0</v>
      </c>
    </row>
    <row r="244" ht="15.75" customHeight="1">
      <c r="A244" s="58" t="str">
        <f t="shared" si="2"/>
        <v> &amp; </v>
      </c>
      <c r="B244" s="64" t="str">
        <f t="shared" si="3"/>
        <v> &amp; </v>
      </c>
      <c r="J244" s="61">
        <f t="shared" si="1"/>
        <v>0</v>
      </c>
    </row>
    <row r="245" ht="15.75" customHeight="1">
      <c r="A245" s="58" t="str">
        <f t="shared" si="2"/>
        <v> &amp; </v>
      </c>
      <c r="B245" s="64" t="str">
        <f t="shared" si="3"/>
        <v> &amp; </v>
      </c>
      <c r="J245" s="61">
        <f t="shared" si="1"/>
        <v>0</v>
      </c>
    </row>
    <row r="246" ht="15.75" customHeight="1">
      <c r="A246" s="58" t="str">
        <f t="shared" si="2"/>
        <v> &amp; </v>
      </c>
      <c r="B246" s="64" t="str">
        <f t="shared" si="3"/>
        <v> &amp; </v>
      </c>
      <c r="J246" s="61">
        <f t="shared" si="1"/>
        <v>0</v>
      </c>
    </row>
    <row r="247" ht="15.75" customHeight="1">
      <c r="A247" s="58" t="str">
        <f t="shared" si="2"/>
        <v> &amp; </v>
      </c>
      <c r="B247" s="64" t="str">
        <f t="shared" si="3"/>
        <v> &amp; </v>
      </c>
      <c r="J247" s="61">
        <f t="shared" si="1"/>
        <v>0</v>
      </c>
    </row>
    <row r="248" ht="15.75" customHeight="1">
      <c r="A248" s="58" t="str">
        <f t="shared" si="2"/>
        <v> &amp; </v>
      </c>
      <c r="B248" s="64" t="str">
        <f t="shared" si="3"/>
        <v> &amp; </v>
      </c>
      <c r="J248" s="61">
        <f t="shared" si="1"/>
        <v>0</v>
      </c>
    </row>
    <row r="249" ht="15.75" customHeight="1">
      <c r="A249" s="58" t="str">
        <f t="shared" si="2"/>
        <v> &amp; </v>
      </c>
      <c r="B249" s="64" t="str">
        <f t="shared" si="3"/>
        <v> &amp; </v>
      </c>
      <c r="J249" s="61">
        <f t="shared" si="1"/>
        <v>0</v>
      </c>
    </row>
    <row r="250" ht="15.75" customHeight="1">
      <c r="A250" s="58" t="str">
        <f t="shared" si="2"/>
        <v> &amp; </v>
      </c>
      <c r="B250" s="64" t="str">
        <f t="shared" si="3"/>
        <v> &amp; </v>
      </c>
      <c r="J250" s="61">
        <f t="shared" si="1"/>
        <v>0</v>
      </c>
    </row>
    <row r="251" ht="15.75" customHeight="1">
      <c r="A251" s="58" t="str">
        <f t="shared" si="2"/>
        <v> &amp; </v>
      </c>
      <c r="B251" s="64" t="str">
        <f t="shared" si="3"/>
        <v> &amp; </v>
      </c>
      <c r="J251" s="61">
        <f t="shared" si="1"/>
        <v>0</v>
      </c>
    </row>
    <row r="252" ht="15.75" customHeight="1">
      <c r="A252" s="58" t="str">
        <f t="shared" si="2"/>
        <v> &amp; </v>
      </c>
      <c r="B252" s="64" t="str">
        <f t="shared" si="3"/>
        <v> &amp; </v>
      </c>
      <c r="J252" s="61">
        <f t="shared" si="1"/>
        <v>0</v>
      </c>
    </row>
    <row r="253" ht="15.75" customHeight="1">
      <c r="A253" s="58" t="str">
        <f t="shared" si="2"/>
        <v> &amp; </v>
      </c>
      <c r="B253" s="64" t="str">
        <f t="shared" si="3"/>
        <v> &amp; </v>
      </c>
      <c r="J253" s="61">
        <f t="shared" si="1"/>
        <v>0</v>
      </c>
    </row>
    <row r="254" ht="15.75" customHeight="1">
      <c r="A254" s="58" t="str">
        <f t="shared" si="2"/>
        <v> &amp; </v>
      </c>
      <c r="B254" s="64" t="str">
        <f t="shared" si="3"/>
        <v> &amp; </v>
      </c>
      <c r="J254" s="61">
        <f t="shared" si="1"/>
        <v>0</v>
      </c>
    </row>
    <row r="255" ht="15.75" customHeight="1">
      <c r="A255" s="58" t="str">
        <f t="shared" si="2"/>
        <v> &amp; </v>
      </c>
      <c r="B255" s="64" t="str">
        <f t="shared" si="3"/>
        <v> &amp; </v>
      </c>
      <c r="J255" s="61">
        <f t="shared" si="1"/>
        <v>0</v>
      </c>
    </row>
    <row r="256" ht="15.75" customHeight="1">
      <c r="A256" s="58" t="str">
        <f t="shared" si="2"/>
        <v> &amp; </v>
      </c>
      <c r="B256" s="64" t="str">
        <f t="shared" si="3"/>
        <v> &amp; </v>
      </c>
      <c r="J256" s="61">
        <f t="shared" si="1"/>
        <v>0</v>
      </c>
    </row>
    <row r="257" ht="15.75" customHeight="1">
      <c r="A257" s="58" t="str">
        <f t="shared" si="2"/>
        <v> &amp; </v>
      </c>
      <c r="B257" s="64" t="str">
        <f t="shared" si="3"/>
        <v> &amp; </v>
      </c>
      <c r="J257" s="61">
        <f t="shared" si="1"/>
        <v>0</v>
      </c>
    </row>
    <row r="258" ht="15.75" customHeight="1">
      <c r="A258" s="58" t="str">
        <f t="shared" si="2"/>
        <v> &amp; </v>
      </c>
      <c r="B258" s="64" t="str">
        <f t="shared" si="3"/>
        <v> &amp; </v>
      </c>
      <c r="J258" s="61">
        <f t="shared" si="1"/>
        <v>0</v>
      </c>
    </row>
    <row r="259" ht="15.75" customHeight="1">
      <c r="A259" s="58" t="str">
        <f t="shared" si="2"/>
        <v> &amp; </v>
      </c>
      <c r="B259" s="64" t="str">
        <f t="shared" si="3"/>
        <v> &amp; </v>
      </c>
      <c r="J259" s="61">
        <f t="shared" si="1"/>
        <v>0</v>
      </c>
    </row>
    <row r="260" ht="15.75" customHeight="1">
      <c r="A260" s="58" t="str">
        <f t="shared" si="2"/>
        <v> &amp; </v>
      </c>
      <c r="B260" s="64" t="str">
        <f t="shared" si="3"/>
        <v> &amp; </v>
      </c>
      <c r="J260" s="61">
        <f t="shared" si="1"/>
        <v>0</v>
      </c>
    </row>
    <row r="261" ht="15.75" customHeight="1">
      <c r="A261" s="58" t="str">
        <f t="shared" si="2"/>
        <v> &amp; </v>
      </c>
      <c r="B261" s="64" t="str">
        <f t="shared" si="3"/>
        <v> &amp; </v>
      </c>
      <c r="J261" s="61">
        <f t="shared" si="1"/>
        <v>0</v>
      </c>
    </row>
    <row r="262" ht="15.75" customHeight="1">
      <c r="A262" s="58" t="str">
        <f t="shared" si="2"/>
        <v> &amp; </v>
      </c>
      <c r="B262" s="64" t="str">
        <f t="shared" si="3"/>
        <v> &amp; </v>
      </c>
      <c r="J262" s="61">
        <f t="shared" si="1"/>
        <v>0</v>
      </c>
    </row>
    <row r="263" ht="15.75" customHeight="1">
      <c r="A263" s="58" t="str">
        <f t="shared" si="2"/>
        <v> &amp; </v>
      </c>
      <c r="B263" s="64" t="str">
        <f t="shared" si="3"/>
        <v> &amp; </v>
      </c>
      <c r="J263" s="61">
        <f t="shared" si="1"/>
        <v>0</v>
      </c>
    </row>
    <row r="264" ht="15.75" customHeight="1">
      <c r="A264" s="58" t="str">
        <f t="shared" si="2"/>
        <v> &amp; </v>
      </c>
      <c r="B264" s="64" t="str">
        <f t="shared" si="3"/>
        <v> &amp; </v>
      </c>
      <c r="J264" s="61">
        <f t="shared" si="1"/>
        <v>0</v>
      </c>
    </row>
    <row r="265" ht="15.75" customHeight="1">
      <c r="A265" s="58" t="str">
        <f t="shared" si="2"/>
        <v> &amp; </v>
      </c>
      <c r="B265" s="64" t="str">
        <f t="shared" si="3"/>
        <v> &amp; </v>
      </c>
      <c r="J265" s="61">
        <f t="shared" si="1"/>
        <v>0</v>
      </c>
    </row>
    <row r="266" ht="15.75" customHeight="1">
      <c r="A266" s="58" t="str">
        <f t="shared" si="2"/>
        <v> &amp; </v>
      </c>
      <c r="B266" s="64" t="str">
        <f t="shared" si="3"/>
        <v> &amp; </v>
      </c>
      <c r="J266" s="61">
        <f t="shared" si="1"/>
        <v>0</v>
      </c>
    </row>
    <row r="267" ht="15.75" customHeight="1">
      <c r="A267" s="58" t="str">
        <f t="shared" si="2"/>
        <v> &amp; </v>
      </c>
      <c r="B267" s="64" t="str">
        <f t="shared" si="3"/>
        <v> &amp; </v>
      </c>
      <c r="J267" s="61">
        <f t="shared" si="1"/>
        <v>0</v>
      </c>
    </row>
    <row r="268" ht="15.75" customHeight="1">
      <c r="A268" s="58" t="str">
        <f t="shared" si="2"/>
        <v> &amp; </v>
      </c>
      <c r="B268" s="64" t="str">
        <f t="shared" si="3"/>
        <v> &amp; </v>
      </c>
      <c r="J268" s="61">
        <f t="shared" si="1"/>
        <v>0</v>
      </c>
    </row>
    <row r="269" ht="15.75" customHeight="1">
      <c r="A269" s="58" t="str">
        <f t="shared" si="2"/>
        <v> &amp; </v>
      </c>
      <c r="B269" s="64" t="str">
        <f t="shared" si="3"/>
        <v> &amp; </v>
      </c>
      <c r="J269" s="61">
        <f t="shared" si="1"/>
        <v>0</v>
      </c>
    </row>
    <row r="270" ht="15.75" customHeight="1">
      <c r="A270" s="58" t="str">
        <f t="shared" si="2"/>
        <v> &amp; </v>
      </c>
      <c r="B270" s="64" t="str">
        <f t="shared" si="3"/>
        <v> &amp; </v>
      </c>
      <c r="J270" s="61">
        <f t="shared" si="1"/>
        <v>0</v>
      </c>
    </row>
    <row r="271" ht="15.75" customHeight="1">
      <c r="A271" s="58" t="str">
        <f t="shared" si="2"/>
        <v> &amp; </v>
      </c>
      <c r="B271" s="64" t="str">
        <f t="shared" si="3"/>
        <v> &amp; </v>
      </c>
      <c r="J271" s="61">
        <f t="shared" si="1"/>
        <v>0</v>
      </c>
    </row>
    <row r="272" ht="15.75" customHeight="1">
      <c r="A272" s="58" t="str">
        <f t="shared" si="2"/>
        <v> &amp; </v>
      </c>
      <c r="B272" s="64" t="str">
        <f t="shared" si="3"/>
        <v> &amp; </v>
      </c>
      <c r="J272" s="61">
        <f t="shared" si="1"/>
        <v>0</v>
      </c>
    </row>
    <row r="273" ht="15.75" customHeight="1">
      <c r="A273" s="58" t="str">
        <f t="shared" si="2"/>
        <v> &amp; </v>
      </c>
      <c r="B273" s="64" t="str">
        <f t="shared" si="3"/>
        <v> &amp; </v>
      </c>
      <c r="J273" s="61">
        <f t="shared" si="1"/>
        <v>0</v>
      </c>
    </row>
    <row r="274" ht="15.75" customHeight="1">
      <c r="A274" s="58" t="str">
        <f t="shared" si="2"/>
        <v> &amp; </v>
      </c>
      <c r="B274" s="64" t="str">
        <f t="shared" si="3"/>
        <v> &amp; </v>
      </c>
      <c r="J274" s="61">
        <f t="shared" si="1"/>
        <v>0</v>
      </c>
    </row>
    <row r="275" ht="15.75" customHeight="1">
      <c r="A275" s="58" t="str">
        <f t="shared" si="2"/>
        <v> &amp; </v>
      </c>
      <c r="B275" s="64" t="str">
        <f t="shared" si="3"/>
        <v> &amp; </v>
      </c>
      <c r="J275" s="61">
        <f t="shared" si="1"/>
        <v>0</v>
      </c>
    </row>
    <row r="276" ht="15.75" customHeight="1">
      <c r="A276" s="58" t="str">
        <f t="shared" si="2"/>
        <v> &amp; </v>
      </c>
      <c r="B276" s="64" t="str">
        <f t="shared" si="3"/>
        <v> &amp; </v>
      </c>
      <c r="J276" s="61">
        <f t="shared" si="1"/>
        <v>0</v>
      </c>
    </row>
    <row r="277" ht="15.75" customHeight="1">
      <c r="A277" s="58" t="str">
        <f t="shared" si="2"/>
        <v> &amp; </v>
      </c>
      <c r="B277" s="64" t="str">
        <f t="shared" si="3"/>
        <v> &amp; </v>
      </c>
      <c r="J277" s="61">
        <f t="shared" si="1"/>
        <v>0</v>
      </c>
    </row>
    <row r="278" ht="15.75" customHeight="1">
      <c r="A278" s="58" t="str">
        <f t="shared" si="2"/>
        <v> &amp; </v>
      </c>
      <c r="B278" s="64" t="str">
        <f t="shared" si="3"/>
        <v> &amp; </v>
      </c>
      <c r="J278" s="61">
        <f t="shared" si="1"/>
        <v>0</v>
      </c>
    </row>
    <row r="279" ht="15.75" customHeight="1">
      <c r="A279" s="58" t="str">
        <f t="shared" si="2"/>
        <v> &amp; </v>
      </c>
      <c r="B279" s="64" t="str">
        <f t="shared" si="3"/>
        <v> &amp; </v>
      </c>
      <c r="J279" s="61">
        <f t="shared" si="1"/>
        <v>0</v>
      </c>
    </row>
    <row r="280" ht="15.75" customHeight="1">
      <c r="A280" s="58" t="str">
        <f t="shared" si="2"/>
        <v> &amp; </v>
      </c>
      <c r="B280" s="64" t="str">
        <f t="shared" si="3"/>
        <v> &amp; </v>
      </c>
      <c r="J280" s="61">
        <f t="shared" si="1"/>
        <v>0</v>
      </c>
    </row>
    <row r="281" ht="15.75" customHeight="1">
      <c r="A281" s="58" t="str">
        <f t="shared" si="2"/>
        <v> &amp; </v>
      </c>
      <c r="B281" s="64" t="str">
        <f t="shared" si="3"/>
        <v> &amp; </v>
      </c>
      <c r="J281" s="61">
        <f t="shared" si="1"/>
        <v>0</v>
      </c>
    </row>
    <row r="282" ht="15.75" customHeight="1">
      <c r="A282" s="58" t="str">
        <f t="shared" si="2"/>
        <v> &amp; </v>
      </c>
      <c r="B282" s="64" t="str">
        <f t="shared" si="3"/>
        <v> &amp; </v>
      </c>
      <c r="J282" s="61">
        <f t="shared" si="1"/>
        <v>0</v>
      </c>
    </row>
    <row r="283" ht="15.75" customHeight="1">
      <c r="A283" s="58" t="str">
        <f t="shared" si="2"/>
        <v> &amp; </v>
      </c>
      <c r="B283" s="64" t="str">
        <f t="shared" si="3"/>
        <v> &amp; </v>
      </c>
      <c r="J283" s="61">
        <f t="shared" si="1"/>
        <v>0</v>
      </c>
    </row>
    <row r="284" ht="15.75" customHeight="1">
      <c r="A284" s="58" t="str">
        <f t="shared" si="2"/>
        <v> &amp; </v>
      </c>
      <c r="B284" s="64" t="str">
        <f t="shared" si="3"/>
        <v> &amp; </v>
      </c>
      <c r="J284" s="61">
        <f t="shared" si="1"/>
        <v>0</v>
      </c>
    </row>
    <row r="285" ht="15.75" customHeight="1">
      <c r="A285" s="58" t="str">
        <f t="shared" si="2"/>
        <v> &amp; </v>
      </c>
      <c r="B285" s="64" t="str">
        <f t="shared" si="3"/>
        <v> &amp; </v>
      </c>
      <c r="J285" s="61">
        <f t="shared" si="1"/>
        <v>0</v>
      </c>
    </row>
    <row r="286" ht="15.75" customHeight="1">
      <c r="A286" s="58" t="str">
        <f t="shared" si="2"/>
        <v> &amp; </v>
      </c>
      <c r="B286" s="64" t="str">
        <f t="shared" si="3"/>
        <v> &amp; </v>
      </c>
      <c r="J286" s="61">
        <f t="shared" si="1"/>
        <v>0</v>
      </c>
    </row>
    <row r="287" ht="15.75" customHeight="1">
      <c r="A287" s="58" t="str">
        <f t="shared" si="2"/>
        <v> &amp; </v>
      </c>
      <c r="B287" s="64" t="str">
        <f t="shared" si="3"/>
        <v> &amp; </v>
      </c>
      <c r="J287" s="61">
        <f t="shared" si="1"/>
        <v>0</v>
      </c>
    </row>
    <row r="288" ht="15.75" customHeight="1">
      <c r="A288" s="58" t="str">
        <f t="shared" si="2"/>
        <v> &amp; </v>
      </c>
      <c r="B288" s="64" t="str">
        <f t="shared" si="3"/>
        <v> &amp; </v>
      </c>
      <c r="J288" s="61">
        <f t="shared" si="1"/>
        <v>0</v>
      </c>
    </row>
    <row r="289" ht="15.75" customHeight="1">
      <c r="A289" s="58" t="str">
        <f t="shared" si="2"/>
        <v> &amp; </v>
      </c>
      <c r="B289" s="64" t="str">
        <f t="shared" si="3"/>
        <v> &amp; </v>
      </c>
      <c r="J289" s="61">
        <f t="shared" si="1"/>
        <v>0</v>
      </c>
    </row>
    <row r="290" ht="15.75" customHeight="1">
      <c r="A290" s="58" t="str">
        <f t="shared" si="2"/>
        <v> &amp; </v>
      </c>
      <c r="B290" s="64" t="str">
        <f t="shared" si="3"/>
        <v> &amp; </v>
      </c>
      <c r="J290" s="61">
        <f t="shared" si="1"/>
        <v>0</v>
      </c>
    </row>
    <row r="291" ht="15.75" customHeight="1">
      <c r="A291" s="58" t="str">
        <f t="shared" si="2"/>
        <v> &amp; </v>
      </c>
      <c r="B291" s="64" t="str">
        <f t="shared" si="3"/>
        <v> &amp; </v>
      </c>
      <c r="J291" s="61">
        <f t="shared" si="1"/>
        <v>0</v>
      </c>
    </row>
    <row r="292" ht="15.75" customHeight="1">
      <c r="A292" s="58" t="str">
        <f t="shared" si="2"/>
        <v> &amp; </v>
      </c>
      <c r="B292" s="64" t="str">
        <f t="shared" si="3"/>
        <v> &amp; </v>
      </c>
      <c r="J292" s="61">
        <f t="shared" si="1"/>
        <v>0</v>
      </c>
    </row>
    <row r="293" ht="15.75" customHeight="1">
      <c r="A293" s="58" t="str">
        <f t="shared" si="2"/>
        <v> &amp; </v>
      </c>
      <c r="B293" s="64" t="str">
        <f t="shared" si="3"/>
        <v> &amp; </v>
      </c>
      <c r="J293" s="61">
        <f t="shared" si="1"/>
        <v>0</v>
      </c>
    </row>
    <row r="294" ht="15.75" customHeight="1">
      <c r="A294" s="58" t="str">
        <f t="shared" si="2"/>
        <v> &amp; </v>
      </c>
      <c r="B294" s="64" t="str">
        <f t="shared" si="3"/>
        <v> &amp; </v>
      </c>
      <c r="J294" s="61">
        <f t="shared" si="1"/>
        <v>0</v>
      </c>
    </row>
    <row r="295" ht="15.75" customHeight="1">
      <c r="A295" s="58" t="str">
        <f t="shared" si="2"/>
        <v> &amp; </v>
      </c>
      <c r="B295" s="64" t="str">
        <f t="shared" si="3"/>
        <v> &amp; </v>
      </c>
      <c r="J295" s="61">
        <f t="shared" si="1"/>
        <v>0</v>
      </c>
    </row>
    <row r="296" ht="15.75" customHeight="1">
      <c r="A296" s="58" t="str">
        <f t="shared" si="2"/>
        <v> &amp; </v>
      </c>
      <c r="B296" s="64" t="str">
        <f t="shared" si="3"/>
        <v> &amp; </v>
      </c>
      <c r="J296" s="61">
        <f t="shared" si="1"/>
        <v>0</v>
      </c>
    </row>
    <row r="297" ht="15.75" customHeight="1">
      <c r="A297" s="58" t="str">
        <f t="shared" si="2"/>
        <v> &amp; </v>
      </c>
      <c r="B297" s="64" t="str">
        <f t="shared" si="3"/>
        <v> &amp; </v>
      </c>
      <c r="J297" s="61">
        <f t="shared" si="1"/>
        <v>0</v>
      </c>
    </row>
    <row r="298" ht="15.75" customHeight="1">
      <c r="A298" s="58" t="str">
        <f t="shared" si="2"/>
        <v> &amp; </v>
      </c>
      <c r="B298" s="64" t="str">
        <f t="shared" si="3"/>
        <v> &amp; </v>
      </c>
      <c r="J298" s="61">
        <f t="shared" si="1"/>
        <v>0</v>
      </c>
    </row>
    <row r="299" ht="15.75" customHeight="1">
      <c r="A299" s="58" t="str">
        <f t="shared" si="2"/>
        <v> &amp; </v>
      </c>
      <c r="B299" s="64" t="str">
        <f t="shared" si="3"/>
        <v> &amp; </v>
      </c>
      <c r="J299" s="61">
        <f t="shared" si="1"/>
        <v>0</v>
      </c>
    </row>
    <row r="300" ht="15.75" customHeight="1">
      <c r="A300" s="58" t="str">
        <f t="shared" si="2"/>
        <v> &amp; </v>
      </c>
      <c r="B300" s="64" t="str">
        <f t="shared" si="3"/>
        <v> &amp; </v>
      </c>
      <c r="J300" s="61">
        <f t="shared" si="1"/>
        <v>0</v>
      </c>
    </row>
    <row r="301" ht="15.75" customHeight="1">
      <c r="A301" s="58" t="str">
        <f t="shared" si="2"/>
        <v> &amp; </v>
      </c>
      <c r="B301" s="64" t="str">
        <f t="shared" si="3"/>
        <v> &amp; </v>
      </c>
      <c r="J301" s="61">
        <f t="shared" si="1"/>
        <v>0</v>
      </c>
    </row>
    <row r="302" ht="15.75" customHeight="1">
      <c r="A302" s="58" t="str">
        <f t="shared" si="2"/>
        <v> &amp; </v>
      </c>
      <c r="B302" s="64" t="str">
        <f t="shared" si="3"/>
        <v> &amp; </v>
      </c>
      <c r="J302" s="61">
        <f t="shared" si="1"/>
        <v>0</v>
      </c>
    </row>
    <row r="303" ht="15.75" customHeight="1">
      <c r="A303" s="58" t="str">
        <f t="shared" si="2"/>
        <v> &amp; </v>
      </c>
      <c r="B303" s="64" t="str">
        <f t="shared" si="3"/>
        <v> &amp; </v>
      </c>
      <c r="J303" s="61">
        <f t="shared" si="1"/>
        <v>0</v>
      </c>
    </row>
    <row r="304" ht="15.75" customHeight="1">
      <c r="A304" s="58" t="str">
        <f t="shared" si="2"/>
        <v> &amp; </v>
      </c>
      <c r="B304" s="64" t="str">
        <f t="shared" si="3"/>
        <v> &amp; </v>
      </c>
      <c r="J304" s="61">
        <f t="shared" si="1"/>
        <v>0</v>
      </c>
    </row>
    <row r="305" ht="15.75" customHeight="1">
      <c r="A305" s="58" t="str">
        <f t="shared" si="2"/>
        <v> &amp; </v>
      </c>
      <c r="B305" s="64" t="str">
        <f t="shared" si="3"/>
        <v> &amp; </v>
      </c>
      <c r="J305" s="61">
        <f t="shared" si="1"/>
        <v>0</v>
      </c>
    </row>
    <row r="306" ht="15.75" customHeight="1">
      <c r="A306" s="58" t="str">
        <f t="shared" si="2"/>
        <v> &amp; </v>
      </c>
      <c r="B306" s="64" t="str">
        <f t="shared" si="3"/>
        <v> &amp; </v>
      </c>
      <c r="J306" s="61">
        <f t="shared" si="1"/>
        <v>0</v>
      </c>
    </row>
    <row r="307" ht="15.75" customHeight="1">
      <c r="A307" s="58" t="str">
        <f t="shared" si="2"/>
        <v> &amp; </v>
      </c>
      <c r="B307" s="64" t="str">
        <f t="shared" si="3"/>
        <v> &amp; </v>
      </c>
      <c r="J307" s="61">
        <f t="shared" si="1"/>
        <v>0</v>
      </c>
    </row>
    <row r="308" ht="15.75" customHeight="1">
      <c r="A308" s="58" t="str">
        <f t="shared" si="2"/>
        <v> &amp; </v>
      </c>
      <c r="B308" s="64" t="str">
        <f t="shared" si="3"/>
        <v> &amp; </v>
      </c>
      <c r="J308" s="61">
        <f t="shared" si="1"/>
        <v>0</v>
      </c>
    </row>
    <row r="309" ht="15.75" customHeight="1">
      <c r="A309" s="58" t="str">
        <f t="shared" si="2"/>
        <v> &amp; </v>
      </c>
      <c r="B309" s="64" t="str">
        <f t="shared" si="3"/>
        <v> &amp; </v>
      </c>
      <c r="J309" s="61">
        <f t="shared" si="1"/>
        <v>0</v>
      </c>
    </row>
    <row r="310" ht="15.75" customHeight="1">
      <c r="A310" s="58" t="str">
        <f t="shared" si="2"/>
        <v> &amp; </v>
      </c>
      <c r="B310" s="64" t="str">
        <f t="shared" si="3"/>
        <v> &amp; </v>
      </c>
      <c r="J310" s="61">
        <f t="shared" si="1"/>
        <v>0</v>
      </c>
    </row>
    <row r="311" ht="15.75" customHeight="1">
      <c r="A311" s="58" t="str">
        <f t="shared" si="2"/>
        <v> &amp; </v>
      </c>
      <c r="B311" s="64" t="str">
        <f t="shared" si="3"/>
        <v> &amp; </v>
      </c>
      <c r="J311" s="61">
        <f t="shared" si="1"/>
        <v>0</v>
      </c>
    </row>
    <row r="312" ht="15.75" customHeight="1">
      <c r="A312" s="58" t="str">
        <f t="shared" si="2"/>
        <v> &amp; </v>
      </c>
      <c r="B312" s="64" t="str">
        <f t="shared" si="3"/>
        <v> &amp; </v>
      </c>
      <c r="J312" s="61">
        <f t="shared" si="1"/>
        <v>0</v>
      </c>
    </row>
    <row r="313" ht="15.75" customHeight="1">
      <c r="A313" s="58" t="str">
        <f t="shared" si="2"/>
        <v> &amp; </v>
      </c>
      <c r="B313" s="64" t="str">
        <f t="shared" si="3"/>
        <v> &amp; </v>
      </c>
      <c r="J313" s="61">
        <f t="shared" si="1"/>
        <v>0</v>
      </c>
    </row>
    <row r="314" ht="15.75" customHeight="1">
      <c r="A314" s="58" t="str">
        <f t="shared" si="2"/>
        <v> &amp; </v>
      </c>
      <c r="B314" s="64" t="str">
        <f t="shared" si="3"/>
        <v> &amp; </v>
      </c>
      <c r="J314" s="61">
        <f t="shared" si="1"/>
        <v>0</v>
      </c>
    </row>
    <row r="315" ht="15.75" customHeight="1">
      <c r="A315" s="58" t="str">
        <f t="shared" si="2"/>
        <v> &amp; </v>
      </c>
      <c r="B315" s="64" t="str">
        <f t="shared" si="3"/>
        <v> &amp; </v>
      </c>
      <c r="J315" s="61">
        <f t="shared" si="1"/>
        <v>0</v>
      </c>
    </row>
    <row r="316" ht="15.75" customHeight="1">
      <c r="A316" s="58" t="str">
        <f t="shared" si="2"/>
        <v> &amp; </v>
      </c>
      <c r="B316" s="64" t="str">
        <f t="shared" si="3"/>
        <v> &amp; </v>
      </c>
      <c r="J316" s="61">
        <f t="shared" si="1"/>
        <v>0</v>
      </c>
    </row>
    <row r="317" ht="15.75" customHeight="1">
      <c r="A317" s="58" t="str">
        <f t="shared" si="2"/>
        <v> &amp; </v>
      </c>
      <c r="B317" s="64" t="str">
        <f t="shared" si="3"/>
        <v> &amp; </v>
      </c>
      <c r="J317" s="61">
        <f t="shared" si="1"/>
        <v>0</v>
      </c>
    </row>
    <row r="318" ht="15.75" customHeight="1">
      <c r="A318" s="58" t="str">
        <f t="shared" si="2"/>
        <v> &amp; </v>
      </c>
      <c r="B318" s="64" t="str">
        <f t="shared" si="3"/>
        <v> &amp; </v>
      </c>
      <c r="J318" s="61">
        <f t="shared" si="1"/>
        <v>0</v>
      </c>
    </row>
    <row r="319" ht="15.75" customHeight="1">
      <c r="A319" s="58" t="str">
        <f t="shared" si="2"/>
        <v> &amp; </v>
      </c>
      <c r="B319" s="64" t="str">
        <f t="shared" si="3"/>
        <v> &amp; </v>
      </c>
      <c r="J319" s="61">
        <f t="shared" si="1"/>
        <v>0</v>
      </c>
    </row>
    <row r="320" ht="15.75" customHeight="1">
      <c r="A320" s="58" t="str">
        <f t="shared" si="2"/>
        <v> &amp; </v>
      </c>
      <c r="B320" s="64" t="str">
        <f t="shared" si="3"/>
        <v> &amp; </v>
      </c>
      <c r="J320" s="61">
        <f t="shared" si="1"/>
        <v>0</v>
      </c>
    </row>
    <row r="321" ht="15.75" customHeight="1">
      <c r="A321" s="58" t="str">
        <f t="shared" si="2"/>
        <v> &amp; </v>
      </c>
      <c r="B321" s="64" t="str">
        <f t="shared" si="3"/>
        <v> &amp; </v>
      </c>
      <c r="J321" s="61">
        <f t="shared" si="1"/>
        <v>0</v>
      </c>
    </row>
    <row r="322" ht="15.75" customHeight="1">
      <c r="A322" s="58" t="str">
        <f t="shared" si="2"/>
        <v> &amp; </v>
      </c>
      <c r="B322" s="64" t="str">
        <f t="shared" si="3"/>
        <v> &amp; </v>
      </c>
      <c r="J322" s="61">
        <f t="shared" si="1"/>
        <v>0</v>
      </c>
    </row>
    <row r="323" ht="15.75" customHeight="1">
      <c r="A323" s="58" t="str">
        <f t="shared" si="2"/>
        <v> &amp; </v>
      </c>
      <c r="B323" s="64" t="str">
        <f t="shared" si="3"/>
        <v> &amp; </v>
      </c>
      <c r="J323" s="61">
        <f t="shared" si="1"/>
        <v>0</v>
      </c>
    </row>
    <row r="324" ht="15.75" customHeight="1">
      <c r="A324" s="58" t="str">
        <f t="shared" si="2"/>
        <v> &amp; </v>
      </c>
      <c r="B324" s="64" t="str">
        <f t="shared" si="3"/>
        <v> &amp; </v>
      </c>
      <c r="J324" s="61">
        <f t="shared" si="1"/>
        <v>0</v>
      </c>
    </row>
    <row r="325" ht="15.75" customHeight="1">
      <c r="A325" s="58" t="str">
        <f t="shared" si="2"/>
        <v> &amp; </v>
      </c>
      <c r="B325" s="64" t="str">
        <f t="shared" si="3"/>
        <v> &amp; </v>
      </c>
      <c r="J325" s="61">
        <f t="shared" si="1"/>
        <v>0</v>
      </c>
    </row>
    <row r="326" ht="15.75" customHeight="1">
      <c r="A326" s="58" t="str">
        <f t="shared" si="2"/>
        <v> &amp; </v>
      </c>
      <c r="B326" s="64" t="str">
        <f t="shared" si="3"/>
        <v> &amp; </v>
      </c>
      <c r="J326" s="61">
        <f t="shared" si="1"/>
        <v>0</v>
      </c>
    </row>
    <row r="327" ht="15.75" customHeight="1">
      <c r="A327" s="58" t="str">
        <f t="shared" si="2"/>
        <v> &amp; </v>
      </c>
      <c r="B327" s="64" t="str">
        <f t="shared" si="3"/>
        <v> &amp; </v>
      </c>
      <c r="J327" s="61">
        <f t="shared" si="1"/>
        <v>0</v>
      </c>
    </row>
    <row r="328" ht="15.75" customHeight="1">
      <c r="A328" s="58" t="str">
        <f t="shared" si="2"/>
        <v> &amp; </v>
      </c>
      <c r="B328" s="64" t="str">
        <f t="shared" si="3"/>
        <v> &amp; </v>
      </c>
      <c r="J328" s="61">
        <f t="shared" si="1"/>
        <v>0</v>
      </c>
    </row>
    <row r="329" ht="15.75" customHeight="1">
      <c r="A329" s="58" t="str">
        <f t="shared" si="2"/>
        <v> &amp; </v>
      </c>
      <c r="B329" s="64" t="str">
        <f t="shared" si="3"/>
        <v> &amp; </v>
      </c>
      <c r="J329" s="61">
        <f t="shared" si="1"/>
        <v>0</v>
      </c>
    </row>
    <row r="330" ht="15.75" customHeight="1">
      <c r="A330" s="58" t="str">
        <f t="shared" si="2"/>
        <v> &amp; </v>
      </c>
      <c r="B330" s="64" t="str">
        <f t="shared" si="3"/>
        <v> &amp; </v>
      </c>
      <c r="J330" s="61">
        <f t="shared" si="1"/>
        <v>0</v>
      </c>
    </row>
    <row r="331" ht="15.75" customHeight="1">
      <c r="A331" s="58" t="str">
        <f t="shared" si="2"/>
        <v> &amp; </v>
      </c>
      <c r="B331" s="64" t="str">
        <f t="shared" si="3"/>
        <v> &amp; </v>
      </c>
      <c r="J331" s="61">
        <f t="shared" si="1"/>
        <v>0</v>
      </c>
    </row>
    <row r="332" ht="15.75" customHeight="1">
      <c r="A332" s="58" t="str">
        <f t="shared" si="2"/>
        <v> &amp; </v>
      </c>
      <c r="B332" s="64" t="str">
        <f t="shared" si="3"/>
        <v> &amp; </v>
      </c>
      <c r="J332" s="61">
        <f t="shared" si="1"/>
        <v>0</v>
      </c>
    </row>
    <row r="333" ht="15.75" customHeight="1">
      <c r="A333" s="58" t="str">
        <f t="shared" si="2"/>
        <v> &amp; </v>
      </c>
      <c r="B333" s="64" t="str">
        <f t="shared" si="3"/>
        <v> &amp; </v>
      </c>
      <c r="J333" s="61">
        <f t="shared" si="1"/>
        <v>0</v>
      </c>
    </row>
    <row r="334" ht="15.75" customHeight="1">
      <c r="A334" s="58" t="str">
        <f t="shared" si="2"/>
        <v> &amp; </v>
      </c>
      <c r="B334" s="64" t="str">
        <f t="shared" si="3"/>
        <v> &amp; </v>
      </c>
      <c r="J334" s="61">
        <f t="shared" si="1"/>
        <v>0</v>
      </c>
    </row>
    <row r="335" ht="15.75" customHeight="1">
      <c r="A335" s="58" t="str">
        <f t="shared" si="2"/>
        <v> &amp; </v>
      </c>
      <c r="B335" s="64" t="str">
        <f t="shared" si="3"/>
        <v> &amp; </v>
      </c>
      <c r="J335" s="61">
        <f t="shared" si="1"/>
        <v>0</v>
      </c>
    </row>
    <row r="336" ht="15.75" customHeight="1">
      <c r="A336" s="58" t="str">
        <f t="shared" si="2"/>
        <v> &amp; </v>
      </c>
      <c r="B336" s="64" t="str">
        <f t="shared" si="3"/>
        <v> &amp; </v>
      </c>
      <c r="J336" s="61">
        <f t="shared" si="1"/>
        <v>0</v>
      </c>
    </row>
    <row r="337" ht="15.75" customHeight="1">
      <c r="A337" s="58" t="str">
        <f t="shared" si="2"/>
        <v> &amp; </v>
      </c>
      <c r="B337" s="64" t="str">
        <f t="shared" si="3"/>
        <v> &amp; </v>
      </c>
      <c r="J337" s="61">
        <f t="shared" si="1"/>
        <v>0</v>
      </c>
    </row>
    <row r="338" ht="15.75" customHeight="1">
      <c r="A338" s="58" t="str">
        <f t="shared" si="2"/>
        <v> &amp; </v>
      </c>
      <c r="B338" s="64" t="str">
        <f t="shared" si="3"/>
        <v> &amp; </v>
      </c>
      <c r="J338" s="61">
        <f t="shared" si="1"/>
        <v>0</v>
      </c>
    </row>
    <row r="339" ht="15.75" customHeight="1">
      <c r="A339" s="58" t="str">
        <f t="shared" si="2"/>
        <v> &amp; </v>
      </c>
      <c r="B339" s="64" t="str">
        <f t="shared" si="3"/>
        <v> &amp; </v>
      </c>
      <c r="J339" s="61">
        <f t="shared" si="1"/>
        <v>0</v>
      </c>
    </row>
    <row r="340" ht="15.75" customHeight="1">
      <c r="A340" s="58" t="str">
        <f t="shared" si="2"/>
        <v> &amp; </v>
      </c>
      <c r="B340" s="64" t="str">
        <f t="shared" si="3"/>
        <v> &amp; </v>
      </c>
      <c r="J340" s="61">
        <f t="shared" si="1"/>
        <v>0</v>
      </c>
    </row>
    <row r="341" ht="15.75" customHeight="1">
      <c r="A341" s="58" t="str">
        <f t="shared" si="2"/>
        <v> &amp; </v>
      </c>
      <c r="B341" s="64" t="str">
        <f t="shared" si="3"/>
        <v> &amp; </v>
      </c>
      <c r="J341" s="61">
        <f t="shared" si="1"/>
        <v>0</v>
      </c>
    </row>
    <row r="342" ht="15.75" customHeight="1">
      <c r="A342" s="58" t="str">
        <f t="shared" si="2"/>
        <v> &amp; </v>
      </c>
      <c r="B342" s="64" t="str">
        <f t="shared" si="3"/>
        <v> &amp; </v>
      </c>
      <c r="J342" s="61">
        <f t="shared" si="1"/>
        <v>0</v>
      </c>
    </row>
    <row r="343" ht="15.75" customHeight="1">
      <c r="A343" s="58" t="str">
        <f t="shared" si="2"/>
        <v> &amp; </v>
      </c>
      <c r="B343" s="64" t="str">
        <f t="shared" si="3"/>
        <v> &amp; </v>
      </c>
      <c r="J343" s="61">
        <f t="shared" si="1"/>
        <v>0</v>
      </c>
    </row>
    <row r="344" ht="15.75" customHeight="1">
      <c r="A344" s="58" t="str">
        <f t="shared" si="2"/>
        <v> &amp; </v>
      </c>
      <c r="B344" s="64" t="str">
        <f t="shared" si="3"/>
        <v> &amp; </v>
      </c>
      <c r="J344" s="61">
        <f t="shared" si="1"/>
        <v>0</v>
      </c>
    </row>
    <row r="345" ht="15.75" customHeight="1">
      <c r="A345" s="58" t="str">
        <f t="shared" si="2"/>
        <v> &amp; </v>
      </c>
      <c r="B345" s="64" t="str">
        <f t="shared" si="3"/>
        <v> &amp; </v>
      </c>
      <c r="J345" s="61">
        <f t="shared" si="1"/>
        <v>0</v>
      </c>
    </row>
    <row r="346" ht="15.75" customHeight="1">
      <c r="A346" s="58" t="str">
        <f t="shared" si="2"/>
        <v> &amp; </v>
      </c>
      <c r="B346" s="64" t="str">
        <f t="shared" si="3"/>
        <v> &amp; </v>
      </c>
      <c r="J346" s="61">
        <f t="shared" si="1"/>
        <v>0</v>
      </c>
    </row>
    <row r="347" ht="15.75" customHeight="1">
      <c r="A347" s="58" t="str">
        <f t="shared" si="2"/>
        <v> &amp; </v>
      </c>
      <c r="B347" s="64" t="str">
        <f t="shared" si="3"/>
        <v> &amp; </v>
      </c>
      <c r="J347" s="61">
        <f t="shared" si="1"/>
        <v>0</v>
      </c>
    </row>
    <row r="348" ht="15.75" customHeight="1">
      <c r="A348" s="58" t="str">
        <f t="shared" si="2"/>
        <v> &amp; </v>
      </c>
      <c r="B348" s="64" t="str">
        <f t="shared" si="3"/>
        <v> &amp; </v>
      </c>
      <c r="J348" s="61">
        <f t="shared" si="1"/>
        <v>0</v>
      </c>
    </row>
    <row r="349" ht="15.75" customHeight="1">
      <c r="A349" s="58" t="str">
        <f t="shared" si="2"/>
        <v> &amp; </v>
      </c>
      <c r="B349" s="64" t="str">
        <f t="shared" si="3"/>
        <v> &amp; </v>
      </c>
      <c r="J349" s="61">
        <f t="shared" si="1"/>
        <v>0</v>
      </c>
    </row>
    <row r="350" ht="15.75" customHeight="1">
      <c r="A350" s="58" t="str">
        <f t="shared" si="2"/>
        <v> &amp; </v>
      </c>
      <c r="B350" s="64" t="str">
        <f t="shared" si="3"/>
        <v> &amp; </v>
      </c>
      <c r="J350" s="61">
        <f t="shared" si="1"/>
        <v>0</v>
      </c>
    </row>
    <row r="351" ht="15.75" customHeight="1">
      <c r="A351" s="58" t="str">
        <f t="shared" si="2"/>
        <v> &amp; </v>
      </c>
      <c r="B351" s="64" t="str">
        <f t="shared" si="3"/>
        <v> &amp; </v>
      </c>
      <c r="J351" s="61">
        <f t="shared" si="1"/>
        <v>0</v>
      </c>
    </row>
    <row r="352" ht="15.75" customHeight="1">
      <c r="A352" s="58" t="str">
        <f t="shared" si="2"/>
        <v> &amp; </v>
      </c>
      <c r="B352" s="64" t="str">
        <f t="shared" si="3"/>
        <v> &amp; </v>
      </c>
      <c r="J352" s="61">
        <f t="shared" si="1"/>
        <v>0</v>
      </c>
    </row>
    <row r="353" ht="15.75" customHeight="1">
      <c r="A353" s="58" t="str">
        <f t="shared" si="2"/>
        <v> &amp; </v>
      </c>
      <c r="B353" s="64" t="str">
        <f t="shared" si="3"/>
        <v> &amp; </v>
      </c>
      <c r="J353" s="61">
        <f t="shared" si="1"/>
        <v>0</v>
      </c>
    </row>
    <row r="354" ht="15.75" customHeight="1">
      <c r="A354" s="58" t="str">
        <f t="shared" si="2"/>
        <v> &amp; </v>
      </c>
      <c r="B354" s="64" t="str">
        <f t="shared" si="3"/>
        <v> &amp; </v>
      </c>
      <c r="J354" s="61">
        <f t="shared" si="1"/>
        <v>0</v>
      </c>
    </row>
    <row r="355" ht="15.75" customHeight="1">
      <c r="A355" s="58" t="str">
        <f t="shared" si="2"/>
        <v> &amp; </v>
      </c>
      <c r="B355" s="64" t="str">
        <f t="shared" si="3"/>
        <v> &amp; </v>
      </c>
      <c r="J355" s="61">
        <f t="shared" si="1"/>
        <v>0</v>
      </c>
    </row>
    <row r="356" ht="15.75" customHeight="1">
      <c r="A356" s="58" t="str">
        <f t="shared" si="2"/>
        <v> &amp; </v>
      </c>
      <c r="B356" s="64" t="str">
        <f t="shared" si="3"/>
        <v> &amp; </v>
      </c>
      <c r="J356" s="61">
        <f t="shared" si="1"/>
        <v>0</v>
      </c>
    </row>
    <row r="357" ht="15.75" customHeight="1">
      <c r="A357" s="58" t="str">
        <f t="shared" si="2"/>
        <v> &amp; </v>
      </c>
      <c r="B357" s="64" t="str">
        <f t="shared" si="3"/>
        <v> &amp; </v>
      </c>
      <c r="J357" s="61">
        <f t="shared" si="1"/>
        <v>0</v>
      </c>
    </row>
    <row r="358" ht="15.75" customHeight="1">
      <c r="A358" s="58" t="str">
        <f t="shared" si="2"/>
        <v> &amp; </v>
      </c>
      <c r="B358" s="64" t="str">
        <f t="shared" si="3"/>
        <v> &amp; </v>
      </c>
      <c r="J358" s="61">
        <f t="shared" si="1"/>
        <v>0</v>
      </c>
    </row>
    <row r="359" ht="15.75" customHeight="1">
      <c r="A359" s="58" t="str">
        <f t="shared" si="2"/>
        <v> &amp; </v>
      </c>
      <c r="B359" s="64" t="str">
        <f t="shared" si="3"/>
        <v> &amp; </v>
      </c>
      <c r="J359" s="61">
        <f t="shared" si="1"/>
        <v>0</v>
      </c>
    </row>
    <row r="360" ht="15.75" customHeight="1">
      <c r="A360" s="58" t="str">
        <f t="shared" si="2"/>
        <v> &amp; </v>
      </c>
      <c r="B360" s="64" t="str">
        <f t="shared" si="3"/>
        <v> &amp; </v>
      </c>
      <c r="J360" s="61">
        <f t="shared" si="1"/>
        <v>0</v>
      </c>
    </row>
    <row r="361" ht="15.75" customHeight="1">
      <c r="A361" s="58" t="str">
        <f t="shared" si="2"/>
        <v> &amp; </v>
      </c>
      <c r="B361" s="64" t="str">
        <f t="shared" si="3"/>
        <v> &amp; </v>
      </c>
      <c r="J361" s="61">
        <f t="shared" si="1"/>
        <v>0</v>
      </c>
    </row>
    <row r="362" ht="15.75" customHeight="1">
      <c r="A362" s="58" t="str">
        <f t="shared" si="2"/>
        <v> &amp; </v>
      </c>
      <c r="B362" s="64" t="str">
        <f t="shared" si="3"/>
        <v> &amp; </v>
      </c>
      <c r="J362" s="61">
        <f t="shared" si="1"/>
        <v>0</v>
      </c>
    </row>
    <row r="363" ht="15.75" customHeight="1">
      <c r="A363" s="58" t="str">
        <f t="shared" si="2"/>
        <v> &amp; </v>
      </c>
      <c r="B363" s="64" t="str">
        <f t="shared" si="3"/>
        <v> &amp; </v>
      </c>
      <c r="J363" s="61">
        <f t="shared" si="1"/>
        <v>0</v>
      </c>
    </row>
    <row r="364" ht="15.75" customHeight="1">
      <c r="A364" s="58" t="str">
        <f t="shared" si="2"/>
        <v> &amp; </v>
      </c>
      <c r="B364" s="64" t="str">
        <f t="shared" si="3"/>
        <v> &amp; </v>
      </c>
      <c r="J364" s="61">
        <f t="shared" si="1"/>
        <v>0</v>
      </c>
    </row>
    <row r="365" ht="15.75" customHeight="1">
      <c r="A365" s="58" t="str">
        <f t="shared" si="2"/>
        <v> &amp; </v>
      </c>
      <c r="B365" s="64" t="str">
        <f t="shared" si="3"/>
        <v> &amp; </v>
      </c>
      <c r="J365" s="61">
        <f t="shared" si="1"/>
        <v>0</v>
      </c>
    </row>
    <row r="366" ht="15.75" customHeight="1">
      <c r="A366" s="58" t="str">
        <f t="shared" si="2"/>
        <v> &amp; </v>
      </c>
      <c r="B366" s="64" t="str">
        <f t="shared" si="3"/>
        <v> &amp; </v>
      </c>
      <c r="J366" s="61">
        <f t="shared" si="1"/>
        <v>0</v>
      </c>
    </row>
    <row r="367" ht="15.75" customHeight="1">
      <c r="A367" s="58" t="str">
        <f t="shared" si="2"/>
        <v> &amp; </v>
      </c>
      <c r="B367" s="64" t="str">
        <f t="shared" si="3"/>
        <v> &amp; </v>
      </c>
      <c r="J367" s="61">
        <f t="shared" si="1"/>
        <v>0</v>
      </c>
    </row>
    <row r="368" ht="15.75" customHeight="1">
      <c r="A368" s="58" t="str">
        <f t="shared" si="2"/>
        <v> &amp; </v>
      </c>
      <c r="B368" s="64" t="str">
        <f t="shared" si="3"/>
        <v> &amp; </v>
      </c>
      <c r="J368" s="61">
        <f t="shared" si="1"/>
        <v>0</v>
      </c>
    </row>
    <row r="369" ht="15.75" customHeight="1">
      <c r="A369" s="58" t="str">
        <f t="shared" si="2"/>
        <v> &amp; </v>
      </c>
      <c r="B369" s="64" t="str">
        <f t="shared" si="3"/>
        <v> &amp; </v>
      </c>
      <c r="J369" s="61">
        <f t="shared" si="1"/>
        <v>0</v>
      </c>
    </row>
    <row r="370" ht="15.75" customHeight="1">
      <c r="A370" s="58" t="str">
        <f t="shared" si="2"/>
        <v> &amp; </v>
      </c>
      <c r="B370" s="64" t="str">
        <f t="shared" si="3"/>
        <v> &amp; </v>
      </c>
      <c r="J370" s="61">
        <f t="shared" si="1"/>
        <v>0</v>
      </c>
    </row>
    <row r="371" ht="15.75" customHeight="1">
      <c r="A371" s="58" t="str">
        <f t="shared" si="2"/>
        <v> &amp; </v>
      </c>
      <c r="B371" s="64" t="str">
        <f t="shared" si="3"/>
        <v> &amp; </v>
      </c>
      <c r="J371" s="61">
        <f t="shared" si="1"/>
        <v>0</v>
      </c>
    </row>
    <row r="372" ht="15.75" customHeight="1">
      <c r="A372" s="58" t="str">
        <f t="shared" si="2"/>
        <v> &amp; </v>
      </c>
      <c r="B372" s="64" t="str">
        <f t="shared" si="3"/>
        <v> &amp; </v>
      </c>
      <c r="J372" s="61">
        <f t="shared" si="1"/>
        <v>0</v>
      </c>
    </row>
    <row r="373" ht="15.75" customHeight="1">
      <c r="A373" s="58" t="str">
        <f t="shared" si="2"/>
        <v> &amp; </v>
      </c>
      <c r="B373" s="64" t="str">
        <f t="shared" si="3"/>
        <v> &amp; </v>
      </c>
      <c r="J373" s="61">
        <f t="shared" si="1"/>
        <v>0</v>
      </c>
    </row>
    <row r="374" ht="15.75" customHeight="1">
      <c r="A374" s="58" t="str">
        <f t="shared" si="2"/>
        <v> &amp; </v>
      </c>
      <c r="B374" s="64" t="str">
        <f t="shared" si="3"/>
        <v> &amp; </v>
      </c>
      <c r="J374" s="61">
        <f t="shared" si="1"/>
        <v>0</v>
      </c>
    </row>
    <row r="375" ht="15.75" customHeight="1">
      <c r="A375" s="58" t="str">
        <f t="shared" si="2"/>
        <v> &amp; </v>
      </c>
      <c r="B375" s="64" t="str">
        <f t="shared" si="3"/>
        <v> &amp; </v>
      </c>
      <c r="J375" s="61">
        <f t="shared" si="1"/>
        <v>0</v>
      </c>
    </row>
    <row r="376" ht="15.75" customHeight="1">
      <c r="A376" s="58" t="str">
        <f t="shared" si="2"/>
        <v> &amp; </v>
      </c>
      <c r="B376" s="64" t="str">
        <f t="shared" si="3"/>
        <v> &amp; </v>
      </c>
      <c r="J376" s="61">
        <f t="shared" si="1"/>
        <v>0</v>
      </c>
    </row>
    <row r="377" ht="15.75" customHeight="1">
      <c r="A377" s="58" t="str">
        <f t="shared" si="2"/>
        <v> &amp; </v>
      </c>
      <c r="B377" s="64" t="str">
        <f t="shared" si="3"/>
        <v> &amp; </v>
      </c>
      <c r="J377" s="61">
        <f t="shared" si="1"/>
        <v>0</v>
      </c>
    </row>
    <row r="378" ht="15.75" customHeight="1">
      <c r="A378" s="58" t="str">
        <f t="shared" si="2"/>
        <v> &amp; </v>
      </c>
      <c r="B378" s="64" t="str">
        <f t="shared" si="3"/>
        <v> &amp; </v>
      </c>
      <c r="J378" s="61">
        <f t="shared" si="1"/>
        <v>0</v>
      </c>
    </row>
    <row r="379" ht="15.75" customHeight="1">
      <c r="A379" s="58" t="str">
        <f t="shared" si="2"/>
        <v> &amp; </v>
      </c>
      <c r="B379" s="64" t="str">
        <f t="shared" si="3"/>
        <v> &amp; </v>
      </c>
      <c r="J379" s="61">
        <f t="shared" si="1"/>
        <v>0</v>
      </c>
    </row>
    <row r="380" ht="15.75" customHeight="1">
      <c r="A380" s="58" t="str">
        <f t="shared" si="2"/>
        <v> &amp; </v>
      </c>
      <c r="B380" s="64" t="str">
        <f t="shared" si="3"/>
        <v> &amp; </v>
      </c>
      <c r="J380" s="61">
        <f t="shared" si="1"/>
        <v>0</v>
      </c>
    </row>
    <row r="381" ht="15.75" customHeight="1">
      <c r="A381" s="58" t="str">
        <f t="shared" si="2"/>
        <v> &amp; </v>
      </c>
      <c r="B381" s="64" t="str">
        <f t="shared" si="3"/>
        <v> &amp; </v>
      </c>
      <c r="J381" s="61">
        <f t="shared" si="1"/>
        <v>0</v>
      </c>
    </row>
    <row r="382" ht="15.75" customHeight="1">
      <c r="A382" s="58" t="str">
        <f t="shared" si="2"/>
        <v> &amp; </v>
      </c>
      <c r="B382" s="64" t="str">
        <f t="shared" si="3"/>
        <v> &amp; </v>
      </c>
      <c r="J382" s="61">
        <f t="shared" si="1"/>
        <v>0</v>
      </c>
    </row>
    <row r="383" ht="15.75" customHeight="1">
      <c r="A383" s="58" t="str">
        <f t="shared" si="2"/>
        <v> &amp; </v>
      </c>
      <c r="B383" s="64" t="str">
        <f t="shared" si="3"/>
        <v> &amp; </v>
      </c>
      <c r="J383" s="61">
        <f t="shared" si="1"/>
        <v>0</v>
      </c>
    </row>
    <row r="384" ht="15.75" customHeight="1">
      <c r="A384" s="58" t="str">
        <f t="shared" si="2"/>
        <v> &amp; </v>
      </c>
      <c r="B384" s="64" t="str">
        <f t="shared" si="3"/>
        <v> &amp; </v>
      </c>
      <c r="J384" s="61">
        <f t="shared" si="1"/>
        <v>0</v>
      </c>
    </row>
    <row r="385" ht="15.75" customHeight="1">
      <c r="A385" s="58" t="str">
        <f t="shared" si="2"/>
        <v> &amp; </v>
      </c>
      <c r="B385" s="64" t="str">
        <f t="shared" si="3"/>
        <v> &amp; </v>
      </c>
      <c r="J385" s="61">
        <f t="shared" si="1"/>
        <v>0</v>
      </c>
    </row>
    <row r="386" ht="15.75" customHeight="1">
      <c r="A386" s="58" t="str">
        <f t="shared" si="2"/>
        <v> &amp; </v>
      </c>
      <c r="B386" s="64" t="str">
        <f t="shared" si="3"/>
        <v> &amp; </v>
      </c>
      <c r="J386" s="61">
        <f t="shared" si="1"/>
        <v>0</v>
      </c>
    </row>
    <row r="387" ht="15.75" customHeight="1">
      <c r="A387" s="58" t="str">
        <f t="shared" si="2"/>
        <v> &amp; </v>
      </c>
      <c r="B387" s="64" t="str">
        <f t="shared" si="3"/>
        <v> &amp; </v>
      </c>
      <c r="J387" s="61">
        <f t="shared" si="1"/>
        <v>0</v>
      </c>
    </row>
    <row r="388" ht="15.75" customHeight="1">
      <c r="A388" s="58" t="str">
        <f t="shared" si="2"/>
        <v> &amp; </v>
      </c>
      <c r="B388" s="64" t="str">
        <f t="shared" si="3"/>
        <v> &amp; </v>
      </c>
      <c r="J388" s="61">
        <f t="shared" si="1"/>
        <v>0</v>
      </c>
    </row>
    <row r="389" ht="15.75" customHeight="1">
      <c r="A389" s="58" t="str">
        <f t="shared" si="2"/>
        <v> &amp; </v>
      </c>
      <c r="B389" s="64" t="str">
        <f t="shared" si="3"/>
        <v> &amp; </v>
      </c>
      <c r="J389" s="61">
        <f t="shared" si="1"/>
        <v>0</v>
      </c>
    </row>
    <row r="390" ht="15.75" customHeight="1">
      <c r="A390" s="58" t="str">
        <f t="shared" si="2"/>
        <v> &amp; </v>
      </c>
      <c r="B390" s="64" t="str">
        <f t="shared" si="3"/>
        <v> &amp; </v>
      </c>
      <c r="J390" s="61">
        <f t="shared" si="1"/>
        <v>0</v>
      </c>
    </row>
    <row r="391" ht="15.75" customHeight="1">
      <c r="A391" s="58" t="str">
        <f t="shared" si="2"/>
        <v> &amp; </v>
      </c>
      <c r="B391" s="64" t="str">
        <f t="shared" si="3"/>
        <v> &amp; </v>
      </c>
      <c r="J391" s="61">
        <f t="shared" si="1"/>
        <v>0</v>
      </c>
    </row>
    <row r="392" ht="15.75" customHeight="1">
      <c r="A392" s="58" t="str">
        <f t="shared" si="2"/>
        <v> &amp; </v>
      </c>
      <c r="B392" s="64" t="str">
        <f t="shared" si="3"/>
        <v> &amp; </v>
      </c>
      <c r="J392" s="61">
        <f t="shared" si="1"/>
        <v>0</v>
      </c>
    </row>
    <row r="393" ht="15.75" customHeight="1">
      <c r="A393" s="58" t="str">
        <f t="shared" si="2"/>
        <v> &amp; </v>
      </c>
      <c r="B393" s="64" t="str">
        <f t="shared" si="3"/>
        <v> &amp; </v>
      </c>
      <c r="J393" s="61">
        <f t="shared" si="1"/>
        <v>0</v>
      </c>
    </row>
    <row r="394" ht="15.75" customHeight="1">
      <c r="A394" s="58" t="str">
        <f t="shared" si="2"/>
        <v> &amp; </v>
      </c>
      <c r="B394" s="64" t="str">
        <f t="shared" si="3"/>
        <v> &amp; </v>
      </c>
      <c r="J394" s="61">
        <f t="shared" si="1"/>
        <v>0</v>
      </c>
    </row>
    <row r="395" ht="15.75" customHeight="1">
      <c r="A395" s="58" t="str">
        <f t="shared" si="2"/>
        <v> &amp; </v>
      </c>
      <c r="B395" s="64" t="str">
        <f t="shared" si="3"/>
        <v> &amp; </v>
      </c>
      <c r="J395" s="61">
        <f t="shared" si="1"/>
        <v>0</v>
      </c>
    </row>
    <row r="396" ht="15.75" customHeight="1">
      <c r="A396" s="58" t="str">
        <f t="shared" si="2"/>
        <v> &amp; </v>
      </c>
      <c r="B396" s="64" t="str">
        <f t="shared" si="3"/>
        <v> &amp; </v>
      </c>
      <c r="J396" s="61">
        <f t="shared" si="1"/>
        <v>0</v>
      </c>
    </row>
    <row r="397" ht="15.75" customHeight="1">
      <c r="A397" s="58" t="str">
        <f t="shared" si="2"/>
        <v> &amp; </v>
      </c>
      <c r="B397" s="64" t="str">
        <f t="shared" si="3"/>
        <v> &amp; </v>
      </c>
      <c r="J397" s="61">
        <f t="shared" si="1"/>
        <v>0</v>
      </c>
    </row>
    <row r="398" ht="15.75" customHeight="1">
      <c r="A398" s="58" t="str">
        <f t="shared" si="2"/>
        <v> &amp; </v>
      </c>
      <c r="B398" s="64" t="str">
        <f t="shared" si="3"/>
        <v> &amp; </v>
      </c>
      <c r="J398" s="61">
        <f t="shared" si="1"/>
        <v>0</v>
      </c>
    </row>
    <row r="399" ht="15.75" customHeight="1">
      <c r="A399" s="58" t="str">
        <f t="shared" si="2"/>
        <v> &amp; </v>
      </c>
      <c r="B399" s="64" t="str">
        <f t="shared" si="3"/>
        <v> &amp; </v>
      </c>
      <c r="J399" s="61">
        <f t="shared" si="1"/>
        <v>0</v>
      </c>
    </row>
    <row r="400" ht="15.75" customHeight="1">
      <c r="A400" s="58" t="str">
        <f t="shared" si="2"/>
        <v> &amp; </v>
      </c>
      <c r="B400" s="64" t="str">
        <f t="shared" si="3"/>
        <v> &amp; </v>
      </c>
      <c r="J400" s="61">
        <f t="shared" si="1"/>
        <v>0</v>
      </c>
    </row>
    <row r="401" ht="15.75" customHeight="1">
      <c r="A401" s="58" t="str">
        <f t="shared" si="2"/>
        <v> &amp; </v>
      </c>
      <c r="B401" s="64" t="str">
        <f t="shared" si="3"/>
        <v> &amp; </v>
      </c>
      <c r="J401" s="61">
        <f t="shared" si="1"/>
        <v>0</v>
      </c>
    </row>
    <row r="402" ht="15.75" customHeight="1">
      <c r="A402" s="58" t="str">
        <f t="shared" si="2"/>
        <v> &amp; </v>
      </c>
      <c r="B402" s="64" t="str">
        <f t="shared" si="3"/>
        <v> &amp; </v>
      </c>
      <c r="J402" s="61">
        <f t="shared" si="1"/>
        <v>0</v>
      </c>
    </row>
    <row r="403" ht="15.75" customHeight="1">
      <c r="A403" s="58" t="str">
        <f t="shared" si="2"/>
        <v> &amp; </v>
      </c>
      <c r="B403" s="64" t="str">
        <f t="shared" si="3"/>
        <v> &amp; </v>
      </c>
      <c r="J403" s="61">
        <f t="shared" si="1"/>
        <v>0</v>
      </c>
    </row>
    <row r="404" ht="15.75" customHeight="1">
      <c r="A404" s="58" t="str">
        <f t="shared" si="2"/>
        <v> &amp; </v>
      </c>
      <c r="B404" s="64" t="str">
        <f t="shared" si="3"/>
        <v> &amp; </v>
      </c>
      <c r="J404" s="61">
        <f t="shared" si="1"/>
        <v>0</v>
      </c>
    </row>
    <row r="405" ht="15.75" customHeight="1">
      <c r="A405" s="58" t="str">
        <f t="shared" si="2"/>
        <v> &amp; </v>
      </c>
      <c r="B405" s="64" t="str">
        <f t="shared" si="3"/>
        <v> &amp; </v>
      </c>
      <c r="J405" s="61">
        <f t="shared" si="1"/>
        <v>0</v>
      </c>
    </row>
    <row r="406" ht="15.75" customHeight="1">
      <c r="A406" s="58" t="str">
        <f t="shared" si="2"/>
        <v> &amp; </v>
      </c>
      <c r="B406" s="64" t="str">
        <f t="shared" si="3"/>
        <v> &amp; </v>
      </c>
      <c r="J406" s="61">
        <f t="shared" si="1"/>
        <v>0</v>
      </c>
    </row>
    <row r="407" ht="15.75" customHeight="1">
      <c r="A407" s="58" t="str">
        <f t="shared" si="2"/>
        <v> &amp; </v>
      </c>
      <c r="B407" s="64" t="str">
        <f t="shared" si="3"/>
        <v> &amp; </v>
      </c>
      <c r="J407" s="61">
        <f t="shared" si="1"/>
        <v>0</v>
      </c>
    </row>
    <row r="408" ht="15.75" customHeight="1">
      <c r="A408" s="58" t="str">
        <f t="shared" si="2"/>
        <v> &amp; </v>
      </c>
      <c r="B408" s="64" t="str">
        <f t="shared" si="3"/>
        <v> &amp; </v>
      </c>
      <c r="J408" s="61">
        <f t="shared" si="1"/>
        <v>0</v>
      </c>
    </row>
    <row r="409" ht="15.75" customHeight="1">
      <c r="A409" s="58" t="str">
        <f t="shared" si="2"/>
        <v> &amp; </v>
      </c>
      <c r="B409" s="64" t="str">
        <f t="shared" si="3"/>
        <v> &amp; </v>
      </c>
      <c r="J409" s="61">
        <f t="shared" si="1"/>
        <v>0</v>
      </c>
    </row>
    <row r="410" ht="15.75" customHeight="1">
      <c r="A410" s="58" t="str">
        <f t="shared" si="2"/>
        <v> &amp; </v>
      </c>
      <c r="B410" s="64" t="str">
        <f t="shared" si="3"/>
        <v> &amp; </v>
      </c>
      <c r="J410" s="61">
        <f t="shared" si="1"/>
        <v>0</v>
      </c>
    </row>
    <row r="411" ht="15.75" customHeight="1">
      <c r="A411" s="58" t="str">
        <f t="shared" si="2"/>
        <v> &amp; </v>
      </c>
      <c r="B411" s="64" t="str">
        <f t="shared" si="3"/>
        <v> &amp; </v>
      </c>
      <c r="J411" s="61">
        <f t="shared" si="1"/>
        <v>0</v>
      </c>
    </row>
    <row r="412" ht="15.75" customHeight="1">
      <c r="A412" s="58" t="str">
        <f t="shared" si="2"/>
        <v> &amp; </v>
      </c>
      <c r="B412" s="64" t="str">
        <f t="shared" si="3"/>
        <v> &amp; </v>
      </c>
      <c r="J412" s="61">
        <f t="shared" si="1"/>
        <v>0</v>
      </c>
    </row>
    <row r="413" ht="15.75" customHeight="1">
      <c r="A413" s="58" t="str">
        <f t="shared" si="2"/>
        <v> &amp; </v>
      </c>
      <c r="B413" s="64" t="str">
        <f t="shared" si="3"/>
        <v> &amp; </v>
      </c>
      <c r="J413" s="61">
        <f t="shared" si="1"/>
        <v>0</v>
      </c>
    </row>
    <row r="414" ht="15.75" customHeight="1">
      <c r="A414" s="58" t="str">
        <f t="shared" si="2"/>
        <v> &amp; </v>
      </c>
      <c r="B414" s="64" t="str">
        <f t="shared" si="3"/>
        <v> &amp; </v>
      </c>
      <c r="J414" s="61">
        <f t="shared" si="1"/>
        <v>0</v>
      </c>
    </row>
    <row r="415" ht="15.75" customHeight="1">
      <c r="A415" s="58" t="str">
        <f t="shared" si="2"/>
        <v> &amp; </v>
      </c>
      <c r="B415" s="64" t="str">
        <f t="shared" si="3"/>
        <v> &amp; </v>
      </c>
      <c r="J415" s="61">
        <f t="shared" si="1"/>
        <v>0</v>
      </c>
    </row>
    <row r="416" ht="15.75" customHeight="1">
      <c r="A416" s="58" t="str">
        <f t="shared" si="2"/>
        <v> &amp; </v>
      </c>
      <c r="B416" s="64" t="str">
        <f t="shared" si="3"/>
        <v> &amp; </v>
      </c>
      <c r="J416" s="61">
        <f t="shared" si="1"/>
        <v>0</v>
      </c>
    </row>
    <row r="417" ht="15.75" customHeight="1">
      <c r="A417" s="58" t="str">
        <f t="shared" si="2"/>
        <v> &amp; </v>
      </c>
      <c r="B417" s="64" t="str">
        <f t="shared" si="3"/>
        <v> &amp; </v>
      </c>
      <c r="J417" s="61">
        <f t="shared" si="1"/>
        <v>0</v>
      </c>
    </row>
    <row r="418" ht="15.75" customHeight="1">
      <c r="A418" s="58" t="str">
        <f t="shared" si="2"/>
        <v> &amp; </v>
      </c>
      <c r="B418" s="64" t="str">
        <f t="shared" si="3"/>
        <v> &amp; </v>
      </c>
      <c r="J418" s="61">
        <f t="shared" si="1"/>
        <v>0</v>
      </c>
    </row>
    <row r="419" ht="15.75" customHeight="1">
      <c r="A419" s="58" t="str">
        <f t="shared" si="2"/>
        <v> &amp; </v>
      </c>
      <c r="B419" s="64" t="str">
        <f t="shared" si="3"/>
        <v> &amp; </v>
      </c>
      <c r="J419" s="61">
        <f t="shared" si="1"/>
        <v>0</v>
      </c>
    </row>
    <row r="420" ht="15.75" customHeight="1">
      <c r="A420" s="58" t="str">
        <f t="shared" si="2"/>
        <v> &amp; </v>
      </c>
      <c r="B420" s="64" t="str">
        <f t="shared" si="3"/>
        <v> &amp; </v>
      </c>
      <c r="J420" s="61">
        <f t="shared" si="1"/>
        <v>0</v>
      </c>
    </row>
    <row r="421" ht="15.75" customHeight="1">
      <c r="A421" s="58" t="str">
        <f t="shared" si="2"/>
        <v> &amp; </v>
      </c>
      <c r="B421" s="64" t="str">
        <f t="shared" si="3"/>
        <v> &amp; </v>
      </c>
      <c r="J421" s="61">
        <f t="shared" si="1"/>
        <v>0</v>
      </c>
    </row>
    <row r="422" ht="15.75" customHeight="1">
      <c r="A422" s="58" t="str">
        <f t="shared" si="2"/>
        <v> &amp; </v>
      </c>
      <c r="B422" s="64" t="str">
        <f t="shared" si="3"/>
        <v> &amp; </v>
      </c>
      <c r="J422" s="61">
        <f t="shared" si="1"/>
        <v>0</v>
      </c>
    </row>
    <row r="423" ht="15.75" customHeight="1">
      <c r="A423" s="58" t="str">
        <f t="shared" si="2"/>
        <v> &amp; </v>
      </c>
      <c r="B423" s="64" t="str">
        <f t="shared" si="3"/>
        <v> &amp; </v>
      </c>
      <c r="J423" s="61">
        <f t="shared" si="1"/>
        <v>0</v>
      </c>
    </row>
    <row r="424" ht="15.75" customHeight="1">
      <c r="A424" s="58" t="str">
        <f t="shared" si="2"/>
        <v> &amp; </v>
      </c>
      <c r="B424" s="64" t="str">
        <f t="shared" si="3"/>
        <v> &amp; </v>
      </c>
      <c r="J424" s="61">
        <f t="shared" si="1"/>
        <v>0</v>
      </c>
    </row>
    <row r="425" ht="15.75" customHeight="1">
      <c r="A425" s="58" t="str">
        <f t="shared" si="2"/>
        <v> &amp; </v>
      </c>
      <c r="B425" s="64" t="str">
        <f t="shared" si="3"/>
        <v> &amp; </v>
      </c>
      <c r="J425" s="61">
        <f t="shared" si="1"/>
        <v>0</v>
      </c>
    </row>
    <row r="426" ht="15.75" customHeight="1">
      <c r="A426" s="58" t="str">
        <f t="shared" si="2"/>
        <v> &amp; </v>
      </c>
      <c r="B426" s="64" t="str">
        <f t="shared" si="3"/>
        <v> &amp; </v>
      </c>
      <c r="J426" s="61">
        <f t="shared" si="1"/>
        <v>0</v>
      </c>
    </row>
    <row r="427" ht="15.75" customHeight="1">
      <c r="A427" s="58" t="str">
        <f t="shared" si="2"/>
        <v> &amp; </v>
      </c>
      <c r="B427" s="64" t="str">
        <f t="shared" si="3"/>
        <v> &amp; </v>
      </c>
      <c r="J427" s="61">
        <f t="shared" si="1"/>
        <v>0</v>
      </c>
    </row>
    <row r="428" ht="15.75" customHeight="1">
      <c r="A428" s="58" t="str">
        <f t="shared" si="2"/>
        <v> &amp; </v>
      </c>
      <c r="B428" s="64" t="str">
        <f t="shared" si="3"/>
        <v> &amp; </v>
      </c>
      <c r="J428" s="61">
        <f t="shared" si="1"/>
        <v>0</v>
      </c>
    </row>
    <row r="429" ht="15.75" customHeight="1">
      <c r="A429" s="58" t="str">
        <f t="shared" si="2"/>
        <v> &amp; </v>
      </c>
      <c r="B429" s="64" t="str">
        <f t="shared" si="3"/>
        <v> &amp; </v>
      </c>
      <c r="J429" s="61">
        <f t="shared" si="1"/>
        <v>0</v>
      </c>
    </row>
    <row r="430" ht="15.75" customHeight="1">
      <c r="A430" s="58" t="str">
        <f t="shared" si="2"/>
        <v> &amp; </v>
      </c>
      <c r="B430" s="64" t="str">
        <f t="shared" si="3"/>
        <v> &amp; </v>
      </c>
      <c r="J430" s="61">
        <f t="shared" si="1"/>
        <v>0</v>
      </c>
    </row>
    <row r="431" ht="15.75" customHeight="1">
      <c r="A431" s="58" t="str">
        <f t="shared" si="2"/>
        <v> &amp; </v>
      </c>
      <c r="B431" s="64" t="str">
        <f t="shared" si="3"/>
        <v> &amp; </v>
      </c>
      <c r="J431" s="61">
        <f t="shared" si="1"/>
        <v>0</v>
      </c>
    </row>
    <row r="432" ht="15.75" customHeight="1">
      <c r="A432" s="58" t="str">
        <f t="shared" si="2"/>
        <v> &amp; </v>
      </c>
      <c r="B432" s="64" t="str">
        <f t="shared" si="3"/>
        <v> &amp; </v>
      </c>
      <c r="J432" s="61">
        <f t="shared" si="1"/>
        <v>0</v>
      </c>
    </row>
    <row r="433" ht="15.75" customHeight="1">
      <c r="A433" s="58" t="str">
        <f t="shared" si="2"/>
        <v> &amp; </v>
      </c>
      <c r="B433" s="64" t="str">
        <f t="shared" si="3"/>
        <v> &amp; </v>
      </c>
      <c r="J433" s="61">
        <f t="shared" si="1"/>
        <v>0</v>
      </c>
    </row>
    <row r="434" ht="15.75" customHeight="1">
      <c r="A434" s="58" t="str">
        <f t="shared" si="2"/>
        <v> &amp; </v>
      </c>
      <c r="B434" s="64" t="str">
        <f t="shared" si="3"/>
        <v> &amp; </v>
      </c>
      <c r="J434" s="61">
        <f t="shared" si="1"/>
        <v>0</v>
      </c>
    </row>
    <row r="435" ht="15.75" customHeight="1">
      <c r="A435" s="58" t="str">
        <f t="shared" si="2"/>
        <v> &amp; </v>
      </c>
      <c r="B435" s="64" t="str">
        <f t="shared" si="3"/>
        <v> &amp; </v>
      </c>
      <c r="J435" s="61">
        <f t="shared" si="1"/>
        <v>0</v>
      </c>
    </row>
    <row r="436" ht="15.75" customHeight="1">
      <c r="A436" s="58" t="str">
        <f t="shared" si="2"/>
        <v> &amp; </v>
      </c>
      <c r="B436" s="64" t="str">
        <f t="shared" si="3"/>
        <v> &amp; </v>
      </c>
      <c r="J436" s="61">
        <f t="shared" si="1"/>
        <v>0</v>
      </c>
    </row>
    <row r="437" ht="15.75" customHeight="1">
      <c r="A437" s="58" t="str">
        <f t="shared" si="2"/>
        <v> &amp; </v>
      </c>
      <c r="B437" s="64" t="str">
        <f t="shared" si="3"/>
        <v> &amp; </v>
      </c>
      <c r="J437" s="61">
        <f t="shared" si="1"/>
        <v>0</v>
      </c>
    </row>
    <row r="438" ht="15.75" customHeight="1">
      <c r="A438" s="58" t="str">
        <f t="shared" si="2"/>
        <v> &amp; </v>
      </c>
      <c r="B438" s="64" t="str">
        <f t="shared" si="3"/>
        <v> &amp; </v>
      </c>
      <c r="J438" s="61">
        <f t="shared" si="1"/>
        <v>0</v>
      </c>
    </row>
    <row r="439" ht="15.75" customHeight="1">
      <c r="A439" s="58" t="str">
        <f t="shared" si="2"/>
        <v> &amp; </v>
      </c>
      <c r="B439" s="64" t="str">
        <f t="shared" si="3"/>
        <v> &amp; </v>
      </c>
      <c r="J439" s="61">
        <f t="shared" si="1"/>
        <v>0</v>
      </c>
    </row>
    <row r="440" ht="15.75" customHeight="1">
      <c r="A440" s="58" t="str">
        <f t="shared" si="2"/>
        <v> &amp; </v>
      </c>
      <c r="B440" s="64" t="str">
        <f t="shared" si="3"/>
        <v> &amp; </v>
      </c>
      <c r="J440" s="61">
        <f t="shared" si="1"/>
        <v>0</v>
      </c>
    </row>
    <row r="441" ht="15.75" customHeight="1">
      <c r="A441" s="58" t="str">
        <f t="shared" si="2"/>
        <v> &amp; </v>
      </c>
      <c r="B441" s="64" t="str">
        <f t="shared" si="3"/>
        <v> &amp; </v>
      </c>
      <c r="J441" s="61">
        <f t="shared" si="1"/>
        <v>0</v>
      </c>
    </row>
    <row r="442" ht="15.75" customHeight="1">
      <c r="A442" s="58" t="str">
        <f t="shared" si="2"/>
        <v> &amp; </v>
      </c>
      <c r="B442" s="64" t="str">
        <f t="shared" si="3"/>
        <v> &amp; </v>
      </c>
      <c r="J442" s="61">
        <f t="shared" si="1"/>
        <v>0</v>
      </c>
    </row>
    <row r="443" ht="15.75" customHeight="1">
      <c r="A443" s="58" t="str">
        <f t="shared" si="2"/>
        <v> &amp; </v>
      </c>
      <c r="B443" s="64" t="str">
        <f t="shared" si="3"/>
        <v> &amp; </v>
      </c>
      <c r="J443" s="61">
        <f t="shared" si="1"/>
        <v>0</v>
      </c>
    </row>
    <row r="444" ht="15.75" customHeight="1">
      <c r="A444" s="58" t="str">
        <f t="shared" si="2"/>
        <v> &amp; </v>
      </c>
      <c r="B444" s="64" t="str">
        <f t="shared" si="3"/>
        <v> &amp; </v>
      </c>
      <c r="J444" s="61">
        <f t="shared" si="1"/>
        <v>0</v>
      </c>
    </row>
    <row r="445" ht="15.75" customHeight="1">
      <c r="A445" s="58" t="str">
        <f t="shared" si="2"/>
        <v> &amp; </v>
      </c>
      <c r="B445" s="64" t="str">
        <f t="shared" si="3"/>
        <v> &amp; </v>
      </c>
      <c r="J445" s="61">
        <f t="shared" si="1"/>
        <v>0</v>
      </c>
    </row>
    <row r="446" ht="15.75" customHeight="1">
      <c r="A446" s="58" t="str">
        <f t="shared" si="2"/>
        <v> &amp; </v>
      </c>
      <c r="B446" s="64" t="str">
        <f t="shared" si="3"/>
        <v> &amp; </v>
      </c>
      <c r="J446" s="61">
        <f t="shared" si="1"/>
        <v>0</v>
      </c>
    </row>
    <row r="447" ht="15.75" customHeight="1">
      <c r="A447" s="58" t="str">
        <f t="shared" si="2"/>
        <v> &amp; </v>
      </c>
      <c r="B447" s="64" t="str">
        <f t="shared" si="3"/>
        <v> &amp; </v>
      </c>
      <c r="J447" s="61">
        <f t="shared" si="1"/>
        <v>0</v>
      </c>
    </row>
    <row r="448" ht="15.75" customHeight="1">
      <c r="A448" s="58" t="str">
        <f t="shared" si="2"/>
        <v> &amp; </v>
      </c>
      <c r="B448" s="64" t="str">
        <f t="shared" si="3"/>
        <v> &amp; </v>
      </c>
      <c r="J448" s="61">
        <f t="shared" si="1"/>
        <v>0</v>
      </c>
    </row>
    <row r="449" ht="15.75" customHeight="1">
      <c r="A449" s="58" t="str">
        <f t="shared" si="2"/>
        <v> &amp; </v>
      </c>
      <c r="B449" s="64" t="str">
        <f t="shared" si="3"/>
        <v> &amp; </v>
      </c>
      <c r="J449" s="61">
        <f t="shared" si="1"/>
        <v>0</v>
      </c>
    </row>
    <row r="450" ht="15.75" customHeight="1">
      <c r="A450" s="58" t="str">
        <f t="shared" si="2"/>
        <v> &amp; </v>
      </c>
      <c r="B450" s="64" t="str">
        <f t="shared" si="3"/>
        <v> &amp; </v>
      </c>
      <c r="J450" s="61">
        <f t="shared" si="1"/>
        <v>0</v>
      </c>
    </row>
    <row r="451" ht="15.75" customHeight="1">
      <c r="A451" s="58" t="str">
        <f t="shared" si="2"/>
        <v> &amp; </v>
      </c>
      <c r="B451" s="64" t="str">
        <f t="shared" si="3"/>
        <v> &amp; </v>
      </c>
      <c r="J451" s="61">
        <f t="shared" si="1"/>
        <v>0</v>
      </c>
    </row>
    <row r="452" ht="15.75" customHeight="1">
      <c r="A452" s="58" t="str">
        <f t="shared" si="2"/>
        <v> &amp; </v>
      </c>
      <c r="B452" s="64" t="str">
        <f t="shared" si="3"/>
        <v> &amp; </v>
      </c>
      <c r="J452" s="61">
        <f t="shared" si="1"/>
        <v>0</v>
      </c>
    </row>
    <row r="453" ht="15.75" customHeight="1">
      <c r="A453" s="58" t="str">
        <f t="shared" si="2"/>
        <v> &amp; </v>
      </c>
      <c r="B453" s="64" t="str">
        <f t="shared" si="3"/>
        <v> &amp; </v>
      </c>
      <c r="J453" s="61">
        <f t="shared" si="1"/>
        <v>0</v>
      </c>
    </row>
    <row r="454" ht="15.75" customHeight="1">
      <c r="A454" s="58" t="str">
        <f t="shared" si="2"/>
        <v> &amp; </v>
      </c>
      <c r="B454" s="64" t="str">
        <f t="shared" si="3"/>
        <v> &amp; </v>
      </c>
      <c r="J454" s="61">
        <f t="shared" si="1"/>
        <v>0</v>
      </c>
    </row>
    <row r="455" ht="15.75" customHeight="1">
      <c r="A455" s="58" t="str">
        <f t="shared" si="2"/>
        <v> &amp; </v>
      </c>
      <c r="B455" s="64" t="str">
        <f t="shared" si="3"/>
        <v> &amp; </v>
      </c>
      <c r="J455" s="61">
        <f t="shared" si="1"/>
        <v>0</v>
      </c>
    </row>
    <row r="456" ht="15.75" customHeight="1">
      <c r="A456" s="58" t="str">
        <f t="shared" si="2"/>
        <v> &amp; </v>
      </c>
      <c r="B456" s="64" t="str">
        <f t="shared" si="3"/>
        <v> &amp; </v>
      </c>
      <c r="J456" s="61">
        <f t="shared" si="1"/>
        <v>0</v>
      </c>
    </row>
    <row r="457" ht="15.75" customHeight="1">
      <c r="A457" s="58" t="str">
        <f t="shared" si="2"/>
        <v> &amp; </v>
      </c>
      <c r="B457" s="64" t="str">
        <f t="shared" si="3"/>
        <v> &amp; </v>
      </c>
      <c r="J457" s="61">
        <f t="shared" si="1"/>
        <v>0</v>
      </c>
    </row>
    <row r="458" ht="15.75" customHeight="1">
      <c r="A458" s="58" t="str">
        <f t="shared" si="2"/>
        <v> &amp; </v>
      </c>
      <c r="B458" s="64" t="str">
        <f t="shared" si="3"/>
        <v> &amp; </v>
      </c>
      <c r="J458" s="61">
        <f t="shared" si="1"/>
        <v>0</v>
      </c>
    </row>
    <row r="459" ht="15.75" customHeight="1">
      <c r="A459" s="58" t="str">
        <f t="shared" si="2"/>
        <v> &amp; </v>
      </c>
      <c r="B459" s="64" t="str">
        <f t="shared" si="3"/>
        <v> &amp; </v>
      </c>
      <c r="J459" s="61">
        <f t="shared" si="1"/>
        <v>0</v>
      </c>
    </row>
    <row r="460" ht="15.75" customHeight="1">
      <c r="A460" s="58" t="str">
        <f t="shared" si="2"/>
        <v> &amp; </v>
      </c>
      <c r="B460" s="64" t="str">
        <f t="shared" si="3"/>
        <v> &amp; </v>
      </c>
      <c r="J460" s="61">
        <f t="shared" si="1"/>
        <v>0</v>
      </c>
    </row>
    <row r="461" ht="15.75" customHeight="1">
      <c r="A461" s="58" t="str">
        <f t="shared" si="2"/>
        <v> &amp; </v>
      </c>
      <c r="B461" s="64" t="str">
        <f t="shared" si="3"/>
        <v> &amp; </v>
      </c>
      <c r="J461" s="61">
        <f t="shared" si="1"/>
        <v>0</v>
      </c>
    </row>
    <row r="462" ht="15.75" customHeight="1">
      <c r="A462" s="58" t="str">
        <f t="shared" si="2"/>
        <v> &amp; </v>
      </c>
      <c r="B462" s="64" t="str">
        <f t="shared" si="3"/>
        <v> &amp; </v>
      </c>
      <c r="J462" s="61">
        <f t="shared" si="1"/>
        <v>0</v>
      </c>
    </row>
    <row r="463" ht="15.75" customHeight="1">
      <c r="A463" s="58" t="str">
        <f t="shared" si="2"/>
        <v> &amp; </v>
      </c>
      <c r="B463" s="64" t="str">
        <f t="shared" si="3"/>
        <v> &amp; </v>
      </c>
      <c r="J463" s="61">
        <f t="shared" si="1"/>
        <v>0</v>
      </c>
    </row>
    <row r="464" ht="15.75" customHeight="1">
      <c r="A464" s="58" t="str">
        <f t="shared" si="2"/>
        <v> &amp; </v>
      </c>
      <c r="B464" s="64" t="str">
        <f t="shared" si="3"/>
        <v> &amp; </v>
      </c>
      <c r="J464" s="61">
        <f t="shared" si="1"/>
        <v>0</v>
      </c>
    </row>
    <row r="465" ht="15.75" customHeight="1">
      <c r="A465" s="58" t="str">
        <f t="shared" si="2"/>
        <v> &amp; </v>
      </c>
      <c r="B465" s="64" t="str">
        <f t="shared" si="3"/>
        <v> &amp; </v>
      </c>
      <c r="J465" s="61">
        <f t="shared" si="1"/>
        <v>0</v>
      </c>
    </row>
    <row r="466" ht="15.75" customHeight="1">
      <c r="A466" s="58" t="str">
        <f t="shared" si="2"/>
        <v> &amp; </v>
      </c>
      <c r="B466" s="64" t="str">
        <f t="shared" si="3"/>
        <v> &amp; </v>
      </c>
      <c r="J466" s="61">
        <f t="shared" si="1"/>
        <v>0</v>
      </c>
    </row>
    <row r="467" ht="15.75" customHeight="1">
      <c r="A467" s="58" t="str">
        <f t="shared" si="2"/>
        <v> &amp; </v>
      </c>
      <c r="B467" s="64" t="str">
        <f t="shared" si="3"/>
        <v> &amp; </v>
      </c>
      <c r="J467" s="61">
        <f t="shared" si="1"/>
        <v>0</v>
      </c>
    </row>
    <row r="468" ht="15.75" customHeight="1">
      <c r="A468" s="58" t="str">
        <f t="shared" si="2"/>
        <v> &amp; </v>
      </c>
      <c r="B468" s="64" t="str">
        <f t="shared" si="3"/>
        <v> &amp; </v>
      </c>
      <c r="J468" s="61">
        <f t="shared" si="1"/>
        <v>0</v>
      </c>
    </row>
    <row r="469" ht="15.75" customHeight="1">
      <c r="A469" s="58" t="str">
        <f t="shared" si="2"/>
        <v> &amp; </v>
      </c>
      <c r="B469" s="64" t="str">
        <f t="shared" si="3"/>
        <v> &amp; </v>
      </c>
      <c r="J469" s="61">
        <f t="shared" si="1"/>
        <v>0</v>
      </c>
    </row>
    <row r="470" ht="15.75" customHeight="1">
      <c r="A470" s="58" t="str">
        <f t="shared" si="2"/>
        <v> &amp; </v>
      </c>
      <c r="B470" s="64" t="str">
        <f t="shared" si="3"/>
        <v> &amp; </v>
      </c>
      <c r="J470" s="61">
        <f t="shared" si="1"/>
        <v>0</v>
      </c>
    </row>
    <row r="471" ht="15.75" customHeight="1">
      <c r="A471" s="58" t="str">
        <f t="shared" si="2"/>
        <v> &amp; </v>
      </c>
      <c r="B471" s="64" t="str">
        <f t="shared" si="3"/>
        <v> &amp; </v>
      </c>
      <c r="J471" s="61">
        <f t="shared" si="1"/>
        <v>0</v>
      </c>
    </row>
    <row r="472" ht="15.75" customHeight="1">
      <c r="A472" s="58" t="str">
        <f t="shared" si="2"/>
        <v> &amp; </v>
      </c>
      <c r="B472" s="64" t="str">
        <f t="shared" si="3"/>
        <v> &amp; </v>
      </c>
      <c r="J472" s="61">
        <f t="shared" si="1"/>
        <v>0</v>
      </c>
    </row>
    <row r="473" ht="15.75" customHeight="1">
      <c r="A473" s="58" t="str">
        <f t="shared" si="2"/>
        <v> &amp; </v>
      </c>
      <c r="B473" s="64" t="str">
        <f t="shared" si="3"/>
        <v> &amp; </v>
      </c>
      <c r="J473" s="61">
        <f t="shared" si="1"/>
        <v>0</v>
      </c>
    </row>
    <row r="474" ht="15.75" customHeight="1">
      <c r="A474" s="58" t="str">
        <f t="shared" si="2"/>
        <v> &amp; </v>
      </c>
      <c r="B474" s="64" t="str">
        <f t="shared" si="3"/>
        <v> &amp; </v>
      </c>
      <c r="J474" s="61">
        <f t="shared" si="1"/>
        <v>0</v>
      </c>
    </row>
    <row r="475" ht="15.75" customHeight="1">
      <c r="A475" s="58" t="str">
        <f t="shared" si="2"/>
        <v> &amp; </v>
      </c>
      <c r="B475" s="64" t="str">
        <f t="shared" si="3"/>
        <v> &amp; </v>
      </c>
      <c r="J475" s="61">
        <f t="shared" si="1"/>
        <v>0</v>
      </c>
    </row>
    <row r="476" ht="15.75" customHeight="1">
      <c r="A476" s="58" t="str">
        <f t="shared" si="2"/>
        <v> &amp; </v>
      </c>
      <c r="B476" s="64" t="str">
        <f t="shared" si="3"/>
        <v> &amp; </v>
      </c>
      <c r="J476" s="61">
        <f t="shared" si="1"/>
        <v>0</v>
      </c>
    </row>
    <row r="477" ht="15.75" customHeight="1">
      <c r="A477" s="58" t="str">
        <f t="shared" si="2"/>
        <v> &amp; </v>
      </c>
      <c r="B477" s="64" t="str">
        <f t="shared" si="3"/>
        <v> &amp; </v>
      </c>
      <c r="J477" s="61">
        <f t="shared" si="1"/>
        <v>0</v>
      </c>
    </row>
    <row r="478" ht="15.75" customHeight="1">
      <c r="A478" s="58" t="str">
        <f t="shared" si="2"/>
        <v> &amp; </v>
      </c>
      <c r="B478" s="64" t="str">
        <f t="shared" si="3"/>
        <v> &amp; </v>
      </c>
      <c r="J478" s="61">
        <f t="shared" si="1"/>
        <v>0</v>
      </c>
    </row>
    <row r="479" ht="15.75" customHeight="1">
      <c r="A479" s="58" t="str">
        <f t="shared" si="2"/>
        <v> &amp; </v>
      </c>
      <c r="B479" s="64" t="str">
        <f t="shared" si="3"/>
        <v> &amp; </v>
      </c>
      <c r="J479" s="61">
        <f t="shared" si="1"/>
        <v>0</v>
      </c>
    </row>
    <row r="480" ht="15.75" customHeight="1">
      <c r="A480" s="58" t="str">
        <f t="shared" si="2"/>
        <v> &amp; </v>
      </c>
      <c r="B480" s="64" t="str">
        <f t="shared" si="3"/>
        <v> &amp; </v>
      </c>
      <c r="J480" s="61">
        <f t="shared" si="1"/>
        <v>0</v>
      </c>
    </row>
    <row r="481" ht="15.75" customHeight="1">
      <c r="A481" s="58" t="str">
        <f t="shared" si="2"/>
        <v> &amp; </v>
      </c>
      <c r="B481" s="64" t="str">
        <f t="shared" si="3"/>
        <v> &amp; </v>
      </c>
      <c r="J481" s="61">
        <f t="shared" si="1"/>
        <v>0</v>
      </c>
    </row>
    <row r="482" ht="15.75" customHeight="1">
      <c r="A482" s="58" t="str">
        <f t="shared" si="2"/>
        <v> &amp; </v>
      </c>
      <c r="B482" s="64" t="str">
        <f t="shared" si="3"/>
        <v> &amp; </v>
      </c>
      <c r="J482" s="61">
        <f t="shared" si="1"/>
        <v>0</v>
      </c>
    </row>
    <row r="483" ht="15.75" customHeight="1">
      <c r="A483" s="58" t="str">
        <f t="shared" si="2"/>
        <v> &amp; </v>
      </c>
      <c r="B483" s="64" t="str">
        <f t="shared" si="3"/>
        <v> &amp; </v>
      </c>
      <c r="J483" s="61">
        <f t="shared" si="1"/>
        <v>0</v>
      </c>
    </row>
    <row r="484" ht="15.75" customHeight="1">
      <c r="A484" s="58" t="str">
        <f t="shared" si="2"/>
        <v> &amp; </v>
      </c>
      <c r="B484" s="64" t="str">
        <f t="shared" si="3"/>
        <v> &amp; </v>
      </c>
      <c r="J484" s="61">
        <f t="shared" si="1"/>
        <v>0</v>
      </c>
    </row>
    <row r="485" ht="15.75" customHeight="1">
      <c r="A485" s="58" t="str">
        <f t="shared" si="2"/>
        <v> &amp; </v>
      </c>
      <c r="B485" s="64" t="str">
        <f t="shared" si="3"/>
        <v> &amp; </v>
      </c>
      <c r="J485" s="61">
        <f t="shared" si="1"/>
        <v>0</v>
      </c>
    </row>
    <row r="486" ht="15.75" customHeight="1">
      <c r="A486" s="58" t="str">
        <f t="shared" si="2"/>
        <v> &amp; </v>
      </c>
      <c r="B486" s="64" t="str">
        <f t="shared" si="3"/>
        <v> &amp; </v>
      </c>
      <c r="J486" s="61">
        <f t="shared" si="1"/>
        <v>0</v>
      </c>
    </row>
    <row r="487" ht="15.75" customHeight="1">
      <c r="A487" s="58" t="str">
        <f t="shared" si="2"/>
        <v> &amp; </v>
      </c>
      <c r="B487" s="64" t="str">
        <f t="shared" si="3"/>
        <v> &amp; </v>
      </c>
      <c r="J487" s="61">
        <f t="shared" si="1"/>
        <v>0</v>
      </c>
    </row>
    <row r="488" ht="15.75" customHeight="1">
      <c r="A488" s="58" t="str">
        <f t="shared" si="2"/>
        <v> &amp; </v>
      </c>
      <c r="B488" s="64" t="str">
        <f t="shared" si="3"/>
        <v> &amp; </v>
      </c>
      <c r="J488" s="61">
        <f t="shared" si="1"/>
        <v>0</v>
      </c>
    </row>
    <row r="489" ht="15.75" customHeight="1">
      <c r="A489" s="58" t="str">
        <f t="shared" si="2"/>
        <v> &amp; </v>
      </c>
      <c r="B489" s="64" t="str">
        <f t="shared" si="3"/>
        <v> &amp; </v>
      </c>
      <c r="J489" s="61">
        <f t="shared" si="1"/>
        <v>0</v>
      </c>
    </row>
    <row r="490" ht="15.75" customHeight="1">
      <c r="A490" s="58" t="str">
        <f t="shared" si="2"/>
        <v> &amp; </v>
      </c>
      <c r="B490" s="64" t="str">
        <f t="shared" si="3"/>
        <v> &amp; </v>
      </c>
      <c r="J490" s="61">
        <f t="shared" si="1"/>
        <v>0</v>
      </c>
    </row>
    <row r="491" ht="15.75" customHeight="1">
      <c r="A491" s="58" t="str">
        <f t="shared" si="2"/>
        <v> &amp; </v>
      </c>
      <c r="B491" s="64" t="str">
        <f t="shared" si="3"/>
        <v> &amp; </v>
      </c>
      <c r="J491" s="61">
        <f t="shared" si="1"/>
        <v>0</v>
      </c>
    </row>
    <row r="492" ht="15.75" customHeight="1">
      <c r="A492" s="58" t="str">
        <f t="shared" si="2"/>
        <v> &amp; </v>
      </c>
      <c r="B492" s="64" t="str">
        <f t="shared" si="3"/>
        <v> &amp; </v>
      </c>
      <c r="J492" s="61">
        <f t="shared" si="1"/>
        <v>0</v>
      </c>
    </row>
    <row r="493" ht="15.75" customHeight="1">
      <c r="A493" s="58" t="str">
        <f t="shared" si="2"/>
        <v> &amp; </v>
      </c>
      <c r="B493" s="64" t="str">
        <f t="shared" si="3"/>
        <v> &amp; </v>
      </c>
      <c r="J493" s="61">
        <f t="shared" si="1"/>
        <v>0</v>
      </c>
    </row>
    <row r="494" ht="15.75" customHeight="1">
      <c r="A494" s="58" t="str">
        <f t="shared" si="2"/>
        <v> &amp; </v>
      </c>
      <c r="B494" s="64" t="str">
        <f t="shared" si="3"/>
        <v> &amp; </v>
      </c>
      <c r="J494" s="61">
        <f t="shared" si="1"/>
        <v>0</v>
      </c>
    </row>
    <row r="495" ht="15.75" customHeight="1">
      <c r="A495" s="58" t="str">
        <f t="shared" si="2"/>
        <v> &amp; </v>
      </c>
      <c r="B495" s="64" t="str">
        <f t="shared" si="3"/>
        <v> &amp; </v>
      </c>
      <c r="J495" s="61">
        <f t="shared" si="1"/>
        <v>0</v>
      </c>
    </row>
    <row r="496" ht="15.75" customHeight="1">
      <c r="A496" s="58" t="str">
        <f t="shared" si="2"/>
        <v> &amp; </v>
      </c>
      <c r="B496" s="64" t="str">
        <f t="shared" si="3"/>
        <v> &amp; </v>
      </c>
      <c r="J496" s="61">
        <f t="shared" si="1"/>
        <v>0</v>
      </c>
    </row>
    <row r="497" ht="15.75" customHeight="1">
      <c r="A497" s="58" t="str">
        <f t="shared" si="2"/>
        <v> &amp; </v>
      </c>
      <c r="B497" s="64" t="str">
        <f t="shared" si="3"/>
        <v> &amp; </v>
      </c>
      <c r="J497" s="61">
        <f t="shared" si="1"/>
        <v>0</v>
      </c>
    </row>
    <row r="498" ht="15.75" customHeight="1">
      <c r="A498" s="58" t="str">
        <f t="shared" si="2"/>
        <v> &amp; </v>
      </c>
      <c r="B498" s="64" t="str">
        <f t="shared" si="3"/>
        <v> &amp; </v>
      </c>
      <c r="J498" s="61">
        <f t="shared" si="1"/>
        <v>0</v>
      </c>
    </row>
    <row r="499" ht="15.75" customHeight="1">
      <c r="A499" s="58" t="str">
        <f t="shared" si="2"/>
        <v> &amp; </v>
      </c>
      <c r="B499" s="64" t="str">
        <f t="shared" si="3"/>
        <v> &amp; </v>
      </c>
      <c r="J499" s="61">
        <f t="shared" si="1"/>
        <v>0</v>
      </c>
    </row>
    <row r="500" ht="15.75" customHeight="1">
      <c r="A500" s="58" t="str">
        <f t="shared" si="2"/>
        <v> &amp; </v>
      </c>
      <c r="B500" s="64" t="str">
        <f t="shared" si="3"/>
        <v> &amp; </v>
      </c>
      <c r="J500" s="61">
        <f t="shared" si="1"/>
        <v>0</v>
      </c>
    </row>
    <row r="501" ht="15.75" customHeight="1">
      <c r="A501" s="58" t="str">
        <f t="shared" si="2"/>
        <v> &amp; </v>
      </c>
      <c r="B501" s="64" t="str">
        <f t="shared" si="3"/>
        <v> &amp; </v>
      </c>
      <c r="J501" s="61">
        <f t="shared" si="1"/>
        <v>0</v>
      </c>
    </row>
    <row r="502" ht="15.75" customHeight="1">
      <c r="A502" s="58" t="str">
        <f t="shared" si="2"/>
        <v> &amp; </v>
      </c>
      <c r="B502" s="64" t="str">
        <f t="shared" si="3"/>
        <v> &amp; </v>
      </c>
      <c r="J502" s="61">
        <f t="shared" si="1"/>
        <v>0</v>
      </c>
    </row>
    <row r="503" ht="15.75" customHeight="1">
      <c r="A503" s="58" t="str">
        <f t="shared" si="2"/>
        <v> &amp; </v>
      </c>
      <c r="B503" s="64" t="str">
        <f t="shared" si="3"/>
        <v> &amp; </v>
      </c>
      <c r="J503" s="61">
        <f t="shared" si="1"/>
        <v>0</v>
      </c>
    </row>
    <row r="504" ht="15.75" customHeight="1">
      <c r="A504" s="58" t="str">
        <f t="shared" si="2"/>
        <v> &amp; </v>
      </c>
      <c r="B504" s="64" t="str">
        <f t="shared" si="3"/>
        <v> &amp; </v>
      </c>
      <c r="J504" s="61">
        <f t="shared" si="1"/>
        <v>0</v>
      </c>
    </row>
    <row r="505" ht="15.75" customHeight="1">
      <c r="A505" s="58" t="str">
        <f t="shared" si="2"/>
        <v> &amp; </v>
      </c>
      <c r="B505" s="64" t="str">
        <f t="shared" si="3"/>
        <v> &amp; </v>
      </c>
      <c r="J505" s="61">
        <f t="shared" si="1"/>
        <v>0</v>
      </c>
    </row>
    <row r="506" ht="15.75" customHeight="1">
      <c r="A506" s="58" t="str">
        <f t="shared" si="2"/>
        <v> &amp; </v>
      </c>
      <c r="B506" s="64" t="str">
        <f t="shared" si="3"/>
        <v> &amp; </v>
      </c>
      <c r="J506" s="61">
        <f t="shared" si="1"/>
        <v>0</v>
      </c>
    </row>
    <row r="507" ht="15.75" customHeight="1">
      <c r="A507" s="58" t="str">
        <f t="shared" si="2"/>
        <v> &amp; </v>
      </c>
      <c r="B507" s="64" t="str">
        <f t="shared" si="3"/>
        <v> &amp; </v>
      </c>
      <c r="J507" s="61">
        <f t="shared" si="1"/>
        <v>0</v>
      </c>
    </row>
    <row r="508" ht="15.75" customHeight="1">
      <c r="A508" s="58" t="str">
        <f t="shared" si="2"/>
        <v> &amp; </v>
      </c>
      <c r="B508" s="64" t="str">
        <f t="shared" si="3"/>
        <v> &amp; </v>
      </c>
      <c r="J508" s="61">
        <f t="shared" si="1"/>
        <v>0</v>
      </c>
    </row>
    <row r="509" ht="15.75" customHeight="1">
      <c r="A509" s="58" t="str">
        <f t="shared" si="2"/>
        <v> &amp; </v>
      </c>
      <c r="B509" s="64" t="str">
        <f t="shared" si="3"/>
        <v> &amp; </v>
      </c>
      <c r="J509" s="61">
        <f t="shared" si="1"/>
        <v>0</v>
      </c>
    </row>
    <row r="510" ht="15.75" customHeight="1">
      <c r="A510" s="58" t="str">
        <f t="shared" si="2"/>
        <v> &amp; </v>
      </c>
      <c r="B510" s="64" t="str">
        <f t="shared" si="3"/>
        <v> &amp; </v>
      </c>
      <c r="J510" s="61">
        <f t="shared" si="1"/>
        <v>0</v>
      </c>
    </row>
    <row r="511" ht="15.75" customHeight="1">
      <c r="A511" s="58" t="str">
        <f t="shared" si="2"/>
        <v> &amp; </v>
      </c>
      <c r="B511" s="64" t="str">
        <f t="shared" si="3"/>
        <v> &amp; </v>
      </c>
      <c r="J511" s="61">
        <f t="shared" si="1"/>
        <v>0</v>
      </c>
    </row>
    <row r="512" ht="15.75" customHeight="1">
      <c r="A512" s="58" t="str">
        <f t="shared" si="2"/>
        <v> &amp; </v>
      </c>
      <c r="B512" s="64" t="str">
        <f t="shared" si="3"/>
        <v> &amp; </v>
      </c>
      <c r="J512" s="61">
        <f t="shared" si="1"/>
        <v>0</v>
      </c>
    </row>
    <row r="513" ht="15.75" customHeight="1">
      <c r="A513" s="58" t="str">
        <f t="shared" si="2"/>
        <v> &amp; </v>
      </c>
      <c r="B513" s="64" t="str">
        <f t="shared" si="3"/>
        <v> &amp; </v>
      </c>
      <c r="J513" s="61">
        <f t="shared" si="1"/>
        <v>0</v>
      </c>
    </row>
    <row r="514" ht="15.75" customHeight="1">
      <c r="A514" s="58" t="str">
        <f t="shared" si="2"/>
        <v> &amp; </v>
      </c>
      <c r="B514" s="64" t="str">
        <f t="shared" si="3"/>
        <v> &amp; </v>
      </c>
      <c r="J514" s="61">
        <f t="shared" si="1"/>
        <v>0</v>
      </c>
    </row>
    <row r="515" ht="15.75" customHeight="1">
      <c r="A515" s="58" t="str">
        <f t="shared" si="2"/>
        <v> &amp; </v>
      </c>
      <c r="B515" s="64" t="str">
        <f t="shared" si="3"/>
        <v> &amp; </v>
      </c>
      <c r="J515" s="61">
        <f t="shared" si="1"/>
        <v>0</v>
      </c>
    </row>
    <row r="516" ht="15.75" customHeight="1">
      <c r="A516" s="58" t="str">
        <f t="shared" si="2"/>
        <v> &amp; </v>
      </c>
      <c r="B516" s="64" t="str">
        <f t="shared" si="3"/>
        <v> &amp; </v>
      </c>
      <c r="J516" s="61">
        <f t="shared" si="1"/>
        <v>0</v>
      </c>
    </row>
    <row r="517" ht="15.75" customHeight="1">
      <c r="A517" s="58" t="str">
        <f t="shared" si="2"/>
        <v> &amp; </v>
      </c>
      <c r="B517" s="64" t="str">
        <f t="shared" si="3"/>
        <v> &amp; </v>
      </c>
      <c r="J517" s="61">
        <f t="shared" si="1"/>
        <v>0</v>
      </c>
    </row>
    <row r="518" ht="15.75" customHeight="1">
      <c r="A518" s="58" t="str">
        <f t="shared" si="2"/>
        <v> &amp; </v>
      </c>
      <c r="B518" s="64" t="str">
        <f t="shared" si="3"/>
        <v> &amp; </v>
      </c>
      <c r="J518" s="61">
        <f t="shared" si="1"/>
        <v>0</v>
      </c>
    </row>
    <row r="519" ht="15.75" customHeight="1">
      <c r="A519" s="58" t="str">
        <f t="shared" si="2"/>
        <v> &amp; </v>
      </c>
      <c r="B519" s="64" t="str">
        <f t="shared" si="3"/>
        <v> &amp; </v>
      </c>
      <c r="J519" s="61">
        <f t="shared" si="1"/>
        <v>0</v>
      </c>
    </row>
    <row r="520" ht="15.75" customHeight="1">
      <c r="A520" s="58" t="str">
        <f t="shared" si="2"/>
        <v> &amp; </v>
      </c>
      <c r="B520" s="64" t="str">
        <f t="shared" si="3"/>
        <v> &amp; </v>
      </c>
      <c r="J520" s="61">
        <f t="shared" si="1"/>
        <v>0</v>
      </c>
    </row>
    <row r="521" ht="15.75" customHeight="1">
      <c r="A521" s="58" t="str">
        <f t="shared" si="2"/>
        <v> &amp; </v>
      </c>
      <c r="B521" s="64" t="str">
        <f t="shared" si="3"/>
        <v> &amp; </v>
      </c>
      <c r="J521" s="61">
        <f t="shared" si="1"/>
        <v>0</v>
      </c>
    </row>
    <row r="522" ht="15.75" customHeight="1">
      <c r="A522" s="58" t="str">
        <f t="shared" si="2"/>
        <v> &amp; </v>
      </c>
      <c r="B522" s="64" t="str">
        <f t="shared" si="3"/>
        <v> &amp; </v>
      </c>
      <c r="J522" s="61">
        <f t="shared" si="1"/>
        <v>0</v>
      </c>
    </row>
    <row r="523" ht="15.75" customHeight="1">
      <c r="A523" s="58" t="str">
        <f t="shared" si="2"/>
        <v> &amp; </v>
      </c>
      <c r="B523" s="64" t="str">
        <f t="shared" si="3"/>
        <v> &amp; </v>
      </c>
      <c r="J523" s="61">
        <f t="shared" si="1"/>
        <v>0</v>
      </c>
    </row>
    <row r="524" ht="15.75" customHeight="1">
      <c r="A524" s="58" t="str">
        <f t="shared" si="2"/>
        <v> &amp; </v>
      </c>
      <c r="B524" s="64" t="str">
        <f t="shared" si="3"/>
        <v> &amp; </v>
      </c>
      <c r="J524" s="61">
        <f t="shared" si="1"/>
        <v>0</v>
      </c>
    </row>
    <row r="525" ht="15.75" customHeight="1">
      <c r="A525" s="58" t="str">
        <f t="shared" si="2"/>
        <v> &amp; </v>
      </c>
      <c r="B525" s="64" t="str">
        <f t="shared" si="3"/>
        <v> &amp; </v>
      </c>
      <c r="J525" s="61">
        <f t="shared" si="1"/>
        <v>0</v>
      </c>
    </row>
    <row r="526" ht="15.75" customHeight="1">
      <c r="A526" s="58" t="str">
        <f t="shared" si="2"/>
        <v> &amp; </v>
      </c>
      <c r="B526" s="64" t="str">
        <f t="shared" si="3"/>
        <v> &amp; </v>
      </c>
      <c r="J526" s="61">
        <f t="shared" si="1"/>
        <v>0</v>
      </c>
    </row>
    <row r="527" ht="15.75" customHeight="1">
      <c r="A527" s="58" t="str">
        <f t="shared" si="2"/>
        <v> &amp; </v>
      </c>
      <c r="B527" s="64" t="str">
        <f t="shared" si="3"/>
        <v> &amp; </v>
      </c>
      <c r="J527" s="61">
        <f t="shared" si="1"/>
        <v>0</v>
      </c>
    </row>
    <row r="528" ht="15.75" customHeight="1">
      <c r="A528" s="58" t="str">
        <f t="shared" si="2"/>
        <v> &amp; </v>
      </c>
      <c r="B528" s="64" t="str">
        <f t="shared" si="3"/>
        <v> &amp; </v>
      </c>
      <c r="J528" s="61">
        <f t="shared" si="1"/>
        <v>0</v>
      </c>
    </row>
    <row r="529" ht="15.75" customHeight="1">
      <c r="A529" s="58" t="str">
        <f t="shared" si="2"/>
        <v> &amp; </v>
      </c>
      <c r="B529" s="64" t="str">
        <f t="shared" si="3"/>
        <v> &amp; </v>
      </c>
      <c r="J529" s="61">
        <f t="shared" si="1"/>
        <v>0</v>
      </c>
    </row>
    <row r="530" ht="15.75" customHeight="1">
      <c r="A530" s="58" t="str">
        <f t="shared" si="2"/>
        <v> &amp; </v>
      </c>
      <c r="B530" s="64" t="str">
        <f t="shared" si="3"/>
        <v> &amp; </v>
      </c>
      <c r="J530" s="61">
        <f t="shared" si="1"/>
        <v>0</v>
      </c>
    </row>
    <row r="531" ht="15.75" customHeight="1">
      <c r="A531" s="58" t="str">
        <f t="shared" si="2"/>
        <v> &amp; </v>
      </c>
      <c r="B531" s="64" t="str">
        <f t="shared" si="3"/>
        <v> &amp; </v>
      </c>
      <c r="J531" s="61">
        <f t="shared" si="1"/>
        <v>0</v>
      </c>
    </row>
    <row r="532" ht="15.75" customHeight="1">
      <c r="A532" s="58" t="str">
        <f t="shared" si="2"/>
        <v> &amp; </v>
      </c>
      <c r="B532" s="64" t="str">
        <f t="shared" si="3"/>
        <v> &amp; </v>
      </c>
      <c r="J532" s="61">
        <f t="shared" si="1"/>
        <v>0</v>
      </c>
    </row>
    <row r="533" ht="15.75" customHeight="1">
      <c r="A533" s="58" t="str">
        <f t="shared" si="2"/>
        <v> &amp; </v>
      </c>
      <c r="B533" s="64" t="str">
        <f t="shared" si="3"/>
        <v> &amp; </v>
      </c>
      <c r="J533" s="61">
        <f t="shared" si="1"/>
        <v>0</v>
      </c>
    </row>
    <row r="534" ht="15.75" customHeight="1">
      <c r="A534" s="58" t="str">
        <f t="shared" si="2"/>
        <v> &amp; </v>
      </c>
      <c r="B534" s="64" t="str">
        <f t="shared" si="3"/>
        <v> &amp; </v>
      </c>
      <c r="J534" s="61">
        <f t="shared" si="1"/>
        <v>0</v>
      </c>
    </row>
    <row r="535" ht="15.75" customHeight="1">
      <c r="A535" s="58" t="str">
        <f t="shared" si="2"/>
        <v> &amp; </v>
      </c>
      <c r="B535" s="64" t="str">
        <f t="shared" si="3"/>
        <v> &amp; </v>
      </c>
      <c r="J535" s="61">
        <f t="shared" si="1"/>
        <v>0</v>
      </c>
    </row>
    <row r="536" ht="15.75" customHeight="1">
      <c r="A536" s="58" t="str">
        <f t="shared" si="2"/>
        <v> &amp; </v>
      </c>
      <c r="B536" s="64" t="str">
        <f t="shared" si="3"/>
        <v> &amp; </v>
      </c>
      <c r="J536" s="61">
        <f t="shared" si="1"/>
        <v>0</v>
      </c>
    </row>
    <row r="537" ht="15.75" customHeight="1">
      <c r="A537" s="58" t="str">
        <f t="shared" si="2"/>
        <v> &amp; </v>
      </c>
      <c r="B537" s="64" t="str">
        <f t="shared" si="3"/>
        <v> &amp; </v>
      </c>
      <c r="J537" s="61">
        <f t="shared" si="1"/>
        <v>0</v>
      </c>
    </row>
    <row r="538" ht="15.75" customHeight="1">
      <c r="A538" s="58" t="str">
        <f t="shared" si="2"/>
        <v> &amp; </v>
      </c>
      <c r="B538" s="64" t="str">
        <f t="shared" si="3"/>
        <v> &amp; </v>
      </c>
      <c r="J538" s="61">
        <f t="shared" si="1"/>
        <v>0</v>
      </c>
    </row>
    <row r="539" ht="15.75" customHeight="1">
      <c r="A539" s="58" t="str">
        <f t="shared" si="2"/>
        <v> &amp; </v>
      </c>
      <c r="B539" s="64" t="str">
        <f t="shared" si="3"/>
        <v> &amp; </v>
      </c>
      <c r="J539" s="61">
        <f t="shared" si="1"/>
        <v>0</v>
      </c>
    </row>
    <row r="540" ht="15.75" customHeight="1">
      <c r="A540" s="58" t="str">
        <f t="shared" si="2"/>
        <v> &amp; </v>
      </c>
      <c r="B540" s="64" t="str">
        <f t="shared" si="3"/>
        <v> &amp; </v>
      </c>
      <c r="J540" s="61">
        <f t="shared" si="1"/>
        <v>0</v>
      </c>
    </row>
    <row r="541" ht="15.75" customHeight="1">
      <c r="A541" s="58" t="str">
        <f t="shared" si="2"/>
        <v> &amp; </v>
      </c>
      <c r="B541" s="64" t="str">
        <f t="shared" si="3"/>
        <v> &amp; </v>
      </c>
      <c r="J541" s="61">
        <f t="shared" si="1"/>
        <v>0</v>
      </c>
    </row>
    <row r="542" ht="15.75" customHeight="1">
      <c r="A542" s="58" t="str">
        <f t="shared" si="2"/>
        <v> &amp; </v>
      </c>
      <c r="B542" s="64" t="str">
        <f t="shared" si="3"/>
        <v> &amp; </v>
      </c>
      <c r="J542" s="61">
        <f t="shared" si="1"/>
        <v>0</v>
      </c>
    </row>
    <row r="543" ht="15.75" customHeight="1">
      <c r="A543" s="58" t="str">
        <f t="shared" si="2"/>
        <v> &amp; </v>
      </c>
      <c r="B543" s="64" t="str">
        <f t="shared" si="3"/>
        <v> &amp; </v>
      </c>
      <c r="J543" s="61">
        <f t="shared" si="1"/>
        <v>0</v>
      </c>
    </row>
    <row r="544" ht="15.75" customHeight="1">
      <c r="A544" s="58" t="str">
        <f t="shared" si="2"/>
        <v> &amp; </v>
      </c>
      <c r="B544" s="64" t="str">
        <f t="shared" si="3"/>
        <v> &amp; </v>
      </c>
      <c r="J544" s="61">
        <f t="shared" si="1"/>
        <v>0</v>
      </c>
    </row>
    <row r="545" ht="15.75" customHeight="1">
      <c r="A545" s="58" t="str">
        <f t="shared" si="2"/>
        <v> &amp; </v>
      </c>
      <c r="B545" s="64" t="str">
        <f t="shared" si="3"/>
        <v> &amp; </v>
      </c>
      <c r="J545" s="61">
        <f t="shared" si="1"/>
        <v>0</v>
      </c>
    </row>
    <row r="546" ht="15.75" customHeight="1">
      <c r="A546" s="58" t="str">
        <f t="shared" si="2"/>
        <v> &amp; </v>
      </c>
      <c r="B546" s="64" t="str">
        <f t="shared" si="3"/>
        <v> &amp; </v>
      </c>
      <c r="J546" s="61">
        <f t="shared" si="1"/>
        <v>0</v>
      </c>
    </row>
    <row r="547" ht="15.75" customHeight="1">
      <c r="A547" s="58" t="str">
        <f t="shared" si="2"/>
        <v> &amp; </v>
      </c>
      <c r="B547" s="64" t="str">
        <f t="shared" si="3"/>
        <v> &amp; </v>
      </c>
      <c r="J547" s="61">
        <f t="shared" si="1"/>
        <v>0</v>
      </c>
    </row>
    <row r="548" ht="15.75" customHeight="1">
      <c r="A548" s="58" t="str">
        <f t="shared" si="2"/>
        <v> &amp; </v>
      </c>
      <c r="B548" s="64" t="str">
        <f t="shared" si="3"/>
        <v> &amp; </v>
      </c>
      <c r="J548" s="61">
        <f t="shared" si="1"/>
        <v>0</v>
      </c>
    </row>
    <row r="549" ht="15.75" customHeight="1">
      <c r="A549" s="58" t="str">
        <f t="shared" si="2"/>
        <v> &amp; </v>
      </c>
      <c r="B549" s="64" t="str">
        <f t="shared" si="3"/>
        <v> &amp; </v>
      </c>
      <c r="J549" s="61">
        <f t="shared" si="1"/>
        <v>0</v>
      </c>
    </row>
    <row r="550" ht="15.75" customHeight="1">
      <c r="A550" s="58" t="str">
        <f t="shared" si="2"/>
        <v> &amp; </v>
      </c>
      <c r="B550" s="64" t="str">
        <f t="shared" si="3"/>
        <v> &amp; </v>
      </c>
      <c r="J550" s="61">
        <f t="shared" si="1"/>
        <v>0</v>
      </c>
    </row>
    <row r="551" ht="15.75" customHeight="1">
      <c r="A551" s="58" t="str">
        <f t="shared" si="2"/>
        <v> &amp; </v>
      </c>
      <c r="B551" s="64" t="str">
        <f t="shared" si="3"/>
        <v> &amp; </v>
      </c>
      <c r="J551" s="61">
        <f t="shared" si="1"/>
        <v>0</v>
      </c>
    </row>
    <row r="552" ht="15.75" customHeight="1">
      <c r="A552" s="58" t="str">
        <f t="shared" si="2"/>
        <v> &amp; </v>
      </c>
      <c r="B552" s="64" t="str">
        <f t="shared" si="3"/>
        <v> &amp; </v>
      </c>
      <c r="J552" s="61">
        <f t="shared" si="1"/>
        <v>0</v>
      </c>
    </row>
    <row r="553" ht="15.75" customHeight="1">
      <c r="A553" s="58" t="str">
        <f t="shared" si="2"/>
        <v> &amp; </v>
      </c>
      <c r="B553" s="64" t="str">
        <f t="shared" si="3"/>
        <v> &amp; </v>
      </c>
      <c r="J553" s="61">
        <f t="shared" si="1"/>
        <v>0</v>
      </c>
    </row>
    <row r="554" ht="15.75" customHeight="1">
      <c r="A554" s="58" t="str">
        <f t="shared" si="2"/>
        <v> &amp; </v>
      </c>
      <c r="B554" s="64" t="str">
        <f t="shared" si="3"/>
        <v> &amp; </v>
      </c>
      <c r="J554" s="61">
        <f t="shared" si="1"/>
        <v>0</v>
      </c>
    </row>
    <row r="555" ht="15.75" customHeight="1">
      <c r="A555" s="58" t="str">
        <f t="shared" si="2"/>
        <v> &amp; </v>
      </c>
      <c r="B555" s="64" t="str">
        <f t="shared" si="3"/>
        <v> &amp; </v>
      </c>
      <c r="J555" s="61">
        <f t="shared" si="1"/>
        <v>0</v>
      </c>
    </row>
    <row r="556" ht="15.75" customHeight="1">
      <c r="A556" s="58" t="str">
        <f t="shared" si="2"/>
        <v> &amp; </v>
      </c>
      <c r="B556" s="64" t="str">
        <f t="shared" si="3"/>
        <v> &amp; </v>
      </c>
      <c r="J556" s="61">
        <f t="shared" si="1"/>
        <v>0</v>
      </c>
    </row>
    <row r="557" ht="15.75" customHeight="1">
      <c r="A557" s="58" t="str">
        <f t="shared" si="2"/>
        <v> &amp; </v>
      </c>
      <c r="B557" s="64" t="str">
        <f t="shared" si="3"/>
        <v> &amp; </v>
      </c>
      <c r="J557" s="61">
        <f t="shared" si="1"/>
        <v>0</v>
      </c>
    </row>
    <row r="558" ht="15.75" customHeight="1">
      <c r="A558" s="58" t="str">
        <f t="shared" si="2"/>
        <v> &amp; </v>
      </c>
      <c r="B558" s="64" t="str">
        <f t="shared" si="3"/>
        <v> &amp; </v>
      </c>
      <c r="J558" s="61">
        <f t="shared" si="1"/>
        <v>0</v>
      </c>
    </row>
    <row r="559" ht="15.75" customHeight="1">
      <c r="A559" s="58" t="str">
        <f t="shared" si="2"/>
        <v> &amp; </v>
      </c>
      <c r="B559" s="64" t="str">
        <f t="shared" si="3"/>
        <v> &amp; </v>
      </c>
      <c r="J559" s="61">
        <f t="shared" si="1"/>
        <v>0</v>
      </c>
    </row>
    <row r="560" ht="15.75" customHeight="1">
      <c r="A560" s="58" t="str">
        <f t="shared" si="2"/>
        <v> &amp; </v>
      </c>
      <c r="B560" s="64" t="str">
        <f t="shared" si="3"/>
        <v> &amp; </v>
      </c>
      <c r="J560" s="61">
        <f t="shared" si="1"/>
        <v>0</v>
      </c>
    </row>
    <row r="561" ht="15.75" customHeight="1">
      <c r="A561" s="58" t="str">
        <f t="shared" si="2"/>
        <v> &amp; </v>
      </c>
      <c r="B561" s="64" t="str">
        <f t="shared" si="3"/>
        <v> &amp; </v>
      </c>
      <c r="J561" s="61">
        <f t="shared" si="1"/>
        <v>0</v>
      </c>
    </row>
    <row r="562" ht="15.75" customHeight="1">
      <c r="A562" s="58" t="str">
        <f t="shared" si="2"/>
        <v> &amp; </v>
      </c>
      <c r="B562" s="64" t="str">
        <f t="shared" si="3"/>
        <v> &amp; </v>
      </c>
      <c r="J562" s="61">
        <f t="shared" si="1"/>
        <v>0</v>
      </c>
    </row>
    <row r="563" ht="15.75" customHeight="1">
      <c r="A563" s="58" t="str">
        <f t="shared" si="2"/>
        <v> &amp; </v>
      </c>
      <c r="B563" s="64" t="str">
        <f t="shared" si="3"/>
        <v> &amp; </v>
      </c>
      <c r="J563" s="61">
        <f t="shared" si="1"/>
        <v>0</v>
      </c>
    </row>
    <row r="564" ht="15.75" customHeight="1">
      <c r="A564" s="58" t="str">
        <f t="shared" si="2"/>
        <v> &amp; </v>
      </c>
      <c r="B564" s="64" t="str">
        <f t="shared" si="3"/>
        <v> &amp; </v>
      </c>
      <c r="J564" s="61">
        <f t="shared" si="1"/>
        <v>0</v>
      </c>
    </row>
    <row r="565" ht="15.75" customHeight="1">
      <c r="A565" s="58" t="str">
        <f t="shared" si="2"/>
        <v> &amp; </v>
      </c>
      <c r="B565" s="64" t="str">
        <f t="shared" si="3"/>
        <v> &amp; </v>
      </c>
      <c r="J565" s="61">
        <f t="shared" si="1"/>
        <v>0</v>
      </c>
    </row>
    <row r="566" ht="15.75" customHeight="1">
      <c r="A566" s="58" t="str">
        <f t="shared" si="2"/>
        <v> &amp; </v>
      </c>
      <c r="B566" s="64" t="str">
        <f t="shared" si="3"/>
        <v> &amp; </v>
      </c>
      <c r="J566" s="61">
        <f t="shared" si="1"/>
        <v>0</v>
      </c>
    </row>
    <row r="567" ht="15.75" customHeight="1">
      <c r="A567" s="58" t="str">
        <f t="shared" si="2"/>
        <v> &amp; </v>
      </c>
      <c r="B567" s="64" t="str">
        <f t="shared" si="3"/>
        <v> &amp; </v>
      </c>
      <c r="J567" s="61">
        <f t="shared" si="1"/>
        <v>0</v>
      </c>
    </row>
    <row r="568" ht="15.75" customHeight="1">
      <c r="A568" s="58" t="str">
        <f t="shared" si="2"/>
        <v> &amp; </v>
      </c>
      <c r="B568" s="64" t="str">
        <f t="shared" si="3"/>
        <v> &amp; </v>
      </c>
      <c r="J568" s="61">
        <f t="shared" si="1"/>
        <v>0</v>
      </c>
    </row>
    <row r="569" ht="15.75" customHeight="1">
      <c r="A569" s="58" t="str">
        <f t="shared" si="2"/>
        <v> &amp; </v>
      </c>
      <c r="B569" s="64" t="str">
        <f t="shared" si="3"/>
        <v> &amp; </v>
      </c>
      <c r="J569" s="61">
        <f t="shared" si="1"/>
        <v>0</v>
      </c>
    </row>
    <row r="570" ht="15.75" customHeight="1">
      <c r="A570" s="58" t="str">
        <f t="shared" si="2"/>
        <v> &amp; </v>
      </c>
      <c r="B570" s="64" t="str">
        <f t="shared" si="3"/>
        <v> &amp; </v>
      </c>
      <c r="J570" s="61">
        <f t="shared" si="1"/>
        <v>0</v>
      </c>
    </row>
    <row r="571" ht="15.75" customHeight="1">
      <c r="A571" s="58" t="str">
        <f t="shared" si="2"/>
        <v> &amp; </v>
      </c>
      <c r="B571" s="64" t="str">
        <f t="shared" si="3"/>
        <v> &amp; </v>
      </c>
      <c r="J571" s="61">
        <f t="shared" si="1"/>
        <v>0</v>
      </c>
    </row>
    <row r="572" ht="15.75" customHeight="1">
      <c r="A572" s="58" t="str">
        <f t="shared" si="2"/>
        <v> &amp; </v>
      </c>
      <c r="B572" s="64" t="str">
        <f t="shared" si="3"/>
        <v> &amp; </v>
      </c>
      <c r="J572" s="61">
        <f t="shared" si="1"/>
        <v>0</v>
      </c>
    </row>
    <row r="573" ht="15.75" customHeight="1">
      <c r="A573" s="58" t="str">
        <f t="shared" si="2"/>
        <v> &amp; </v>
      </c>
      <c r="B573" s="64" t="str">
        <f t="shared" si="3"/>
        <v> &amp; </v>
      </c>
      <c r="J573" s="61">
        <f t="shared" si="1"/>
        <v>0</v>
      </c>
    </row>
    <row r="574" ht="15.75" customHeight="1">
      <c r="A574" s="58" t="str">
        <f t="shared" si="2"/>
        <v> &amp; </v>
      </c>
      <c r="B574" s="64" t="str">
        <f t="shared" si="3"/>
        <v> &amp; </v>
      </c>
      <c r="J574" s="61">
        <f t="shared" si="1"/>
        <v>0</v>
      </c>
    </row>
    <row r="575" ht="15.75" customHeight="1">
      <c r="A575" s="58" t="str">
        <f t="shared" si="2"/>
        <v> &amp; </v>
      </c>
      <c r="B575" s="64" t="str">
        <f t="shared" si="3"/>
        <v> &amp; </v>
      </c>
      <c r="J575" s="61">
        <f t="shared" si="1"/>
        <v>0</v>
      </c>
    </row>
    <row r="576" ht="15.75" customHeight="1">
      <c r="A576" s="58" t="str">
        <f t="shared" si="2"/>
        <v> &amp; </v>
      </c>
      <c r="B576" s="64" t="str">
        <f t="shared" si="3"/>
        <v> &amp; </v>
      </c>
      <c r="J576" s="61">
        <f t="shared" si="1"/>
        <v>0</v>
      </c>
    </row>
    <row r="577" ht="15.75" customHeight="1">
      <c r="A577" s="58" t="str">
        <f t="shared" si="2"/>
        <v> &amp; </v>
      </c>
      <c r="B577" s="64" t="str">
        <f t="shared" si="3"/>
        <v> &amp; </v>
      </c>
      <c r="J577" s="61">
        <f t="shared" si="1"/>
        <v>0</v>
      </c>
    </row>
    <row r="578" ht="15.75" customHeight="1">
      <c r="A578" s="58" t="str">
        <f t="shared" si="2"/>
        <v> &amp; </v>
      </c>
      <c r="B578" s="64" t="str">
        <f t="shared" si="3"/>
        <v> &amp; </v>
      </c>
      <c r="J578" s="61">
        <f t="shared" si="1"/>
        <v>0</v>
      </c>
    </row>
    <row r="579" ht="15.75" customHeight="1">
      <c r="A579" s="58" t="str">
        <f t="shared" si="2"/>
        <v> &amp; </v>
      </c>
      <c r="B579" s="64" t="str">
        <f t="shared" si="3"/>
        <v> &amp; </v>
      </c>
      <c r="J579" s="61">
        <f t="shared" si="1"/>
        <v>0</v>
      </c>
    </row>
    <row r="580" ht="15.75" customHeight="1">
      <c r="A580" s="58" t="str">
        <f t="shared" si="2"/>
        <v> &amp; </v>
      </c>
      <c r="B580" s="64" t="str">
        <f t="shared" si="3"/>
        <v> &amp; </v>
      </c>
      <c r="J580" s="61">
        <f t="shared" si="1"/>
        <v>0</v>
      </c>
    </row>
    <row r="581" ht="15.75" customHeight="1">
      <c r="A581" s="58" t="str">
        <f t="shared" si="2"/>
        <v> &amp; </v>
      </c>
      <c r="B581" s="64" t="str">
        <f t="shared" si="3"/>
        <v> &amp; </v>
      </c>
      <c r="J581" s="61">
        <f t="shared" si="1"/>
        <v>0</v>
      </c>
    </row>
    <row r="582" ht="15.75" customHeight="1">
      <c r="A582" s="58" t="str">
        <f t="shared" si="2"/>
        <v> &amp; </v>
      </c>
      <c r="B582" s="64" t="str">
        <f t="shared" si="3"/>
        <v> &amp; </v>
      </c>
      <c r="J582" s="61">
        <f t="shared" si="1"/>
        <v>0</v>
      </c>
    </row>
    <row r="583" ht="15.75" customHeight="1">
      <c r="A583" s="58" t="str">
        <f t="shared" si="2"/>
        <v> &amp; </v>
      </c>
      <c r="B583" s="64" t="str">
        <f t="shared" si="3"/>
        <v> &amp; </v>
      </c>
      <c r="J583" s="61">
        <f t="shared" si="1"/>
        <v>0</v>
      </c>
    </row>
    <row r="584" ht="15.75" customHeight="1">
      <c r="A584" s="58" t="str">
        <f t="shared" si="2"/>
        <v> &amp; </v>
      </c>
      <c r="B584" s="64" t="str">
        <f t="shared" si="3"/>
        <v> &amp; </v>
      </c>
      <c r="J584" s="61">
        <f t="shared" si="1"/>
        <v>0</v>
      </c>
    </row>
    <row r="585" ht="15.75" customHeight="1">
      <c r="A585" s="58" t="str">
        <f t="shared" si="2"/>
        <v> &amp; </v>
      </c>
      <c r="B585" s="64" t="str">
        <f t="shared" si="3"/>
        <v> &amp; </v>
      </c>
      <c r="J585" s="61">
        <f t="shared" si="1"/>
        <v>0</v>
      </c>
    </row>
    <row r="586" ht="15.75" customHeight="1">
      <c r="A586" s="58" t="str">
        <f t="shared" si="2"/>
        <v> &amp; </v>
      </c>
      <c r="B586" s="64" t="str">
        <f t="shared" si="3"/>
        <v> &amp; </v>
      </c>
      <c r="J586" s="61">
        <f t="shared" si="1"/>
        <v>0</v>
      </c>
    </row>
    <row r="587" ht="15.75" customHeight="1">
      <c r="A587" s="58" t="str">
        <f t="shared" si="2"/>
        <v> &amp; </v>
      </c>
      <c r="B587" s="64" t="str">
        <f t="shared" si="3"/>
        <v> &amp; </v>
      </c>
      <c r="J587" s="61">
        <f t="shared" si="1"/>
        <v>0</v>
      </c>
    </row>
    <row r="588" ht="15.75" customHeight="1">
      <c r="A588" s="58" t="str">
        <f t="shared" si="2"/>
        <v> &amp; </v>
      </c>
      <c r="B588" s="64" t="str">
        <f t="shared" si="3"/>
        <v> &amp; </v>
      </c>
      <c r="J588" s="61">
        <f t="shared" si="1"/>
        <v>0</v>
      </c>
    </row>
    <row r="589" ht="15.75" customHeight="1">
      <c r="A589" s="58" t="str">
        <f t="shared" si="2"/>
        <v> &amp; </v>
      </c>
      <c r="B589" s="64" t="str">
        <f t="shared" si="3"/>
        <v> &amp; </v>
      </c>
      <c r="J589" s="61">
        <f t="shared" si="1"/>
        <v>0</v>
      </c>
    </row>
    <row r="590" ht="15.75" customHeight="1">
      <c r="A590" s="58" t="str">
        <f t="shared" si="2"/>
        <v> &amp; </v>
      </c>
      <c r="B590" s="64" t="str">
        <f t="shared" si="3"/>
        <v> &amp; </v>
      </c>
      <c r="J590" s="61">
        <f t="shared" si="1"/>
        <v>0</v>
      </c>
    </row>
    <row r="591" ht="15.75" customHeight="1">
      <c r="A591" s="58" t="str">
        <f t="shared" si="2"/>
        <v> &amp; </v>
      </c>
      <c r="B591" s="64" t="str">
        <f t="shared" si="3"/>
        <v> &amp; </v>
      </c>
      <c r="J591" s="61">
        <f t="shared" si="1"/>
        <v>0</v>
      </c>
    </row>
    <row r="592" ht="15.75" customHeight="1">
      <c r="A592" s="58" t="str">
        <f t="shared" si="2"/>
        <v> &amp; </v>
      </c>
      <c r="B592" s="64" t="str">
        <f t="shared" si="3"/>
        <v> &amp; </v>
      </c>
      <c r="J592" s="61">
        <f t="shared" si="1"/>
        <v>0</v>
      </c>
    </row>
    <row r="593" ht="15.75" customHeight="1">
      <c r="A593" s="58" t="str">
        <f t="shared" si="2"/>
        <v> &amp; </v>
      </c>
      <c r="B593" s="64" t="str">
        <f t="shared" si="3"/>
        <v> &amp; </v>
      </c>
      <c r="J593" s="61">
        <f t="shared" si="1"/>
        <v>0</v>
      </c>
    </row>
    <row r="594" ht="15.75" customHeight="1">
      <c r="A594" s="58" t="str">
        <f t="shared" si="2"/>
        <v> &amp; </v>
      </c>
      <c r="B594" s="64" t="str">
        <f t="shared" si="3"/>
        <v> &amp; </v>
      </c>
      <c r="J594" s="61">
        <f t="shared" si="1"/>
        <v>0</v>
      </c>
    </row>
    <row r="595" ht="15.75" customHeight="1">
      <c r="A595" s="58" t="str">
        <f t="shared" si="2"/>
        <v> &amp; </v>
      </c>
      <c r="B595" s="64" t="str">
        <f t="shared" si="3"/>
        <v> &amp; </v>
      </c>
      <c r="J595" s="61">
        <f t="shared" si="1"/>
        <v>0</v>
      </c>
    </row>
    <row r="596" ht="15.75" customHeight="1">
      <c r="A596" s="58" t="str">
        <f t="shared" si="2"/>
        <v> &amp; </v>
      </c>
      <c r="B596" s="64" t="str">
        <f t="shared" si="3"/>
        <v> &amp; </v>
      </c>
      <c r="J596" s="61">
        <f t="shared" si="1"/>
        <v>0</v>
      </c>
    </row>
    <row r="597" ht="15.75" customHeight="1">
      <c r="A597" s="58" t="str">
        <f t="shared" si="2"/>
        <v> &amp; </v>
      </c>
      <c r="B597" s="64" t="str">
        <f t="shared" si="3"/>
        <v> &amp; </v>
      </c>
      <c r="J597" s="61">
        <f t="shared" si="1"/>
        <v>0</v>
      </c>
    </row>
    <row r="598" ht="15.75" customHeight="1">
      <c r="A598" s="58" t="str">
        <f t="shared" si="2"/>
        <v> &amp; </v>
      </c>
      <c r="B598" s="64" t="str">
        <f t="shared" si="3"/>
        <v> &amp; </v>
      </c>
      <c r="J598" s="61">
        <f t="shared" si="1"/>
        <v>0</v>
      </c>
    </row>
    <row r="599" ht="15.75" customHeight="1">
      <c r="A599" s="58" t="str">
        <f t="shared" si="2"/>
        <v> &amp; </v>
      </c>
      <c r="B599" s="64" t="str">
        <f t="shared" si="3"/>
        <v> &amp; </v>
      </c>
      <c r="J599" s="61">
        <f t="shared" si="1"/>
        <v>0</v>
      </c>
    </row>
    <row r="600" ht="15.75" customHeight="1">
      <c r="A600" s="58" t="str">
        <f t="shared" si="2"/>
        <v> &amp; </v>
      </c>
      <c r="B600" s="64" t="str">
        <f t="shared" si="3"/>
        <v> &amp; </v>
      </c>
      <c r="J600" s="61">
        <f t="shared" si="1"/>
        <v>0</v>
      </c>
    </row>
    <row r="601" ht="15.75" customHeight="1">
      <c r="A601" s="58" t="str">
        <f t="shared" si="2"/>
        <v> &amp; </v>
      </c>
      <c r="B601" s="64" t="str">
        <f t="shared" si="3"/>
        <v> &amp; </v>
      </c>
      <c r="J601" s="61">
        <f t="shared" si="1"/>
        <v>0</v>
      </c>
    </row>
    <row r="602" ht="15.75" customHeight="1">
      <c r="A602" s="58" t="str">
        <f t="shared" si="2"/>
        <v> &amp; </v>
      </c>
      <c r="B602" s="64" t="str">
        <f t="shared" si="3"/>
        <v> &amp; </v>
      </c>
      <c r="J602" s="61">
        <f t="shared" si="1"/>
        <v>0</v>
      </c>
    </row>
    <row r="603" ht="15.75" customHeight="1">
      <c r="A603" s="58" t="str">
        <f t="shared" si="2"/>
        <v> &amp; </v>
      </c>
      <c r="B603" s="64" t="str">
        <f t="shared" si="3"/>
        <v> &amp; </v>
      </c>
      <c r="J603" s="61">
        <f t="shared" si="1"/>
        <v>0</v>
      </c>
    </row>
    <row r="604" ht="15.75" customHeight="1">
      <c r="A604" s="58" t="str">
        <f t="shared" si="2"/>
        <v> &amp; </v>
      </c>
      <c r="B604" s="64" t="str">
        <f t="shared" si="3"/>
        <v> &amp; </v>
      </c>
      <c r="J604" s="61">
        <f t="shared" si="1"/>
        <v>0</v>
      </c>
    </row>
    <row r="605" ht="15.75" customHeight="1">
      <c r="A605" s="58" t="str">
        <f t="shared" si="2"/>
        <v> &amp; </v>
      </c>
      <c r="B605" s="64" t="str">
        <f t="shared" si="3"/>
        <v> &amp; </v>
      </c>
      <c r="J605" s="61">
        <f t="shared" si="1"/>
        <v>0</v>
      </c>
    </row>
    <row r="606" ht="15.75" customHeight="1">
      <c r="A606" s="58" t="str">
        <f t="shared" si="2"/>
        <v> &amp; </v>
      </c>
      <c r="B606" s="64" t="str">
        <f t="shared" si="3"/>
        <v> &amp; </v>
      </c>
      <c r="J606" s="61">
        <f t="shared" si="1"/>
        <v>0</v>
      </c>
    </row>
    <row r="607" ht="15.75" customHeight="1">
      <c r="A607" s="58" t="str">
        <f t="shared" si="2"/>
        <v> &amp; </v>
      </c>
      <c r="B607" s="64" t="str">
        <f t="shared" si="3"/>
        <v> &amp; </v>
      </c>
      <c r="J607" s="61">
        <f t="shared" si="1"/>
        <v>0</v>
      </c>
    </row>
    <row r="608" ht="15.75" customHeight="1">
      <c r="A608" s="58" t="str">
        <f t="shared" si="2"/>
        <v> &amp; </v>
      </c>
      <c r="B608" s="64" t="str">
        <f t="shared" si="3"/>
        <v> &amp; </v>
      </c>
      <c r="J608" s="61">
        <f t="shared" si="1"/>
        <v>0</v>
      </c>
    </row>
    <row r="609" ht="15.75" customHeight="1">
      <c r="A609" s="58" t="str">
        <f t="shared" si="2"/>
        <v> &amp; </v>
      </c>
      <c r="B609" s="64" t="str">
        <f t="shared" si="3"/>
        <v> &amp; </v>
      </c>
      <c r="J609" s="61">
        <f t="shared" si="1"/>
        <v>0</v>
      </c>
    </row>
    <row r="610" ht="15.75" customHeight="1">
      <c r="A610" s="58" t="str">
        <f t="shared" si="2"/>
        <v> &amp; </v>
      </c>
      <c r="B610" s="64" t="str">
        <f t="shared" si="3"/>
        <v> &amp; </v>
      </c>
      <c r="J610" s="61">
        <f t="shared" si="1"/>
        <v>0</v>
      </c>
    </row>
    <row r="611" ht="15.75" customHeight="1">
      <c r="A611" s="58" t="str">
        <f t="shared" si="2"/>
        <v> &amp; </v>
      </c>
      <c r="B611" s="64" t="str">
        <f t="shared" si="3"/>
        <v> &amp; </v>
      </c>
      <c r="J611" s="61">
        <f t="shared" si="1"/>
        <v>0</v>
      </c>
    </row>
    <row r="612" ht="15.75" customHeight="1">
      <c r="A612" s="58" t="str">
        <f t="shared" si="2"/>
        <v> &amp; </v>
      </c>
      <c r="B612" s="64" t="str">
        <f t="shared" si="3"/>
        <v> &amp; </v>
      </c>
      <c r="J612" s="61">
        <f t="shared" si="1"/>
        <v>0</v>
      </c>
    </row>
    <row r="613" ht="15.75" customHeight="1">
      <c r="A613" s="58" t="str">
        <f t="shared" si="2"/>
        <v> &amp; </v>
      </c>
      <c r="B613" s="64" t="str">
        <f t="shared" si="3"/>
        <v> &amp; </v>
      </c>
      <c r="J613" s="61">
        <f t="shared" si="1"/>
        <v>0</v>
      </c>
    </row>
    <row r="614" ht="15.75" customHeight="1">
      <c r="A614" s="58" t="str">
        <f t="shared" si="2"/>
        <v> &amp; </v>
      </c>
      <c r="B614" s="64" t="str">
        <f t="shared" si="3"/>
        <v> &amp; </v>
      </c>
      <c r="J614" s="61">
        <f t="shared" si="1"/>
        <v>0</v>
      </c>
    </row>
    <row r="615" ht="15.75" customHeight="1">
      <c r="A615" s="58" t="str">
        <f t="shared" si="2"/>
        <v> &amp; </v>
      </c>
      <c r="B615" s="64" t="str">
        <f t="shared" si="3"/>
        <v> &amp; </v>
      </c>
      <c r="J615" s="61">
        <f t="shared" si="1"/>
        <v>0</v>
      </c>
    </row>
    <row r="616" ht="15.75" customHeight="1">
      <c r="A616" s="58" t="str">
        <f t="shared" si="2"/>
        <v> &amp; </v>
      </c>
      <c r="B616" s="64" t="str">
        <f t="shared" si="3"/>
        <v> &amp; </v>
      </c>
      <c r="J616" s="61">
        <f t="shared" si="1"/>
        <v>0</v>
      </c>
    </row>
    <row r="617" ht="15.75" customHeight="1">
      <c r="A617" s="58" t="str">
        <f t="shared" si="2"/>
        <v> &amp; </v>
      </c>
      <c r="B617" s="64" t="str">
        <f t="shared" si="3"/>
        <v> &amp; </v>
      </c>
      <c r="J617" s="61">
        <f t="shared" si="1"/>
        <v>0</v>
      </c>
    </row>
    <row r="618" ht="15.75" customHeight="1">
      <c r="A618" s="58" t="str">
        <f t="shared" si="2"/>
        <v> &amp; </v>
      </c>
      <c r="B618" s="64" t="str">
        <f t="shared" si="3"/>
        <v> &amp; </v>
      </c>
      <c r="J618" s="61">
        <f t="shared" si="1"/>
        <v>0</v>
      </c>
    </row>
    <row r="619" ht="15.75" customHeight="1">
      <c r="A619" s="58" t="str">
        <f t="shared" si="2"/>
        <v> &amp; </v>
      </c>
      <c r="B619" s="64" t="str">
        <f t="shared" si="3"/>
        <v> &amp; </v>
      </c>
      <c r="J619" s="61">
        <f t="shared" si="1"/>
        <v>0</v>
      </c>
    </row>
    <row r="620" ht="15.75" customHeight="1">
      <c r="A620" s="58" t="str">
        <f t="shared" si="2"/>
        <v> &amp; </v>
      </c>
      <c r="B620" s="64" t="str">
        <f t="shared" si="3"/>
        <v> &amp; </v>
      </c>
      <c r="J620" s="61">
        <f t="shared" si="1"/>
        <v>0</v>
      </c>
    </row>
    <row r="621" ht="15.75" customHeight="1">
      <c r="A621" s="58" t="str">
        <f t="shared" si="2"/>
        <v> &amp; </v>
      </c>
      <c r="B621" s="64" t="str">
        <f t="shared" si="3"/>
        <v> &amp; </v>
      </c>
      <c r="J621" s="61">
        <f t="shared" si="1"/>
        <v>0</v>
      </c>
    </row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96">
    <mergeCell ref="E87:F87"/>
    <mergeCell ref="G87:H87"/>
    <mergeCell ref="C73:D73"/>
    <mergeCell ref="E73:F73"/>
    <mergeCell ref="G73:H73"/>
    <mergeCell ref="C80:D80"/>
    <mergeCell ref="E80:F80"/>
    <mergeCell ref="G80:H80"/>
    <mergeCell ref="C87:D87"/>
    <mergeCell ref="E109:F109"/>
    <mergeCell ref="G109:H109"/>
    <mergeCell ref="C94:D94"/>
    <mergeCell ref="E94:F94"/>
    <mergeCell ref="G94:H94"/>
    <mergeCell ref="C101:D101"/>
    <mergeCell ref="E101:F101"/>
    <mergeCell ref="G101:H101"/>
    <mergeCell ref="C109:D109"/>
    <mergeCell ref="E132:F132"/>
    <mergeCell ref="G132:H132"/>
    <mergeCell ref="C116:D116"/>
    <mergeCell ref="E116:F116"/>
    <mergeCell ref="G116:H116"/>
    <mergeCell ref="C124:D124"/>
    <mergeCell ref="E124:F124"/>
    <mergeCell ref="G124:H124"/>
    <mergeCell ref="C132:D132"/>
    <mergeCell ref="E154:F154"/>
    <mergeCell ref="G154:H154"/>
    <mergeCell ref="C140:D140"/>
    <mergeCell ref="E140:F140"/>
    <mergeCell ref="G140:H140"/>
    <mergeCell ref="C147:D147"/>
    <mergeCell ref="E147:F147"/>
    <mergeCell ref="G147:H147"/>
    <mergeCell ref="C154:D154"/>
    <mergeCell ref="E171:F171"/>
    <mergeCell ref="G171:H171"/>
    <mergeCell ref="C158:D158"/>
    <mergeCell ref="E158:F158"/>
    <mergeCell ref="G158:H158"/>
    <mergeCell ref="C165:D165"/>
    <mergeCell ref="E165:F165"/>
    <mergeCell ref="G165:H165"/>
    <mergeCell ref="C171:D171"/>
    <mergeCell ref="E188:F188"/>
    <mergeCell ref="G188:H188"/>
    <mergeCell ref="C177:D177"/>
    <mergeCell ref="E177:F177"/>
    <mergeCell ref="G177:H177"/>
    <mergeCell ref="C183:D183"/>
    <mergeCell ref="E183:F183"/>
    <mergeCell ref="G183:H183"/>
    <mergeCell ref="C188:D188"/>
    <mergeCell ref="E206:F206"/>
    <mergeCell ref="G206:H206"/>
    <mergeCell ref="C194:D194"/>
    <mergeCell ref="E194:F194"/>
    <mergeCell ref="G194:H194"/>
    <mergeCell ref="C200:D200"/>
    <mergeCell ref="E200:F200"/>
    <mergeCell ref="G200:H200"/>
    <mergeCell ref="C206:D206"/>
    <mergeCell ref="E21:F21"/>
    <mergeCell ref="G21:H21"/>
    <mergeCell ref="C5:D5"/>
    <mergeCell ref="E5:F5"/>
    <mergeCell ref="G5:H5"/>
    <mergeCell ref="C14:D14"/>
    <mergeCell ref="E14:F14"/>
    <mergeCell ref="G14:H14"/>
    <mergeCell ref="C21:D21"/>
    <mergeCell ref="E42:F42"/>
    <mergeCell ref="G42:H42"/>
    <mergeCell ref="C28:D28"/>
    <mergeCell ref="E28:F28"/>
    <mergeCell ref="G28:H28"/>
    <mergeCell ref="C35:D35"/>
    <mergeCell ref="E35:F35"/>
    <mergeCell ref="G35:H35"/>
    <mergeCell ref="C42:D42"/>
    <mergeCell ref="E65:F65"/>
    <mergeCell ref="G65:H65"/>
    <mergeCell ref="C50:D50"/>
    <mergeCell ref="E50:F50"/>
    <mergeCell ref="G50:H50"/>
    <mergeCell ref="C57:D57"/>
    <mergeCell ref="E57:F57"/>
    <mergeCell ref="G57:H57"/>
    <mergeCell ref="C65:D65"/>
    <mergeCell ref="C211:D211"/>
    <mergeCell ref="E211:F211"/>
    <mergeCell ref="G211:H211"/>
    <mergeCell ref="C217:D217"/>
    <mergeCell ref="E217:F217"/>
    <mergeCell ref="G217:H21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8.71"/>
    <col customWidth="1" min="9" max="26" width="8.86"/>
  </cols>
  <sheetData>
    <row r="1">
      <c r="A1" s="81" t="s">
        <v>160</v>
      </c>
      <c r="B1" s="2"/>
      <c r="I1" s="38"/>
    </row>
    <row r="2">
      <c r="B2" s="2"/>
      <c r="I2" s="38"/>
    </row>
    <row r="3">
      <c r="A3" s="5" t="s">
        <v>1</v>
      </c>
      <c r="B3" s="82" t="s">
        <v>161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10</v>
      </c>
      <c r="I3" s="83" t="s">
        <v>162</v>
      </c>
    </row>
    <row r="4">
      <c r="A4" s="17" t="s">
        <v>13</v>
      </c>
      <c r="B4" s="10">
        <f t="shared" ref="B4:B13" si="1">if(C4+D4=0, "No matches played", C4/E4)</f>
        <v>0.8955223881</v>
      </c>
      <c r="C4" s="17">
        <f>VLOOKUP(A4,'Rolling Data'!K:L,2,FALSE)</f>
        <v>60</v>
      </c>
      <c r="D4" s="17">
        <f>VLOOKUP(A4,'Rolling Data'!K:M,3,FALSE)</f>
        <v>7</v>
      </c>
      <c r="E4" s="17">
        <f t="shared" ref="E4:E13" si="2">C4+D4</f>
        <v>67</v>
      </c>
      <c r="F4" s="17">
        <f>SUMIF('Rolling Data'!C:C,'Data Pairs'!A$5,'Rolling Data'!E:E)+SUMIF('Rolling Data'!D:D,'Data Pairs'!A$5,'Rolling Data'!E:E)+SUMIF('Rolling Data'!H:H,'Data Pairs'!A$5,'Rolling Data'!F:F)+SUMIF('Rolling Data'!G:G,'Data Pairs'!A$5,'Rolling Data'!F:F)</f>
        <v>391</v>
      </c>
      <c r="G4" s="17">
        <f>SUMIF('Rolling Data'!C:C,'Data Pairs'!A$5,'Rolling Data'!F:F)+SUMIF('Rolling Data'!D:D,'Data Pairs'!A$5,'Rolling Data'!F:F)+SUMIF('Rolling Data'!G:G,'Data Pairs'!A$5,'Rolling Data'!E:E)+SUMIF('Rolling Data'!H:H,'Data Pairs'!A$5,'Rolling Data'!E:E)</f>
        <v>199</v>
      </c>
      <c r="H4" s="12">
        <f t="shared" ref="H4:H13" si="3">F4-G4</f>
        <v>192</v>
      </c>
      <c r="I4" s="38">
        <f>vlookup(A4,'Rolling Data'!K:N,4,false)-H4</f>
        <v>0</v>
      </c>
    </row>
    <row r="5">
      <c r="A5" s="17" t="s">
        <v>15</v>
      </c>
      <c r="B5" s="10">
        <f t="shared" si="1"/>
        <v>0.5576923077</v>
      </c>
      <c r="C5" s="17">
        <f>VLOOKUP(A5,'Rolling Data'!K:L,2,FALSE)</f>
        <v>14.5</v>
      </c>
      <c r="D5" s="17">
        <f>VLOOKUP(A5,'Rolling Data'!K:M,3,FALSE)</f>
        <v>11.5</v>
      </c>
      <c r="E5" s="17">
        <f t="shared" si="2"/>
        <v>26</v>
      </c>
      <c r="F5" s="17">
        <f>SUMIF('Rolling Data'!C:C,'Data Pairs'!A$6,'Rolling Data'!E:E)+SUMIF('Rolling Data'!D:D,'Data Pairs'!A$6,'Rolling Data'!E:E)+SUMIF('Rolling Data'!H:H,'Data Pairs'!A$6,'Rolling Data'!F:F)+SUMIF('Rolling Data'!G:G,'Data Pairs'!A$6,'Rolling Data'!F:F)</f>
        <v>119</v>
      </c>
      <c r="G5" s="17">
        <f>SUMIF('Rolling Data'!C:C,'Data Pairs'!A6,'Rolling Data'!F:F)+SUMIF('Rolling Data'!D:D,'Data Pairs'!A6,'Rolling Data'!F:F)+SUMIF('Rolling Data'!G:G,'Data Pairs'!A6,'Rolling Data'!E:E)+SUMIF('Rolling Data'!H:H,'Data Pairs'!A6,'Rolling Data'!E:E)</f>
        <v>100</v>
      </c>
      <c r="H5" s="12">
        <f t="shared" si="3"/>
        <v>19</v>
      </c>
      <c r="I5" s="38">
        <f>vlookup(A5,'Rolling Data'!K:N,4,false)-H5</f>
        <v>0</v>
      </c>
    </row>
    <row r="6">
      <c r="A6" s="17" t="s">
        <v>14</v>
      </c>
      <c r="B6" s="10">
        <f t="shared" si="1"/>
        <v>0.5</v>
      </c>
      <c r="C6" s="17">
        <f>VLOOKUP(A6,'Rolling Data'!K:L,2,FALSE)</f>
        <v>25</v>
      </c>
      <c r="D6" s="17">
        <f>VLOOKUP(A6,'Rolling Data'!K:M,3,FALSE)</f>
        <v>25</v>
      </c>
      <c r="E6" s="17">
        <f t="shared" si="2"/>
        <v>50</v>
      </c>
      <c r="F6" s="17">
        <f>SUMIF('Rolling Data'!C:C,'Data Pairs'!A$4,'Rolling Data'!E:E)+SUMIF('Rolling Data'!D:D,'Data Pairs'!A$4,'Rolling Data'!E:E)+SUMIF('Rolling Data'!H:H,'Data Pairs'!A$4,'Rolling Data'!F:F)+SUMIF('Rolling Data'!G:G,'Data Pairs'!A$4,'Rolling Data'!F:F)</f>
        <v>238</v>
      </c>
      <c r="G6" s="17">
        <f>SUMIF('Rolling Data'!C:C,'Data Pairs'!A$4,'Rolling Data'!F:F)+SUMIF('Rolling Data'!D:D,'Data Pairs'!A$4,'Rolling Data'!F:F)+SUMIF('Rolling Data'!G:G,'Data Pairs'!A$4,'Rolling Data'!E:E)+SUMIF('Rolling Data'!H:H,'Data Pairs'!A$4,'Rolling Data'!E:E)</f>
        <v>220</v>
      </c>
      <c r="H6" s="12">
        <f t="shared" si="3"/>
        <v>18</v>
      </c>
      <c r="I6" s="38">
        <f>vlookup(A6,'Rolling Data'!K:N,4,false)-H6</f>
        <v>0</v>
      </c>
    </row>
    <row r="7">
      <c r="A7" s="17" t="s">
        <v>17</v>
      </c>
      <c r="B7" s="10">
        <f t="shared" si="1"/>
        <v>0.4444444444</v>
      </c>
      <c r="C7" s="17">
        <f>VLOOKUP(A7,'Rolling Data'!K:L,2,FALSE)</f>
        <v>12</v>
      </c>
      <c r="D7" s="17">
        <f>VLOOKUP(A7,'Rolling Data'!K:M,3,FALSE)</f>
        <v>15</v>
      </c>
      <c r="E7" s="17">
        <f t="shared" si="2"/>
        <v>27</v>
      </c>
      <c r="F7" s="17">
        <f>SUMIF('Rolling Data'!C:C,'Data Pairs'!A$9,'Rolling Data'!E:E)+SUMIF('Rolling Data'!D:D,'Data Pairs'!A$9,'Rolling Data'!E:E)+SUMIF('Rolling Data'!H:H,'Data Pairs'!A$9,'Rolling Data'!F:F)+SUMIF('Rolling Data'!G:G,'Data Pairs'!A$9,'Rolling Data'!F:F)</f>
        <v>117</v>
      </c>
      <c r="G7" s="17">
        <f>SUMIF('Rolling Data'!C:C,'Data Pairs'!A$9,'Rolling Data'!F:F)+SUMIF('Rolling Data'!D:D,'Data Pairs'!A$9,'Rolling Data'!F:F)+SUMIF('Rolling Data'!G:G,'Data Pairs'!A$9,'Rolling Data'!E:E)+SUMIF('Rolling Data'!H:H,'Data Pairs'!A$9,'Rolling Data'!E:E)</f>
        <v>136</v>
      </c>
      <c r="H7" s="12">
        <f t="shared" si="3"/>
        <v>-19</v>
      </c>
      <c r="I7" s="38">
        <f>vlookup(A7,'Rolling Data'!K:N,4,false)-H7</f>
        <v>0</v>
      </c>
    </row>
    <row r="8">
      <c r="A8" s="17" t="s">
        <v>19</v>
      </c>
      <c r="B8" s="10">
        <f t="shared" si="1"/>
        <v>0.3898305085</v>
      </c>
      <c r="C8" s="17">
        <f>VLOOKUP(A8,'Rolling Data'!K:L,2,FALSE)</f>
        <v>11.5</v>
      </c>
      <c r="D8" s="17">
        <f>VLOOKUP(A8,'Rolling Data'!K:M,3,FALSE)</f>
        <v>18</v>
      </c>
      <c r="E8" s="17">
        <f t="shared" si="2"/>
        <v>29.5</v>
      </c>
      <c r="F8" s="17">
        <f>SUMIF('Rolling Data'!C:C,'Data Pairs'!A$12,'Rolling Data'!E:E)+SUMIF('Rolling Data'!D:D,'Data Pairs'!A$12,'Rolling Data'!E:E)+SUMIF('Rolling Data'!H:H,'Data Pairs'!A$12,'Rolling Data'!F:F)+SUMIF('Rolling Data'!G:G,'Data Pairs'!A$12,'Rolling Data'!F:F)</f>
        <v>110</v>
      </c>
      <c r="G8" s="17">
        <f>SUMIF('Rolling Data'!C:C,'Data Pairs'!A$12,'Rolling Data'!F:F)+SUMIF('Rolling Data'!D:D,'Data Pairs'!A$12,'Rolling Data'!F:F)+SUMIF('Rolling Data'!G:G,'Data Pairs'!A$12,'Rolling Data'!E:E)+SUMIF('Rolling Data'!H:H,'Data Pairs'!A$12,'Rolling Data'!E:E)</f>
        <v>142</v>
      </c>
      <c r="H8" s="12">
        <f t="shared" si="3"/>
        <v>-32</v>
      </c>
      <c r="I8" s="38">
        <f>vlookup(A8,'Rolling Data'!K:N,4,false)-H8</f>
        <v>0</v>
      </c>
    </row>
    <row r="9">
      <c r="A9" s="17" t="s">
        <v>16</v>
      </c>
      <c r="B9" s="10">
        <f t="shared" si="1"/>
        <v>0.3726708075</v>
      </c>
      <c r="C9" s="17">
        <f>VLOOKUP(A9,'Rolling Data'!K:L,2,FALSE)</f>
        <v>30</v>
      </c>
      <c r="D9" s="17">
        <f>VLOOKUP(A9,'Rolling Data'!K:M,3,FALSE)</f>
        <v>50.5</v>
      </c>
      <c r="E9" s="17">
        <f t="shared" si="2"/>
        <v>80.5</v>
      </c>
      <c r="F9" s="17">
        <f>SUMIF('Rolling Data'!C:C,'Data Pairs'!A$7,'Rolling Data'!E:E)+SUMIF('Rolling Data'!D:D,'Data Pairs'!A$7,'Rolling Data'!E:E)+SUMIF('Rolling Data'!H:H,'Data Pairs'!A$7,'Rolling Data'!F:F)+SUMIF('Rolling Data'!G:G,'Data Pairs'!A$7,'Rolling Data'!F:F)</f>
        <v>328</v>
      </c>
      <c r="G9" s="17">
        <f>SUMIF('Rolling Data'!C:C,'Data Pairs'!A$7,'Rolling Data'!F:F)+SUMIF('Rolling Data'!D:D,'Data Pairs'!A$7,'Rolling Data'!F:F)+SUMIF('Rolling Data'!G:G,'Data Pairs'!A$7,'Rolling Data'!E:E)+SUMIF('Rolling Data'!H:H,'Data Pairs'!A$7,'Rolling Data'!E:E)</f>
        <v>392</v>
      </c>
      <c r="H9" s="12">
        <f t="shared" si="3"/>
        <v>-64</v>
      </c>
      <c r="I9" s="38">
        <f>vlookup(A9,'Rolling Data'!K:N,4,false)-H9</f>
        <v>0</v>
      </c>
    </row>
    <row r="10">
      <c r="A10" s="17" t="s">
        <v>151</v>
      </c>
      <c r="B10" s="10">
        <f t="shared" si="1"/>
        <v>0.3333333333</v>
      </c>
      <c r="C10" s="17">
        <f>VLOOKUP(A10,'Rolling Data'!K:L,2,FALSE)</f>
        <v>4</v>
      </c>
      <c r="D10" s="17">
        <f>VLOOKUP(A10,'Rolling Data'!K:M,3,FALSE)</f>
        <v>8</v>
      </c>
      <c r="E10" s="17">
        <f t="shared" si="2"/>
        <v>12</v>
      </c>
      <c r="F10" s="17">
        <f>SUMIF('Rolling Data'!C:C,'Data Pairs'!A$11,'Rolling Data'!E:E)+SUMIF('Rolling Data'!D:D,'Data Pairs'!A$11,'Rolling Data'!E:E)+SUMIF('Rolling Data'!H:H,'Data Pairs'!A$11,'Rolling Data'!F:F)+SUMIF('Rolling Data'!G:G,'Data Pairs'!A$11,'Rolling Data'!F:F)</f>
        <v>36</v>
      </c>
      <c r="G10" s="17">
        <f>SUMIF('Rolling Data'!C:C,'Data Pairs'!A$11,'Rolling Data'!F:F)+SUMIF('Rolling Data'!D:D,'Data Pairs'!A$11,'Rolling Data'!F:F)+SUMIF('Rolling Data'!G:G,'Data Pairs'!A$11,'Rolling Data'!E:E)+SUMIF('Rolling Data'!H:H,'Data Pairs'!A$11,'Rolling Data'!E:E)</f>
        <v>59</v>
      </c>
      <c r="H10" s="12">
        <f t="shared" si="3"/>
        <v>-23</v>
      </c>
      <c r="I10" s="38">
        <f>vlookup(A10,'Rolling Data'!K:N,4,false)-H10</f>
        <v>0</v>
      </c>
    </row>
    <row r="11">
      <c r="A11" s="17" t="s">
        <v>150</v>
      </c>
      <c r="B11" s="10">
        <f t="shared" si="1"/>
        <v>0.303030303</v>
      </c>
      <c r="C11" s="17">
        <f>VLOOKUP(A11,'Rolling Data'!K:L,2,FALSE)</f>
        <v>5</v>
      </c>
      <c r="D11" s="17">
        <f>VLOOKUP(A11,'Rolling Data'!K:M,3,FALSE)</f>
        <v>11.5</v>
      </c>
      <c r="E11" s="17">
        <f t="shared" si="2"/>
        <v>16.5</v>
      </c>
      <c r="F11" s="17">
        <f>SUMIF('Rolling Data'!C:C,'Data Pairs'!A$8,'Rolling Data'!E:E)+SUMIF('Rolling Data'!D:D,'Data Pairs'!A$8,'Rolling Data'!E:E)+SUMIF('Rolling Data'!H:H,'Data Pairs'!A$8,'Rolling Data'!F:F)+SUMIF('Rolling Data'!G:G,'Data Pairs'!A$8,'Rolling Data'!F:F)</f>
        <v>59</v>
      </c>
      <c r="G11" s="17">
        <f>SUMIF('Rolling Data'!C:C,'Data Pairs'!A$8,'Rolling Data'!F:F)+SUMIF('Rolling Data'!D:D,'Data Pairs'!A$8,'Rolling Data'!F:F)+SUMIF('Rolling Data'!G:G,'Data Pairs'!A$8,'Rolling Data'!E:E)+SUMIF('Rolling Data'!H:H,'Data Pairs'!A$8,'Rolling Data'!E:E)</f>
        <v>87</v>
      </c>
      <c r="H11" s="12">
        <f t="shared" si="3"/>
        <v>-28</v>
      </c>
      <c r="I11" s="38">
        <f>vlookup(A11,'Rolling Data'!K:N,4,false)-H11</f>
        <v>0</v>
      </c>
    </row>
    <row r="12">
      <c r="A12" s="84" t="s">
        <v>18</v>
      </c>
      <c r="B12" s="85">
        <f t="shared" si="1"/>
        <v>0.2978723404</v>
      </c>
      <c r="C12" s="86">
        <f>VLOOKUP(A12,'Rolling Data'!K:L,2,FALSE)</f>
        <v>7</v>
      </c>
      <c r="D12" s="86">
        <f>VLOOKUP(A12,'Rolling Data'!K:M,3,FALSE)</f>
        <v>16.5</v>
      </c>
      <c r="E12" s="86">
        <f t="shared" si="2"/>
        <v>23.5</v>
      </c>
      <c r="F12" s="86">
        <f>SUMIF('Rolling Data'!C:C,'Data Pairs'!A$13,'Rolling Data'!E:E)+SUMIF('Rolling Data'!D:D,'Data Pairs'!A$13,'Rolling Data'!E:E)+SUMIF('Rolling Data'!H:H,'Data Pairs'!A$13,'Rolling Data'!F:F)+SUMIF('Rolling Data'!G:G,'Data Pairs'!A$13,'Rolling Data'!F:F)</f>
        <v>87</v>
      </c>
      <c r="G12" s="86">
        <f>SUMIF('Rolling Data'!C:C,'Data Pairs'!A$13,'Rolling Data'!F:F)+SUMIF('Rolling Data'!D:D,'Data Pairs'!A$13,'Rolling Data'!F:F)+SUMIF('Rolling Data'!G:G,'Data Pairs'!A$13,'Rolling Data'!E:E)+SUMIF('Rolling Data'!H:H,'Data Pairs'!A$13,'Rolling Data'!E:E)</f>
        <v>125</v>
      </c>
      <c r="H12" s="87">
        <f t="shared" si="3"/>
        <v>-38</v>
      </c>
      <c r="I12" s="38">
        <f>vlookup(A12,'Rolling Data'!K:N,4,false)-H12</f>
        <v>0</v>
      </c>
    </row>
    <row r="13">
      <c r="A13" s="17" t="s">
        <v>20</v>
      </c>
      <c r="B13" s="10">
        <f t="shared" si="1"/>
        <v>0.2068965517</v>
      </c>
      <c r="C13" s="17">
        <f>VLOOKUP(A13,'Rolling Data'!K:L,2,FALSE)</f>
        <v>3</v>
      </c>
      <c r="D13" s="17">
        <f>VLOOKUP(A13,'Rolling Data'!K:M,3,FALSE)</f>
        <v>11.5</v>
      </c>
      <c r="E13" s="17">
        <f t="shared" si="2"/>
        <v>14.5</v>
      </c>
      <c r="F13" s="17">
        <f>SUMIF('Rolling Data'!C:C,'Data Pairs'!A$10,'Rolling Data'!E:E)+SUMIF('Rolling Data'!D:D,'Data Pairs'!A$10,'Rolling Data'!E:E)+SUMIF('Rolling Data'!H:H,'Data Pairs'!A$10,'Rolling Data'!F:F)+SUMIF('Rolling Data'!G:G,'Data Pairs'!A$10,'Rolling Data'!F:F)</f>
        <v>43</v>
      </c>
      <c r="G13" s="17">
        <f>SUMIF('Rolling Data'!C:C,'Data Pairs'!A$10,'Rolling Data'!F:F)+SUMIF('Rolling Data'!D:D,'Data Pairs'!A$10,'Rolling Data'!F:F)+SUMIF('Rolling Data'!G:G,'Data Pairs'!A$10,'Rolling Data'!E:E)+SUMIF('Rolling Data'!H:H,'Data Pairs'!A$10,'Rolling Data'!E:E)</f>
        <v>79</v>
      </c>
      <c r="H13" s="12">
        <f t="shared" si="3"/>
        <v>-36</v>
      </c>
      <c r="I13" s="38">
        <f>vlookup(A13,'Rolling Data'!K:N,4,false)-H13</f>
        <v>0</v>
      </c>
    </row>
    <row r="14">
      <c r="B14" s="2"/>
      <c r="I14" s="38"/>
    </row>
    <row r="15">
      <c r="B15" s="2"/>
      <c r="I15" s="38"/>
    </row>
    <row r="16">
      <c r="A16" s="19" t="s">
        <v>163</v>
      </c>
      <c r="B16" s="2"/>
      <c r="C16" s="2"/>
      <c r="I16" s="38"/>
    </row>
    <row r="17">
      <c r="B17" s="2"/>
      <c r="C17" s="2"/>
      <c r="E17" s="19" t="s">
        <v>4</v>
      </c>
      <c r="F17" s="19" t="s">
        <v>5</v>
      </c>
      <c r="G17" s="19" t="s">
        <v>7</v>
      </c>
      <c r="H17" s="19" t="s">
        <v>8</v>
      </c>
      <c r="I17" s="38"/>
    </row>
    <row r="18">
      <c r="A18" s="19" t="s">
        <v>13</v>
      </c>
      <c r="B18" s="18" t="s">
        <v>16</v>
      </c>
      <c r="C18" s="18" t="str">
        <f t="shared" ref="C18:C69" si="4">A18&amp;" &amp; "&amp;B18</f>
        <v>WM &amp; Chi</v>
      </c>
      <c r="D18" s="18" t="str">
        <f t="shared" ref="D18:D69" si="5">B18&amp;" &amp; "&amp;A18</f>
        <v>Chi &amp; WM</v>
      </c>
      <c r="E18" s="39">
        <f>sumif('Rolling Data'!A:A,C18,'Rolling Data'!J:J)+sumif('Rolling Data'!A:A,D18,'Rolling Data'!J:J)</f>
        <v>17.5</v>
      </c>
      <c r="F18" s="88">
        <f>sumif('Rolling Data'!B:B,C18,'Rolling Data'!J:J)+sumif('Rolling Data'!B:B,D18,'Rolling Data'!J:J)</f>
        <v>2</v>
      </c>
      <c r="G18" s="88">
        <f>sumif('Rolling Data'!A:A,C18,'Rolling Data'!E:E)+sumif('Rolling Data'!A:A,D18,'Rolling Data'!E:E)+sumif('Rolling Data'!B:B,C18,'Rolling Data'!F:F)+sumif('Rolling Data'!B:B,D18,'Rolling Data'!F:F)</f>
        <v>113</v>
      </c>
      <c r="H18" s="88">
        <f>sumif('Rolling Data'!A:A,C18,'Rolling Data'!F:F)+sumif('Rolling Data'!A:A,D18,'Rolling Data'!F:F)+sumif('Rolling Data'!B:B,C18,'Rolling Data'!E:E)+sumif('Rolling Data'!B:B,D18,'Rolling Data'!E:E)</f>
        <v>49</v>
      </c>
      <c r="I18" s="38"/>
    </row>
    <row r="19">
      <c r="A19" s="19" t="s">
        <v>13</v>
      </c>
      <c r="B19" s="47" t="s">
        <v>150</v>
      </c>
      <c r="C19" s="18" t="str">
        <f t="shared" si="4"/>
        <v>WM &amp; SG</v>
      </c>
      <c r="D19" s="18" t="str">
        <f t="shared" si="5"/>
        <v>SG &amp; WM</v>
      </c>
      <c r="E19" s="39">
        <f>sumif('Rolling Data'!A:A,C19,'Rolling Data'!J:J)+sumif('Rolling Data'!A:A,D19,'Rolling Data'!J:J)</f>
        <v>5</v>
      </c>
      <c r="F19" s="88">
        <f>sumif('Rolling Data'!B:B,C19,'Rolling Data'!J:J)+sumif('Rolling Data'!B:B,D19,'Rolling Data'!J:J)</f>
        <v>0</v>
      </c>
      <c r="G19" s="88">
        <f>sumif('Rolling Data'!A:A,C19,'Rolling Data'!E:E)+sumif('Rolling Data'!A:A,D19,'Rolling Data'!E:E)+sumif('Rolling Data'!B:B,C19,'Rolling Data'!F:F)+sumif('Rolling Data'!B:B,D19,'Rolling Data'!F:F)</f>
        <v>31</v>
      </c>
      <c r="H19" s="88">
        <f>sumif('Rolling Data'!A:A,C19,'Rolling Data'!F:F)+sumif('Rolling Data'!A:A,D19,'Rolling Data'!F:F)+sumif('Rolling Data'!B:B,C19,'Rolling Data'!E:E)+sumif('Rolling Data'!B:B,D19,'Rolling Data'!E:E)</f>
        <v>16</v>
      </c>
      <c r="I19" s="38"/>
    </row>
    <row r="20">
      <c r="A20" s="19" t="s">
        <v>13</v>
      </c>
      <c r="B20" s="47" t="s">
        <v>17</v>
      </c>
      <c r="C20" s="18" t="str">
        <f t="shared" si="4"/>
        <v>WM &amp; Mike</v>
      </c>
      <c r="D20" s="18" t="str">
        <f t="shared" si="5"/>
        <v>Mike &amp; WM</v>
      </c>
      <c r="E20" s="39">
        <f>sumif('Rolling Data'!A:A,C20,'Rolling Data'!J:J)+sumif('Rolling Data'!A:A,D20,'Rolling Data'!J:J)</f>
        <v>8</v>
      </c>
      <c r="F20" s="88">
        <f>sumif('Rolling Data'!B:B,C20,'Rolling Data'!J:J)+sumif('Rolling Data'!B:B,D20,'Rolling Data'!J:J)</f>
        <v>1</v>
      </c>
      <c r="G20" s="88">
        <f>sumif('Rolling Data'!A:A,C20,'Rolling Data'!E:E)+sumif('Rolling Data'!A:A,D20,'Rolling Data'!E:E)+sumif('Rolling Data'!B:B,C20,'Rolling Data'!F:F)+sumif('Rolling Data'!B:B,D20,'Rolling Data'!F:F)</f>
        <v>54</v>
      </c>
      <c r="H20" s="88">
        <f>sumif('Rolling Data'!A:A,C20,'Rolling Data'!F:F)+sumif('Rolling Data'!A:A,D20,'Rolling Data'!F:F)+sumif('Rolling Data'!B:B,C20,'Rolling Data'!E:E)+sumif('Rolling Data'!B:B,D20,'Rolling Data'!E:E)</f>
        <v>34</v>
      </c>
      <c r="I20" s="38"/>
    </row>
    <row r="21" ht="15.75" customHeight="1">
      <c r="A21" s="19" t="s">
        <v>13</v>
      </c>
      <c r="B21" s="47" t="s">
        <v>20</v>
      </c>
      <c r="C21" s="18" t="str">
        <f t="shared" si="4"/>
        <v>WM &amp; DT</v>
      </c>
      <c r="D21" s="18" t="str">
        <f t="shared" si="5"/>
        <v>DT &amp; WM</v>
      </c>
      <c r="E21" s="39">
        <f>sumif('Rolling Data'!A:A,C21,'Rolling Data'!J:J)+sumif('Rolling Data'!A:A,D21,'Rolling Data'!J:J)</f>
        <v>2</v>
      </c>
      <c r="F21" s="88">
        <f>sumif('Rolling Data'!B:B,C21,'Rolling Data'!J:J)+sumif('Rolling Data'!B:B,D21,'Rolling Data'!J:J)</f>
        <v>2</v>
      </c>
      <c r="G21" s="88">
        <f>sumif('Rolling Data'!A:A,C21,'Rolling Data'!E:E)+sumif('Rolling Data'!A:A,D21,'Rolling Data'!E:E)+sumif('Rolling Data'!B:B,C21,'Rolling Data'!F:F)+sumif('Rolling Data'!B:B,D21,'Rolling Data'!F:F)</f>
        <v>17</v>
      </c>
      <c r="H21" s="88">
        <f>sumif('Rolling Data'!A:A,C21,'Rolling Data'!F:F)+sumif('Rolling Data'!A:A,D21,'Rolling Data'!F:F)+sumif('Rolling Data'!B:B,C21,'Rolling Data'!E:E)+sumif('Rolling Data'!B:B,D21,'Rolling Data'!E:E)</f>
        <v>20</v>
      </c>
      <c r="I21" s="38"/>
    </row>
    <row r="22" ht="15.75" customHeight="1">
      <c r="A22" s="19" t="s">
        <v>13</v>
      </c>
      <c r="B22" s="47" t="s">
        <v>151</v>
      </c>
      <c r="C22" s="18" t="str">
        <f t="shared" si="4"/>
        <v>WM &amp; Kita</v>
      </c>
      <c r="D22" s="18" t="str">
        <f t="shared" si="5"/>
        <v>Kita &amp; WM</v>
      </c>
      <c r="E22" s="39">
        <f>sumif('Rolling Data'!A:A,C22,'Rolling Data'!J:J)+sumif('Rolling Data'!A:A,D22,'Rolling Data'!J:J)</f>
        <v>3</v>
      </c>
      <c r="F22" s="88">
        <f>sumif('Rolling Data'!B:B,C22,'Rolling Data'!J:J)+sumif('Rolling Data'!B:B,D22,'Rolling Data'!J:J)</f>
        <v>0</v>
      </c>
      <c r="G22" s="88">
        <f>sumif('Rolling Data'!A:A,C22,'Rolling Data'!E:E)+sumif('Rolling Data'!A:A,D22,'Rolling Data'!E:E)+sumif('Rolling Data'!B:B,C22,'Rolling Data'!F:F)+sumif('Rolling Data'!B:B,D22,'Rolling Data'!F:F)</f>
        <v>18</v>
      </c>
      <c r="H22" s="88">
        <f>sumif('Rolling Data'!A:A,C22,'Rolling Data'!F:F)+sumif('Rolling Data'!A:A,D22,'Rolling Data'!F:F)+sumif('Rolling Data'!B:B,C22,'Rolling Data'!E:E)+sumif('Rolling Data'!B:B,D22,'Rolling Data'!E:E)</f>
        <v>8</v>
      </c>
      <c r="I22" s="38"/>
    </row>
    <row r="23" ht="15.75" customHeight="1">
      <c r="A23" s="19" t="s">
        <v>13</v>
      </c>
      <c r="B23" s="47" t="s">
        <v>19</v>
      </c>
      <c r="C23" s="18" t="str">
        <f t="shared" si="4"/>
        <v>WM &amp; Batty</v>
      </c>
      <c r="D23" s="18" t="str">
        <f t="shared" si="5"/>
        <v>Batty &amp; WM</v>
      </c>
      <c r="E23" s="39">
        <f>sumif('Rolling Data'!A:A,C23,'Rolling Data'!J:J)+sumif('Rolling Data'!A:A,D23,'Rolling Data'!J:J)</f>
        <v>3.5</v>
      </c>
      <c r="F23" s="88">
        <f>sumif('Rolling Data'!B:B,C23,'Rolling Data'!J:J)+sumif('Rolling Data'!B:B,D23,'Rolling Data'!J:J)</f>
        <v>0</v>
      </c>
      <c r="G23" s="88">
        <f>sumif('Rolling Data'!A:A,C23,'Rolling Data'!E:E)+sumif('Rolling Data'!A:A,D23,'Rolling Data'!E:E)+sumif('Rolling Data'!B:B,C23,'Rolling Data'!F:F)+sumif('Rolling Data'!B:B,D23,'Rolling Data'!F:F)</f>
        <v>23</v>
      </c>
      <c r="H23" s="88">
        <f>sumif('Rolling Data'!A:A,C23,'Rolling Data'!F:F)+sumif('Rolling Data'!A:A,D23,'Rolling Data'!F:F)+sumif('Rolling Data'!B:B,C23,'Rolling Data'!E:E)+sumif('Rolling Data'!B:B,D23,'Rolling Data'!E:E)</f>
        <v>10</v>
      </c>
      <c r="I23" s="38"/>
    </row>
    <row r="24" ht="15.75" customHeight="1">
      <c r="A24" s="19" t="s">
        <v>13</v>
      </c>
      <c r="B24" s="47" t="s">
        <v>15</v>
      </c>
      <c r="C24" s="18" t="str">
        <f t="shared" si="4"/>
        <v>WM &amp; Mole</v>
      </c>
      <c r="D24" s="18" t="str">
        <f t="shared" si="5"/>
        <v>Mole &amp; WM</v>
      </c>
      <c r="E24" s="39">
        <f>sumif('Rolling Data'!A:A,C24,'Rolling Data'!J:J)+sumif('Rolling Data'!A:A,D24,'Rolling Data'!J:J)</f>
        <v>4.5</v>
      </c>
      <c r="F24" s="88">
        <f>sumif('Rolling Data'!B:B,C24,'Rolling Data'!J:J)+sumif('Rolling Data'!B:B,D24,'Rolling Data'!J:J)</f>
        <v>0</v>
      </c>
      <c r="G24" s="88">
        <f>sumif('Rolling Data'!A:A,C24,'Rolling Data'!E:E)+sumif('Rolling Data'!A:A,D24,'Rolling Data'!E:E)+sumif('Rolling Data'!B:B,C24,'Rolling Data'!F:F)+sumif('Rolling Data'!B:B,D24,'Rolling Data'!F:F)</f>
        <v>27</v>
      </c>
      <c r="H24" s="88">
        <f>sumif('Rolling Data'!A:A,C24,'Rolling Data'!F:F)+sumif('Rolling Data'!A:A,D24,'Rolling Data'!F:F)+sumif('Rolling Data'!B:B,C24,'Rolling Data'!E:E)+sumif('Rolling Data'!B:B,D24,'Rolling Data'!E:E)</f>
        <v>9</v>
      </c>
      <c r="I24" s="38"/>
    </row>
    <row r="25" ht="15.75" customHeight="1">
      <c r="A25" s="19" t="s">
        <v>13</v>
      </c>
      <c r="B25" s="53" t="s">
        <v>14</v>
      </c>
      <c r="C25" s="18" t="str">
        <f t="shared" si="4"/>
        <v>WM &amp; Andrew</v>
      </c>
      <c r="D25" s="18" t="str">
        <f t="shared" si="5"/>
        <v>Andrew &amp; WM</v>
      </c>
      <c r="E25" s="39">
        <f>sumif('Rolling Data'!A:A,C25,'Rolling Data'!J:J)+sumif('Rolling Data'!A:A,D25,'Rolling Data'!J:J)</f>
        <v>10.5</v>
      </c>
      <c r="F25" s="88">
        <f>sumif('Rolling Data'!B:B,C25,'Rolling Data'!J:J)+sumif('Rolling Data'!B:B,D25,'Rolling Data'!J:J)</f>
        <v>0</v>
      </c>
      <c r="G25" s="88">
        <f>sumif('Rolling Data'!A:A,C25,'Rolling Data'!E:E)+sumif('Rolling Data'!A:A,D25,'Rolling Data'!E:E)+sumif('Rolling Data'!B:B,C25,'Rolling Data'!F:F)+sumif('Rolling Data'!B:B,D25,'Rolling Data'!F:F)</f>
        <v>68</v>
      </c>
      <c r="H25" s="88">
        <f>sumif('Rolling Data'!A:A,C25,'Rolling Data'!F:F)+sumif('Rolling Data'!A:A,D25,'Rolling Data'!F:F)+sumif('Rolling Data'!B:B,C25,'Rolling Data'!E:E)+sumif('Rolling Data'!B:B,D25,'Rolling Data'!E:E)</f>
        <v>24</v>
      </c>
      <c r="I25" s="38"/>
    </row>
    <row r="26" ht="15.75" customHeight="1">
      <c r="A26" s="19" t="s">
        <v>13</v>
      </c>
      <c r="B26" s="55" t="s">
        <v>18</v>
      </c>
      <c r="C26" s="18" t="str">
        <f t="shared" si="4"/>
        <v>WM &amp; Cadol</v>
      </c>
      <c r="D26" s="18" t="str">
        <f t="shared" si="5"/>
        <v>Cadol &amp; WM</v>
      </c>
      <c r="E26" s="39">
        <f>sumif('Rolling Data'!A:A,C26,'Rolling Data'!J:J)+sumif('Rolling Data'!A:A,D26,'Rolling Data'!J:J)</f>
        <v>5</v>
      </c>
      <c r="F26" s="88">
        <f>sumif('Rolling Data'!B:B,C26,'Rolling Data'!J:J)+sumif('Rolling Data'!B:B,D26,'Rolling Data'!J:J)</f>
        <v>2</v>
      </c>
      <c r="G26" s="88">
        <f>sumif('Rolling Data'!A:A,C26,'Rolling Data'!E:E)+sumif('Rolling Data'!A:A,D26,'Rolling Data'!E:E)+sumif('Rolling Data'!B:B,C26,'Rolling Data'!F:F)+sumif('Rolling Data'!B:B,D26,'Rolling Data'!F:F)</f>
        <v>34</v>
      </c>
      <c r="H26" s="88">
        <f>sumif('Rolling Data'!A:A,C26,'Rolling Data'!F:F)+sumif('Rolling Data'!A:A,D26,'Rolling Data'!F:F)+sumif('Rolling Data'!B:B,C26,'Rolling Data'!E:E)+sumif('Rolling Data'!B:B,D26,'Rolling Data'!E:E)</f>
        <v>29</v>
      </c>
      <c r="I26" s="38"/>
    </row>
    <row r="27" ht="15.75" customHeight="1">
      <c r="A27" s="19" t="s">
        <v>16</v>
      </c>
      <c r="B27" s="47" t="s">
        <v>150</v>
      </c>
      <c r="C27" s="18" t="str">
        <f t="shared" si="4"/>
        <v>Chi &amp; SG</v>
      </c>
      <c r="D27" s="18" t="str">
        <f t="shared" si="5"/>
        <v>SG &amp; Chi</v>
      </c>
      <c r="E27" s="39">
        <f>sumif('Rolling Data'!A:A,C27,'Rolling Data'!J:J)+sumif('Rolling Data'!A:A,D27,'Rolling Data'!J:J)</f>
        <v>0</v>
      </c>
      <c r="F27" s="88">
        <f>sumif('Rolling Data'!B:B,C27,'Rolling Data'!J:J)+sumif('Rolling Data'!B:B,D27,'Rolling Data'!J:J)</f>
        <v>5</v>
      </c>
      <c r="G27" s="88">
        <f>sumif('Rolling Data'!A:A,C27,'Rolling Data'!E:E)+sumif('Rolling Data'!A:A,D27,'Rolling Data'!E:E)+sumif('Rolling Data'!B:B,C27,'Rolling Data'!F:F)+sumif('Rolling Data'!B:B,D27,'Rolling Data'!F:F)</f>
        <v>21</v>
      </c>
      <c r="H27" s="88">
        <f>sumif('Rolling Data'!A:A,C27,'Rolling Data'!F:F)+sumif('Rolling Data'!A:A,D27,'Rolling Data'!F:F)+sumif('Rolling Data'!B:B,C27,'Rolling Data'!E:E)+sumif('Rolling Data'!B:B,D27,'Rolling Data'!E:E)</f>
        <v>31</v>
      </c>
      <c r="I27" s="38"/>
    </row>
    <row r="28" ht="15.75" customHeight="1">
      <c r="A28" s="19" t="s">
        <v>16</v>
      </c>
      <c r="B28" s="47" t="s">
        <v>17</v>
      </c>
      <c r="C28" s="18" t="str">
        <f t="shared" si="4"/>
        <v>Chi &amp; Mike</v>
      </c>
      <c r="D28" s="18" t="str">
        <f t="shared" si="5"/>
        <v>Mike &amp; Chi</v>
      </c>
      <c r="E28" s="39">
        <f>sumif('Rolling Data'!A:A,C28,'Rolling Data'!J:J)+sumif('Rolling Data'!A:A,D28,'Rolling Data'!J:J)</f>
        <v>1</v>
      </c>
      <c r="F28" s="88">
        <f>sumif('Rolling Data'!B:B,C28,'Rolling Data'!J:J)+sumif('Rolling Data'!B:B,D28,'Rolling Data'!J:J)</f>
        <v>7</v>
      </c>
      <c r="G28" s="88">
        <f>sumif('Rolling Data'!A:A,C28,'Rolling Data'!E:E)+sumif('Rolling Data'!A:A,D28,'Rolling Data'!E:E)+sumif('Rolling Data'!B:B,C28,'Rolling Data'!F:F)+sumif('Rolling Data'!B:B,D28,'Rolling Data'!F:F)</f>
        <v>28</v>
      </c>
      <c r="H28" s="88">
        <f>sumif('Rolling Data'!A:A,C28,'Rolling Data'!F:F)+sumif('Rolling Data'!A:A,D28,'Rolling Data'!F:F)+sumif('Rolling Data'!B:B,C28,'Rolling Data'!E:E)+sumif('Rolling Data'!B:B,D28,'Rolling Data'!E:E)</f>
        <v>47</v>
      </c>
      <c r="I28" s="38"/>
    </row>
    <row r="29" ht="15.75" customHeight="1">
      <c r="A29" s="19" t="s">
        <v>16</v>
      </c>
      <c r="B29" s="47" t="s">
        <v>20</v>
      </c>
      <c r="C29" s="18" t="str">
        <f t="shared" si="4"/>
        <v>Chi &amp; DT</v>
      </c>
      <c r="D29" s="18" t="str">
        <f t="shared" si="5"/>
        <v>DT &amp; Chi</v>
      </c>
      <c r="E29" s="39">
        <f>sumif('Rolling Data'!A:A,C29,'Rolling Data'!J:J)+sumif('Rolling Data'!A:A,D29,'Rolling Data'!J:J)</f>
        <v>0</v>
      </c>
      <c r="F29" s="88">
        <f>sumif('Rolling Data'!B:B,C29,'Rolling Data'!J:J)+sumif('Rolling Data'!B:B,D29,'Rolling Data'!J:J)</f>
        <v>3</v>
      </c>
      <c r="G29" s="88">
        <f>sumif('Rolling Data'!A:A,C29,'Rolling Data'!E:E)+sumif('Rolling Data'!A:A,D29,'Rolling Data'!E:E)+sumif('Rolling Data'!B:B,C29,'Rolling Data'!F:F)+sumif('Rolling Data'!B:B,D29,'Rolling Data'!F:F)</f>
        <v>4</v>
      </c>
      <c r="H29" s="88">
        <f>sumif('Rolling Data'!A:A,C29,'Rolling Data'!F:F)+sumif('Rolling Data'!A:A,D29,'Rolling Data'!F:F)+sumif('Rolling Data'!B:B,C29,'Rolling Data'!E:E)+sumif('Rolling Data'!B:B,D29,'Rolling Data'!E:E)</f>
        <v>18</v>
      </c>
      <c r="I29" s="38"/>
    </row>
    <row r="30" ht="15.75" customHeight="1">
      <c r="A30" s="19" t="s">
        <v>16</v>
      </c>
      <c r="B30" s="47" t="s">
        <v>151</v>
      </c>
      <c r="C30" s="18" t="str">
        <f t="shared" si="4"/>
        <v>Chi &amp; Kita</v>
      </c>
      <c r="D30" s="18" t="str">
        <f t="shared" si="5"/>
        <v>Kita &amp; Chi</v>
      </c>
      <c r="E30" s="39">
        <f>sumif('Rolling Data'!A:A,C30,'Rolling Data'!J:J)+sumif('Rolling Data'!A:A,D30,'Rolling Data'!J:J)</f>
        <v>0</v>
      </c>
      <c r="F30" s="88">
        <f>sumif('Rolling Data'!B:B,C30,'Rolling Data'!J:J)+sumif('Rolling Data'!B:B,D30,'Rolling Data'!J:J)</f>
        <v>3</v>
      </c>
      <c r="G30" s="88">
        <f>sumif('Rolling Data'!A:A,C30,'Rolling Data'!E:E)+sumif('Rolling Data'!A:A,D30,'Rolling Data'!E:E)+sumif('Rolling Data'!B:B,C30,'Rolling Data'!F:F)+sumif('Rolling Data'!B:B,D30,'Rolling Data'!F:F)</f>
        <v>7</v>
      </c>
      <c r="H30" s="88">
        <f>sumif('Rolling Data'!A:A,C30,'Rolling Data'!F:F)+sumif('Rolling Data'!A:A,D30,'Rolling Data'!F:F)+sumif('Rolling Data'!B:B,C30,'Rolling Data'!E:E)+sumif('Rolling Data'!B:B,D30,'Rolling Data'!E:E)</f>
        <v>18</v>
      </c>
      <c r="I30" s="38"/>
    </row>
    <row r="31" ht="15.75" customHeight="1">
      <c r="A31" s="19" t="s">
        <v>16</v>
      </c>
      <c r="B31" s="47" t="s">
        <v>19</v>
      </c>
      <c r="C31" s="18" t="str">
        <f t="shared" si="4"/>
        <v>Chi &amp; Batty</v>
      </c>
      <c r="D31" s="18" t="str">
        <f t="shared" si="5"/>
        <v>Batty &amp; Chi</v>
      </c>
      <c r="E31" s="39">
        <f>sumif('Rolling Data'!A:A,C31,'Rolling Data'!J:J)+sumif('Rolling Data'!A:A,D31,'Rolling Data'!J:J)</f>
        <v>1</v>
      </c>
      <c r="F31" s="88">
        <f>sumif('Rolling Data'!B:B,C31,'Rolling Data'!J:J)+sumif('Rolling Data'!B:B,D31,'Rolling Data'!J:J)</f>
        <v>7.5</v>
      </c>
      <c r="G31" s="88">
        <f>sumif('Rolling Data'!A:A,C31,'Rolling Data'!E:E)+sumif('Rolling Data'!A:A,D31,'Rolling Data'!E:E)+sumif('Rolling Data'!B:B,C31,'Rolling Data'!F:F)+sumif('Rolling Data'!B:B,D31,'Rolling Data'!F:F)</f>
        <v>23</v>
      </c>
      <c r="H31" s="88">
        <f>sumif('Rolling Data'!A:A,C31,'Rolling Data'!F:F)+sumif('Rolling Data'!A:A,D31,'Rolling Data'!F:F)+sumif('Rolling Data'!B:B,C31,'Rolling Data'!E:E)+sumif('Rolling Data'!B:B,D31,'Rolling Data'!E:E)</f>
        <v>47</v>
      </c>
      <c r="I31" s="38"/>
    </row>
    <row r="32" ht="15.75" customHeight="1">
      <c r="A32" s="19" t="s">
        <v>16</v>
      </c>
      <c r="B32" s="47" t="s">
        <v>15</v>
      </c>
      <c r="C32" s="18" t="str">
        <f t="shared" si="4"/>
        <v>Chi &amp; Mole</v>
      </c>
      <c r="D32" s="18" t="str">
        <f t="shared" si="5"/>
        <v>Mole &amp; Chi</v>
      </c>
      <c r="E32" s="39">
        <f>sumif('Rolling Data'!A:A,C32,'Rolling Data'!J:J)+sumif('Rolling Data'!A:A,D32,'Rolling Data'!J:J)</f>
        <v>1</v>
      </c>
      <c r="F32" s="88">
        <f>sumif('Rolling Data'!B:B,C32,'Rolling Data'!J:J)+sumif('Rolling Data'!B:B,D32,'Rolling Data'!J:J)</f>
        <v>5.5</v>
      </c>
      <c r="G32" s="88">
        <f>sumif('Rolling Data'!A:A,C32,'Rolling Data'!E:E)+sumif('Rolling Data'!A:A,D32,'Rolling Data'!E:E)+sumif('Rolling Data'!B:B,C32,'Rolling Data'!F:F)+sumif('Rolling Data'!B:B,D32,'Rolling Data'!F:F)</f>
        <v>22</v>
      </c>
      <c r="H32" s="88">
        <f>sumif('Rolling Data'!A:A,C32,'Rolling Data'!F:F)+sumif('Rolling Data'!A:A,D32,'Rolling Data'!F:F)+sumif('Rolling Data'!B:B,C32,'Rolling Data'!E:E)+sumif('Rolling Data'!B:B,D32,'Rolling Data'!E:E)</f>
        <v>42</v>
      </c>
      <c r="I32" s="38"/>
    </row>
    <row r="33" ht="15.75" customHeight="1">
      <c r="A33" s="19" t="s">
        <v>16</v>
      </c>
      <c r="B33" s="53" t="s">
        <v>14</v>
      </c>
      <c r="C33" s="18" t="str">
        <f t="shared" si="4"/>
        <v>Chi &amp; Andrew</v>
      </c>
      <c r="D33" s="18" t="str">
        <f t="shared" si="5"/>
        <v>Andrew &amp; Chi</v>
      </c>
      <c r="E33" s="39">
        <f>sumif('Rolling Data'!A:A,C33,'Rolling Data'!J:J)+sumif('Rolling Data'!A:A,D33,'Rolling Data'!J:J)</f>
        <v>5.5</v>
      </c>
      <c r="F33" s="88">
        <f>sumif('Rolling Data'!B:B,C33,'Rolling Data'!J:J)+sumif('Rolling Data'!B:B,D33,'Rolling Data'!J:J)</f>
        <v>12.5</v>
      </c>
      <c r="G33" s="88">
        <f>sumif('Rolling Data'!A:A,C33,'Rolling Data'!E:E)+sumif('Rolling Data'!A:A,D33,'Rolling Data'!E:E)+sumif('Rolling Data'!B:B,C33,'Rolling Data'!F:F)+sumif('Rolling Data'!B:B,D33,'Rolling Data'!F:F)</f>
        <v>72</v>
      </c>
      <c r="H33" s="88">
        <f>sumif('Rolling Data'!A:A,C33,'Rolling Data'!F:F)+sumif('Rolling Data'!A:A,D33,'Rolling Data'!F:F)+sumif('Rolling Data'!B:B,C33,'Rolling Data'!E:E)+sumif('Rolling Data'!B:B,D33,'Rolling Data'!E:E)</f>
        <v>91</v>
      </c>
      <c r="I33" s="38"/>
    </row>
    <row r="34" ht="15.75" customHeight="1">
      <c r="A34" s="19" t="s">
        <v>16</v>
      </c>
      <c r="B34" s="55" t="s">
        <v>18</v>
      </c>
      <c r="C34" s="18" t="str">
        <f t="shared" si="4"/>
        <v>Chi &amp; Cadol</v>
      </c>
      <c r="D34" s="18" t="str">
        <f t="shared" si="5"/>
        <v>Cadol &amp; Chi</v>
      </c>
      <c r="E34" s="39">
        <f>sumif('Rolling Data'!A:A,C34,'Rolling Data'!J:J)+sumif('Rolling Data'!A:A,D34,'Rolling Data'!J:J)</f>
        <v>1</v>
      </c>
      <c r="F34" s="88">
        <f>sumif('Rolling Data'!B:B,C34,'Rolling Data'!J:J)+sumif('Rolling Data'!B:B,D34,'Rolling Data'!J:J)</f>
        <v>4.5</v>
      </c>
      <c r="G34" s="88">
        <f>sumif('Rolling Data'!A:A,C34,'Rolling Data'!E:E)+sumif('Rolling Data'!A:A,D34,'Rolling Data'!E:E)+sumif('Rolling Data'!B:B,C34,'Rolling Data'!F:F)+sumif('Rolling Data'!B:B,D34,'Rolling Data'!F:F)</f>
        <v>17</v>
      </c>
      <c r="H34" s="88">
        <f>sumif('Rolling Data'!A:A,C34,'Rolling Data'!F:F)+sumif('Rolling Data'!A:A,D34,'Rolling Data'!F:F)+sumif('Rolling Data'!B:B,C34,'Rolling Data'!E:E)+sumif('Rolling Data'!B:B,D34,'Rolling Data'!E:E)</f>
        <v>32</v>
      </c>
      <c r="I34" s="38"/>
    </row>
    <row r="35" ht="15.75" customHeight="1">
      <c r="A35" s="19" t="s">
        <v>150</v>
      </c>
      <c r="B35" s="47" t="s">
        <v>17</v>
      </c>
      <c r="C35" s="18" t="str">
        <f t="shared" si="4"/>
        <v>SG &amp; Mike</v>
      </c>
      <c r="D35" s="18" t="str">
        <f t="shared" si="5"/>
        <v>Mike &amp; SG</v>
      </c>
      <c r="E35" s="39">
        <f>sumif('Rolling Data'!A:A,C35,'Rolling Data'!J:J)+sumif('Rolling Data'!A:A,D35,'Rolling Data'!J:J)</f>
        <v>0</v>
      </c>
      <c r="F35" s="88">
        <f>sumif('Rolling Data'!B:B,C35,'Rolling Data'!J:J)+sumif('Rolling Data'!B:B,D35,'Rolling Data'!J:J)</f>
        <v>2</v>
      </c>
      <c r="G35" s="88">
        <f>sumif('Rolling Data'!A:A,C35,'Rolling Data'!E:E)+sumif('Rolling Data'!A:A,D35,'Rolling Data'!E:E)+sumif('Rolling Data'!B:B,C35,'Rolling Data'!F:F)+sumif('Rolling Data'!B:B,D35,'Rolling Data'!F:F)</f>
        <v>2</v>
      </c>
      <c r="H35" s="88">
        <f>sumif('Rolling Data'!A:A,C35,'Rolling Data'!F:F)+sumif('Rolling Data'!A:A,D35,'Rolling Data'!F:F)+sumif('Rolling Data'!B:B,C35,'Rolling Data'!E:E)+sumif('Rolling Data'!B:B,D35,'Rolling Data'!E:E)</f>
        <v>12</v>
      </c>
      <c r="I35" s="38"/>
    </row>
    <row r="36" ht="15.75" customHeight="1">
      <c r="A36" s="19" t="s">
        <v>150</v>
      </c>
      <c r="B36" s="47" t="s">
        <v>16</v>
      </c>
      <c r="C36" s="18" t="str">
        <f t="shared" si="4"/>
        <v>SG &amp; Chi</v>
      </c>
      <c r="D36" s="18" t="str">
        <f t="shared" si="5"/>
        <v>Chi &amp; SG</v>
      </c>
      <c r="E36" s="39">
        <f>sumif('Rolling Data'!A:A,C36,'Rolling Data'!J:J)+sumif('Rolling Data'!A:A,D36,'Rolling Data'!J:J)</f>
        <v>0</v>
      </c>
      <c r="F36" s="88">
        <f>sumif('Rolling Data'!B:B,C36,'Rolling Data'!J:J)+sumif('Rolling Data'!B:B,D36,'Rolling Data'!J:J)</f>
        <v>5</v>
      </c>
      <c r="G36" s="88">
        <f>sumif('Rolling Data'!A:A,C36,'Rolling Data'!E:E)+sumif('Rolling Data'!A:A,D36,'Rolling Data'!E:E)+sumif('Rolling Data'!B:B,C36,'Rolling Data'!F:F)+sumif('Rolling Data'!B:B,D36,'Rolling Data'!F:F)</f>
        <v>21</v>
      </c>
      <c r="H36" s="88">
        <f>sumif('Rolling Data'!A:A,C36,'Rolling Data'!F:F)+sumif('Rolling Data'!A:A,D36,'Rolling Data'!F:F)+sumif('Rolling Data'!B:B,C36,'Rolling Data'!E:E)+sumif('Rolling Data'!B:B,D36,'Rolling Data'!E:E)</f>
        <v>31</v>
      </c>
      <c r="I36" s="38"/>
    </row>
    <row r="37" ht="15.75" customHeight="1">
      <c r="A37" s="19" t="s">
        <v>150</v>
      </c>
      <c r="B37" s="47" t="s">
        <v>20</v>
      </c>
      <c r="C37" s="18" t="str">
        <f t="shared" si="4"/>
        <v>SG &amp; DT</v>
      </c>
      <c r="D37" s="18" t="str">
        <f t="shared" si="5"/>
        <v>DT &amp; SG</v>
      </c>
      <c r="E37" s="39">
        <f>sumif('Rolling Data'!A:A,C37,'Rolling Data'!J:J)+sumif('Rolling Data'!A:A,D37,'Rolling Data'!J:J)</f>
        <v>0</v>
      </c>
      <c r="F37" s="88">
        <f>sumif('Rolling Data'!B:B,C37,'Rolling Data'!J:J)+sumif('Rolling Data'!B:B,D37,'Rolling Data'!J:J)</f>
        <v>0</v>
      </c>
      <c r="G37" s="88">
        <f>sumif('Rolling Data'!A:A,C37,'Rolling Data'!E:E)+sumif('Rolling Data'!A:A,D37,'Rolling Data'!E:E)+sumif('Rolling Data'!B:B,C37,'Rolling Data'!F:F)+sumif('Rolling Data'!B:B,D37,'Rolling Data'!F:F)</f>
        <v>0</v>
      </c>
      <c r="H37" s="88">
        <f>sumif('Rolling Data'!A:A,C37,'Rolling Data'!F:F)+sumif('Rolling Data'!A:A,D37,'Rolling Data'!F:F)+sumif('Rolling Data'!B:B,C37,'Rolling Data'!E:E)+sumif('Rolling Data'!B:B,D37,'Rolling Data'!E:E)</f>
        <v>0</v>
      </c>
      <c r="I37" s="38"/>
    </row>
    <row r="38" ht="15.75" customHeight="1">
      <c r="A38" s="19" t="s">
        <v>150</v>
      </c>
      <c r="B38" s="47" t="s">
        <v>151</v>
      </c>
      <c r="C38" s="18" t="str">
        <f t="shared" si="4"/>
        <v>SG &amp; Kita</v>
      </c>
      <c r="D38" s="18" t="str">
        <f t="shared" si="5"/>
        <v>Kita &amp; SG</v>
      </c>
      <c r="E38" s="39">
        <f>sumif('Rolling Data'!A:A,C38,'Rolling Data'!J:J)+sumif('Rolling Data'!A:A,D38,'Rolling Data'!J:J)</f>
        <v>0</v>
      </c>
      <c r="F38" s="88">
        <f>sumif('Rolling Data'!B:B,C38,'Rolling Data'!J:J)+sumif('Rolling Data'!B:B,D38,'Rolling Data'!J:J)</f>
        <v>0</v>
      </c>
      <c r="G38" s="88">
        <f>sumif('Rolling Data'!A:A,C38,'Rolling Data'!E:E)+sumif('Rolling Data'!A:A,D38,'Rolling Data'!E:E)+sumif('Rolling Data'!B:B,C38,'Rolling Data'!F:F)+sumif('Rolling Data'!B:B,D38,'Rolling Data'!F:F)</f>
        <v>0</v>
      </c>
      <c r="H38" s="88">
        <f>sumif('Rolling Data'!A:A,C38,'Rolling Data'!F:F)+sumif('Rolling Data'!A:A,D38,'Rolling Data'!F:F)+sumif('Rolling Data'!B:B,C38,'Rolling Data'!E:E)+sumif('Rolling Data'!B:B,D38,'Rolling Data'!E:E)</f>
        <v>0</v>
      </c>
      <c r="I38" s="38"/>
    </row>
    <row r="39" ht="15.75" customHeight="1">
      <c r="A39" s="19" t="s">
        <v>150</v>
      </c>
      <c r="B39" s="47" t="s">
        <v>19</v>
      </c>
      <c r="C39" s="18" t="str">
        <f t="shared" si="4"/>
        <v>SG &amp; Batty</v>
      </c>
      <c r="D39" s="18" t="str">
        <f t="shared" si="5"/>
        <v>Batty &amp; SG</v>
      </c>
      <c r="E39" s="39">
        <f>sumif('Rolling Data'!A:A,C39,'Rolling Data'!J:J)+sumif('Rolling Data'!A:A,D39,'Rolling Data'!J:J)</f>
        <v>0</v>
      </c>
      <c r="F39" s="88">
        <f>sumif('Rolling Data'!B:B,C39,'Rolling Data'!J:J)+sumif('Rolling Data'!B:B,D39,'Rolling Data'!J:J)</f>
        <v>1.5</v>
      </c>
      <c r="G39" s="88">
        <f>sumif('Rolling Data'!A:A,C39,'Rolling Data'!E:E)+sumif('Rolling Data'!A:A,D39,'Rolling Data'!E:E)+sumif('Rolling Data'!B:B,C39,'Rolling Data'!F:F)+sumif('Rolling Data'!B:B,D39,'Rolling Data'!F:F)</f>
        <v>0</v>
      </c>
      <c r="H39" s="88">
        <f>sumif('Rolling Data'!A:A,C39,'Rolling Data'!F:F)+sumif('Rolling Data'!A:A,D39,'Rolling Data'!F:F)+sumif('Rolling Data'!B:B,C39,'Rolling Data'!E:E)+sumif('Rolling Data'!B:B,D39,'Rolling Data'!E:E)</f>
        <v>10</v>
      </c>
      <c r="I39" s="38"/>
    </row>
    <row r="40" ht="15.75" customHeight="1">
      <c r="A40" s="19" t="s">
        <v>150</v>
      </c>
      <c r="B40" s="47" t="s">
        <v>15</v>
      </c>
      <c r="C40" s="18" t="str">
        <f t="shared" si="4"/>
        <v>SG &amp; Mole</v>
      </c>
      <c r="D40" s="18" t="str">
        <f t="shared" si="5"/>
        <v>Mole &amp; SG</v>
      </c>
      <c r="E40" s="39">
        <f>sumif('Rolling Data'!A:A,C40,'Rolling Data'!J:J)+sumif('Rolling Data'!A:A,D40,'Rolling Data'!J:J)</f>
        <v>0</v>
      </c>
      <c r="F40" s="88">
        <f>sumif('Rolling Data'!B:B,C40,'Rolling Data'!J:J)+sumif('Rolling Data'!B:B,D40,'Rolling Data'!J:J)</f>
        <v>0</v>
      </c>
      <c r="G40" s="88">
        <f>sumif('Rolling Data'!A:A,C40,'Rolling Data'!E:E)+sumif('Rolling Data'!A:A,D40,'Rolling Data'!E:E)+sumif('Rolling Data'!B:B,C40,'Rolling Data'!F:F)+sumif('Rolling Data'!B:B,D40,'Rolling Data'!F:F)</f>
        <v>0</v>
      </c>
      <c r="H40" s="88">
        <f>sumif('Rolling Data'!A:A,C40,'Rolling Data'!F:F)+sumif('Rolling Data'!A:A,D40,'Rolling Data'!F:F)+sumif('Rolling Data'!B:B,C40,'Rolling Data'!E:E)+sumif('Rolling Data'!B:B,D40,'Rolling Data'!E:E)</f>
        <v>0</v>
      </c>
      <c r="I40" s="38"/>
    </row>
    <row r="41" ht="15.75" customHeight="1">
      <c r="A41" s="19" t="s">
        <v>150</v>
      </c>
      <c r="B41" s="53" t="s">
        <v>14</v>
      </c>
      <c r="C41" s="18" t="str">
        <f t="shared" si="4"/>
        <v>SG &amp; Andrew</v>
      </c>
      <c r="D41" s="18" t="str">
        <f t="shared" si="5"/>
        <v>Andrew &amp; SG</v>
      </c>
      <c r="E41" s="39">
        <f>sumif('Rolling Data'!A:A,C41,'Rolling Data'!J:J)+sumif('Rolling Data'!A:A,D41,'Rolling Data'!J:J)</f>
        <v>0</v>
      </c>
      <c r="F41" s="88">
        <f>sumif('Rolling Data'!B:B,C41,'Rolling Data'!J:J)+sumif('Rolling Data'!B:B,D41,'Rolling Data'!J:J)</f>
        <v>2</v>
      </c>
      <c r="G41" s="88">
        <f>sumif('Rolling Data'!A:A,C41,'Rolling Data'!E:E)+sumif('Rolling Data'!A:A,D41,'Rolling Data'!E:E)+sumif('Rolling Data'!B:B,C41,'Rolling Data'!F:F)+sumif('Rolling Data'!B:B,D41,'Rolling Data'!F:F)</f>
        <v>4</v>
      </c>
      <c r="H41" s="88">
        <f>sumif('Rolling Data'!A:A,C41,'Rolling Data'!F:F)+sumif('Rolling Data'!A:A,D41,'Rolling Data'!F:F)+sumif('Rolling Data'!B:B,C41,'Rolling Data'!E:E)+sumif('Rolling Data'!B:B,D41,'Rolling Data'!E:E)</f>
        <v>12</v>
      </c>
      <c r="I41" s="38"/>
    </row>
    <row r="42" ht="15.75" customHeight="1">
      <c r="A42" s="19" t="s">
        <v>150</v>
      </c>
      <c r="B42" s="55" t="s">
        <v>18</v>
      </c>
      <c r="C42" s="18" t="str">
        <f t="shared" si="4"/>
        <v>SG &amp; Cadol</v>
      </c>
      <c r="D42" s="18" t="str">
        <f t="shared" si="5"/>
        <v>Cadol &amp; SG</v>
      </c>
      <c r="E42" s="39">
        <f>sumif('Rolling Data'!A:A,C42,'Rolling Data'!J:J)+sumif('Rolling Data'!A:A,D42,'Rolling Data'!J:J)</f>
        <v>0</v>
      </c>
      <c r="F42" s="88">
        <f>sumif('Rolling Data'!B:B,C42,'Rolling Data'!J:J)+sumif('Rolling Data'!B:B,D42,'Rolling Data'!J:J)</f>
        <v>1</v>
      </c>
      <c r="G42" s="88">
        <f>sumif('Rolling Data'!A:A,C42,'Rolling Data'!E:E)+sumif('Rolling Data'!A:A,D42,'Rolling Data'!E:E)+sumif('Rolling Data'!B:B,C42,'Rolling Data'!F:F)+sumif('Rolling Data'!B:B,D42,'Rolling Data'!F:F)</f>
        <v>1</v>
      </c>
      <c r="H42" s="88">
        <f>sumif('Rolling Data'!A:A,C42,'Rolling Data'!F:F)+sumif('Rolling Data'!A:A,D42,'Rolling Data'!F:F)+sumif('Rolling Data'!B:B,C42,'Rolling Data'!E:E)+sumif('Rolling Data'!B:B,D42,'Rolling Data'!E:E)</f>
        <v>6</v>
      </c>
      <c r="I42" s="38"/>
    </row>
    <row r="43" ht="15.75" customHeight="1">
      <c r="A43" s="19" t="s">
        <v>17</v>
      </c>
      <c r="B43" s="47" t="s">
        <v>20</v>
      </c>
      <c r="C43" s="18" t="str">
        <f t="shared" si="4"/>
        <v>Mike &amp; DT</v>
      </c>
      <c r="D43" s="18" t="str">
        <f t="shared" si="5"/>
        <v>DT &amp; Mike</v>
      </c>
      <c r="E43" s="39">
        <f>sumif('Rolling Data'!A:A,C43,'Rolling Data'!J:J)+sumif('Rolling Data'!A:A,D43,'Rolling Data'!J:J)</f>
        <v>0</v>
      </c>
      <c r="F43" s="88">
        <f>sumif('Rolling Data'!B:B,C43,'Rolling Data'!J:J)+sumif('Rolling Data'!B:B,D43,'Rolling Data'!J:J)</f>
        <v>0</v>
      </c>
      <c r="G43" s="88">
        <f>sumif('Rolling Data'!A:A,C43,'Rolling Data'!E:E)+sumif('Rolling Data'!A:A,D43,'Rolling Data'!E:E)+sumif('Rolling Data'!B:B,C43,'Rolling Data'!F:F)+sumif('Rolling Data'!B:B,D43,'Rolling Data'!F:F)</f>
        <v>0</v>
      </c>
      <c r="H43" s="88">
        <f>sumif('Rolling Data'!A:A,C43,'Rolling Data'!F:F)+sumif('Rolling Data'!A:A,D43,'Rolling Data'!F:F)+sumif('Rolling Data'!B:B,C43,'Rolling Data'!E:E)+sumif('Rolling Data'!B:B,D43,'Rolling Data'!E:E)</f>
        <v>0</v>
      </c>
      <c r="I43" s="38"/>
    </row>
    <row r="44" ht="15.75" customHeight="1">
      <c r="A44" s="19" t="s">
        <v>17</v>
      </c>
      <c r="B44" s="47" t="s">
        <v>151</v>
      </c>
      <c r="C44" s="18" t="str">
        <f t="shared" si="4"/>
        <v>Mike &amp; Kita</v>
      </c>
      <c r="D44" s="18" t="str">
        <f t="shared" si="5"/>
        <v>Kita &amp; Mike</v>
      </c>
      <c r="E44" s="39">
        <f>sumif('Rolling Data'!A:A,C44,'Rolling Data'!J:J)+sumif('Rolling Data'!A:A,D44,'Rolling Data'!J:J)</f>
        <v>0</v>
      </c>
      <c r="F44" s="88">
        <f>sumif('Rolling Data'!B:B,C44,'Rolling Data'!J:J)+sumif('Rolling Data'!B:B,D44,'Rolling Data'!J:J)</f>
        <v>0</v>
      </c>
      <c r="G44" s="88">
        <f>sumif('Rolling Data'!A:A,C44,'Rolling Data'!E:E)+sumif('Rolling Data'!A:A,D44,'Rolling Data'!E:E)+sumif('Rolling Data'!B:B,C44,'Rolling Data'!F:F)+sumif('Rolling Data'!B:B,D44,'Rolling Data'!F:F)</f>
        <v>0</v>
      </c>
      <c r="H44" s="88">
        <f>sumif('Rolling Data'!A:A,C44,'Rolling Data'!F:F)+sumif('Rolling Data'!A:A,D44,'Rolling Data'!F:F)+sumif('Rolling Data'!B:B,C44,'Rolling Data'!E:E)+sumif('Rolling Data'!B:B,D44,'Rolling Data'!E:E)</f>
        <v>0</v>
      </c>
      <c r="I44" s="38"/>
    </row>
    <row r="45" ht="15.75" customHeight="1">
      <c r="A45" s="19" t="s">
        <v>17</v>
      </c>
      <c r="B45" s="47" t="s">
        <v>19</v>
      </c>
      <c r="C45" s="18" t="str">
        <f t="shared" si="4"/>
        <v>Mike &amp; Batty</v>
      </c>
      <c r="D45" s="18" t="str">
        <f t="shared" si="5"/>
        <v>Batty &amp; Mike</v>
      </c>
      <c r="E45" s="39">
        <f>sumif('Rolling Data'!A:A,C45,'Rolling Data'!J:J)+sumif('Rolling Data'!A:A,D45,'Rolling Data'!J:J)</f>
        <v>0</v>
      </c>
      <c r="F45" s="88">
        <f>sumif('Rolling Data'!B:B,C45,'Rolling Data'!J:J)+sumif('Rolling Data'!B:B,D45,'Rolling Data'!J:J)</f>
        <v>1</v>
      </c>
      <c r="G45" s="88">
        <f>sumif('Rolling Data'!A:A,C45,'Rolling Data'!E:E)+sumif('Rolling Data'!A:A,D45,'Rolling Data'!E:E)+sumif('Rolling Data'!B:B,C45,'Rolling Data'!F:F)+sumif('Rolling Data'!B:B,D45,'Rolling Data'!F:F)</f>
        <v>1</v>
      </c>
      <c r="H45" s="88">
        <f>sumif('Rolling Data'!A:A,C45,'Rolling Data'!F:F)+sumif('Rolling Data'!A:A,D45,'Rolling Data'!F:F)+sumif('Rolling Data'!B:B,C45,'Rolling Data'!E:E)+sumif('Rolling Data'!B:B,D45,'Rolling Data'!E:E)</f>
        <v>6</v>
      </c>
      <c r="I45" s="38"/>
    </row>
    <row r="46" ht="15.75" customHeight="1">
      <c r="A46" s="19" t="s">
        <v>17</v>
      </c>
      <c r="B46" s="47" t="s">
        <v>15</v>
      </c>
      <c r="C46" s="18" t="str">
        <f t="shared" si="4"/>
        <v>Mike &amp; Mole</v>
      </c>
      <c r="D46" s="18" t="str">
        <f t="shared" si="5"/>
        <v>Mole &amp; Mike</v>
      </c>
      <c r="E46" s="39">
        <f>sumif('Rolling Data'!A:A,C46,'Rolling Data'!J:J)+sumif('Rolling Data'!A:A,D46,'Rolling Data'!J:J)</f>
        <v>0</v>
      </c>
      <c r="F46" s="88">
        <f>sumif('Rolling Data'!B:B,C46,'Rolling Data'!J:J)+sumif('Rolling Data'!B:B,D46,'Rolling Data'!J:J)</f>
        <v>0</v>
      </c>
      <c r="G46" s="88">
        <f>sumif('Rolling Data'!A:A,C46,'Rolling Data'!E:E)+sumif('Rolling Data'!A:A,D46,'Rolling Data'!E:E)+sumif('Rolling Data'!B:B,C46,'Rolling Data'!F:F)+sumif('Rolling Data'!B:B,D46,'Rolling Data'!F:F)</f>
        <v>0</v>
      </c>
      <c r="H46" s="88">
        <f>sumif('Rolling Data'!A:A,C46,'Rolling Data'!F:F)+sumif('Rolling Data'!A:A,D46,'Rolling Data'!F:F)+sumif('Rolling Data'!B:B,C46,'Rolling Data'!E:E)+sumif('Rolling Data'!B:B,D46,'Rolling Data'!E:E)</f>
        <v>0</v>
      </c>
      <c r="I46" s="38"/>
    </row>
    <row r="47" ht="15.75" customHeight="1">
      <c r="A47" s="19" t="s">
        <v>17</v>
      </c>
      <c r="B47" s="53" t="s">
        <v>14</v>
      </c>
      <c r="C47" s="18" t="str">
        <f t="shared" si="4"/>
        <v>Mike &amp; Andrew</v>
      </c>
      <c r="D47" s="18" t="str">
        <f t="shared" si="5"/>
        <v>Andrew &amp; Mike</v>
      </c>
      <c r="E47" s="39">
        <f>sumif('Rolling Data'!A:A,C47,'Rolling Data'!J:J)+sumif('Rolling Data'!A:A,D47,'Rolling Data'!J:J)</f>
        <v>2</v>
      </c>
      <c r="F47" s="88">
        <f>sumif('Rolling Data'!B:B,C47,'Rolling Data'!J:J)+sumif('Rolling Data'!B:B,D47,'Rolling Data'!J:J)</f>
        <v>2</v>
      </c>
      <c r="G47" s="88">
        <f>sumif('Rolling Data'!A:A,C47,'Rolling Data'!E:E)+sumif('Rolling Data'!A:A,D47,'Rolling Data'!E:E)+sumif('Rolling Data'!B:B,C47,'Rolling Data'!F:F)+sumif('Rolling Data'!B:B,D47,'Rolling Data'!F:F)</f>
        <v>20</v>
      </c>
      <c r="H47" s="88">
        <f>sumif('Rolling Data'!A:A,C47,'Rolling Data'!F:F)+sumif('Rolling Data'!A:A,D47,'Rolling Data'!F:F)+sumif('Rolling Data'!B:B,C47,'Rolling Data'!E:E)+sumif('Rolling Data'!B:B,D47,'Rolling Data'!E:E)</f>
        <v>20</v>
      </c>
      <c r="I47" s="38"/>
    </row>
    <row r="48" ht="15.75" customHeight="1">
      <c r="A48" s="19" t="s">
        <v>17</v>
      </c>
      <c r="B48" s="55" t="s">
        <v>18</v>
      </c>
      <c r="C48" s="18" t="str">
        <f t="shared" si="4"/>
        <v>Mike &amp; Cadol</v>
      </c>
      <c r="D48" s="18" t="str">
        <f t="shared" si="5"/>
        <v>Cadol &amp; Mike</v>
      </c>
      <c r="E48" s="39">
        <f>sumif('Rolling Data'!A:A,C48,'Rolling Data'!J:J)+sumif('Rolling Data'!A:A,D48,'Rolling Data'!J:J)</f>
        <v>0</v>
      </c>
      <c r="F48" s="88">
        <f>sumif('Rolling Data'!B:B,C48,'Rolling Data'!J:J)+sumif('Rolling Data'!B:B,D48,'Rolling Data'!J:J)</f>
        <v>2</v>
      </c>
      <c r="G48" s="88">
        <f>sumif('Rolling Data'!A:A,C48,'Rolling Data'!E:E)+sumif('Rolling Data'!A:A,D48,'Rolling Data'!E:E)+sumif('Rolling Data'!B:B,C48,'Rolling Data'!F:F)+sumif('Rolling Data'!B:B,D48,'Rolling Data'!F:F)</f>
        <v>5</v>
      </c>
      <c r="H48" s="88">
        <f>sumif('Rolling Data'!A:A,C48,'Rolling Data'!F:F)+sumif('Rolling Data'!A:A,D48,'Rolling Data'!F:F)+sumif('Rolling Data'!B:B,C48,'Rolling Data'!E:E)+sumif('Rolling Data'!B:B,D48,'Rolling Data'!E:E)</f>
        <v>12</v>
      </c>
      <c r="I48" s="38"/>
    </row>
    <row r="49" ht="15.75" customHeight="1">
      <c r="A49" s="19" t="s">
        <v>20</v>
      </c>
      <c r="B49" s="47" t="s">
        <v>151</v>
      </c>
      <c r="C49" s="18" t="str">
        <f t="shared" si="4"/>
        <v>DT &amp; Kita</v>
      </c>
      <c r="D49" s="18" t="str">
        <f t="shared" si="5"/>
        <v>Kita &amp; DT</v>
      </c>
      <c r="E49" s="39">
        <f>sumif('Rolling Data'!A:A,C49,'Rolling Data'!J:J)+sumif('Rolling Data'!A:A,D49,'Rolling Data'!J:J)</f>
        <v>0</v>
      </c>
      <c r="F49" s="88">
        <f>sumif('Rolling Data'!B:B,C49,'Rolling Data'!J:J)+sumif('Rolling Data'!B:B,D49,'Rolling Data'!J:J)</f>
        <v>2</v>
      </c>
      <c r="G49" s="88">
        <f>sumif('Rolling Data'!A:A,C49,'Rolling Data'!E:E)+sumif('Rolling Data'!A:A,D49,'Rolling Data'!E:E)+sumif('Rolling Data'!B:B,C49,'Rolling Data'!F:F)+sumif('Rolling Data'!B:B,D49,'Rolling Data'!F:F)</f>
        <v>3</v>
      </c>
      <c r="H49" s="88">
        <f>sumif('Rolling Data'!A:A,C49,'Rolling Data'!F:F)+sumif('Rolling Data'!A:A,D49,'Rolling Data'!F:F)+sumif('Rolling Data'!B:B,C49,'Rolling Data'!E:E)+sumif('Rolling Data'!B:B,D49,'Rolling Data'!E:E)</f>
        <v>12</v>
      </c>
      <c r="I49" s="38"/>
    </row>
    <row r="50" ht="15.75" customHeight="1">
      <c r="A50" s="19" t="s">
        <v>20</v>
      </c>
      <c r="B50" s="47" t="s">
        <v>19</v>
      </c>
      <c r="C50" s="18" t="str">
        <f t="shared" si="4"/>
        <v>DT &amp; Batty</v>
      </c>
      <c r="D50" s="18" t="str">
        <f t="shared" si="5"/>
        <v>Batty &amp; DT</v>
      </c>
      <c r="E50" s="39">
        <f>sumif('Rolling Data'!A:A,C50,'Rolling Data'!J:J)+sumif('Rolling Data'!A:A,D50,'Rolling Data'!J:J)</f>
        <v>0</v>
      </c>
      <c r="F50" s="88">
        <f>sumif('Rolling Data'!B:B,C50,'Rolling Data'!J:J)+sumif('Rolling Data'!B:B,D50,'Rolling Data'!J:J)</f>
        <v>1</v>
      </c>
      <c r="G50" s="88">
        <f>sumif('Rolling Data'!A:A,C50,'Rolling Data'!E:E)+sumif('Rolling Data'!A:A,D50,'Rolling Data'!E:E)+sumif('Rolling Data'!B:B,C50,'Rolling Data'!F:F)+sumif('Rolling Data'!B:B,D50,'Rolling Data'!F:F)</f>
        <v>3</v>
      </c>
      <c r="H50" s="88">
        <f>sumif('Rolling Data'!A:A,C50,'Rolling Data'!F:F)+sumif('Rolling Data'!A:A,D50,'Rolling Data'!F:F)+sumif('Rolling Data'!B:B,C50,'Rolling Data'!E:E)+sumif('Rolling Data'!B:B,D50,'Rolling Data'!E:E)</f>
        <v>6</v>
      </c>
      <c r="I50" s="38"/>
    </row>
    <row r="51" ht="15.75" customHeight="1">
      <c r="A51" s="19" t="s">
        <v>20</v>
      </c>
      <c r="B51" s="47" t="s">
        <v>15</v>
      </c>
      <c r="C51" s="18" t="str">
        <f t="shared" si="4"/>
        <v>DT &amp; Mole</v>
      </c>
      <c r="D51" s="18" t="str">
        <f t="shared" si="5"/>
        <v>Mole &amp; DT</v>
      </c>
      <c r="E51" s="39">
        <f>sumif('Rolling Data'!A:A,C51,'Rolling Data'!J:J)+sumif('Rolling Data'!A:A,D51,'Rolling Data'!J:J)</f>
        <v>1</v>
      </c>
      <c r="F51" s="88">
        <f>sumif('Rolling Data'!B:B,C51,'Rolling Data'!J:J)+sumif('Rolling Data'!B:B,D51,'Rolling Data'!J:J)</f>
        <v>0</v>
      </c>
      <c r="G51" s="88">
        <f>sumif('Rolling Data'!A:A,C51,'Rolling Data'!E:E)+sumif('Rolling Data'!A:A,D51,'Rolling Data'!E:E)+sumif('Rolling Data'!B:B,C51,'Rolling Data'!F:F)+sumif('Rolling Data'!B:B,D51,'Rolling Data'!F:F)</f>
        <v>6</v>
      </c>
      <c r="H51" s="88">
        <f>sumif('Rolling Data'!A:A,C51,'Rolling Data'!F:F)+sumif('Rolling Data'!A:A,D51,'Rolling Data'!F:F)+sumif('Rolling Data'!B:B,C51,'Rolling Data'!E:E)+sumif('Rolling Data'!B:B,D51,'Rolling Data'!E:E)</f>
        <v>1</v>
      </c>
      <c r="I51" s="38"/>
    </row>
    <row r="52" ht="15.75" customHeight="1">
      <c r="A52" s="19" t="s">
        <v>20</v>
      </c>
      <c r="B52" s="53" t="s">
        <v>14</v>
      </c>
      <c r="C52" s="18" t="str">
        <f t="shared" si="4"/>
        <v>DT &amp; Andrew</v>
      </c>
      <c r="D52" s="18" t="str">
        <f t="shared" si="5"/>
        <v>Andrew &amp; DT</v>
      </c>
      <c r="E52" s="39">
        <f>sumif('Rolling Data'!A:A,C52,'Rolling Data'!J:J)+sumif('Rolling Data'!A:A,D52,'Rolling Data'!J:J)</f>
        <v>0</v>
      </c>
      <c r="F52" s="88">
        <f>sumif('Rolling Data'!B:B,C52,'Rolling Data'!J:J)+sumif('Rolling Data'!B:B,D52,'Rolling Data'!J:J)</f>
        <v>1.5</v>
      </c>
      <c r="G52" s="88">
        <f>sumif('Rolling Data'!A:A,C52,'Rolling Data'!E:E)+sumif('Rolling Data'!A:A,D52,'Rolling Data'!E:E)+sumif('Rolling Data'!B:B,C52,'Rolling Data'!F:F)+sumif('Rolling Data'!B:B,D52,'Rolling Data'!F:F)</f>
        <v>4</v>
      </c>
      <c r="H52" s="88">
        <f>sumif('Rolling Data'!A:A,C52,'Rolling Data'!F:F)+sumif('Rolling Data'!A:A,D52,'Rolling Data'!F:F)+sumif('Rolling Data'!B:B,C52,'Rolling Data'!E:E)+sumif('Rolling Data'!B:B,D52,'Rolling Data'!E:E)</f>
        <v>10</v>
      </c>
      <c r="I52" s="38"/>
    </row>
    <row r="53" ht="15.75" customHeight="1">
      <c r="A53" s="19" t="s">
        <v>20</v>
      </c>
      <c r="B53" s="55" t="s">
        <v>18</v>
      </c>
      <c r="C53" s="18" t="str">
        <f t="shared" si="4"/>
        <v>DT &amp; Cadol</v>
      </c>
      <c r="D53" s="18" t="str">
        <f t="shared" si="5"/>
        <v>Cadol &amp; DT</v>
      </c>
      <c r="E53" s="39">
        <f>sumif('Rolling Data'!A:A,C53,'Rolling Data'!J:J)+sumif('Rolling Data'!A:A,D53,'Rolling Data'!J:J)</f>
        <v>0</v>
      </c>
      <c r="F53" s="88">
        <f>sumif('Rolling Data'!B:B,C53,'Rolling Data'!J:J)+sumif('Rolling Data'!B:B,D53,'Rolling Data'!J:J)</f>
        <v>1</v>
      </c>
      <c r="G53" s="88">
        <f>sumif('Rolling Data'!A:A,C53,'Rolling Data'!E:E)+sumif('Rolling Data'!A:A,D53,'Rolling Data'!E:E)+sumif('Rolling Data'!B:B,C53,'Rolling Data'!F:F)+sumif('Rolling Data'!B:B,D53,'Rolling Data'!F:F)</f>
        <v>3</v>
      </c>
      <c r="H53" s="88">
        <f>sumif('Rolling Data'!A:A,C53,'Rolling Data'!F:F)+sumif('Rolling Data'!A:A,D53,'Rolling Data'!F:F)+sumif('Rolling Data'!B:B,C53,'Rolling Data'!E:E)+sumif('Rolling Data'!B:B,D53,'Rolling Data'!E:E)</f>
        <v>6</v>
      </c>
      <c r="I53" s="38"/>
    </row>
    <row r="54" ht="15.75" customHeight="1">
      <c r="A54" s="19" t="s">
        <v>151</v>
      </c>
      <c r="B54" s="47" t="s">
        <v>19</v>
      </c>
      <c r="C54" s="18" t="str">
        <f t="shared" si="4"/>
        <v>Kita &amp; Batty</v>
      </c>
      <c r="D54" s="18" t="str">
        <f t="shared" si="5"/>
        <v>Batty &amp; Kita</v>
      </c>
      <c r="E54" s="39">
        <f>sumif('Rolling Data'!A:A,C54,'Rolling Data'!J:J)+sumif('Rolling Data'!A:A,D54,'Rolling Data'!J:J)</f>
        <v>0</v>
      </c>
      <c r="F54" s="88">
        <f>sumif('Rolling Data'!B:B,C54,'Rolling Data'!J:J)+sumif('Rolling Data'!B:B,D54,'Rolling Data'!J:J)</f>
        <v>1</v>
      </c>
      <c r="G54" s="88">
        <f>sumif('Rolling Data'!A:A,C54,'Rolling Data'!E:E)+sumif('Rolling Data'!A:A,D54,'Rolling Data'!E:E)+sumif('Rolling Data'!B:B,C54,'Rolling Data'!F:F)+sumif('Rolling Data'!B:B,D54,'Rolling Data'!F:F)</f>
        <v>1</v>
      </c>
      <c r="H54" s="88">
        <f>sumif('Rolling Data'!A:A,C54,'Rolling Data'!F:F)+sumif('Rolling Data'!A:A,D54,'Rolling Data'!F:F)+sumif('Rolling Data'!B:B,C54,'Rolling Data'!E:E)+sumif('Rolling Data'!B:B,D54,'Rolling Data'!E:E)</f>
        <v>6</v>
      </c>
      <c r="I54" s="38"/>
    </row>
    <row r="55" ht="15.75" customHeight="1">
      <c r="A55" s="19" t="s">
        <v>151</v>
      </c>
      <c r="B55" s="47" t="s">
        <v>15</v>
      </c>
      <c r="C55" s="18" t="str">
        <f t="shared" si="4"/>
        <v>Kita &amp; Mole</v>
      </c>
      <c r="D55" s="18" t="str">
        <f t="shared" si="5"/>
        <v>Mole &amp; Kita</v>
      </c>
      <c r="E55" s="39">
        <f>sumif('Rolling Data'!A:A,C55,'Rolling Data'!J:J)+sumif('Rolling Data'!A:A,D55,'Rolling Data'!J:J)</f>
        <v>1</v>
      </c>
      <c r="F55" s="88">
        <f>sumif('Rolling Data'!B:B,C55,'Rolling Data'!J:J)+sumif('Rolling Data'!B:B,D55,'Rolling Data'!J:J)</f>
        <v>1</v>
      </c>
      <c r="G55" s="88">
        <f>sumif('Rolling Data'!A:A,C55,'Rolling Data'!E:E)+sumif('Rolling Data'!A:A,D55,'Rolling Data'!E:E)+sumif('Rolling Data'!B:B,C55,'Rolling Data'!F:F)+sumif('Rolling Data'!B:B,D55,'Rolling Data'!F:F)</f>
        <v>7</v>
      </c>
      <c r="H55" s="88">
        <f>sumif('Rolling Data'!A:A,C55,'Rolling Data'!F:F)+sumif('Rolling Data'!A:A,D55,'Rolling Data'!F:F)+sumif('Rolling Data'!B:B,C55,'Rolling Data'!E:E)+sumif('Rolling Data'!B:B,D55,'Rolling Data'!E:E)</f>
        <v>9</v>
      </c>
      <c r="I55" s="38"/>
    </row>
    <row r="56" ht="15.75" customHeight="1">
      <c r="A56" s="19" t="s">
        <v>151</v>
      </c>
      <c r="B56" s="53" t="s">
        <v>14</v>
      </c>
      <c r="C56" s="18" t="str">
        <f t="shared" si="4"/>
        <v>Kita &amp; Andrew</v>
      </c>
      <c r="D56" s="18" t="str">
        <f t="shared" si="5"/>
        <v>Andrew &amp; Kita</v>
      </c>
      <c r="E56" s="39">
        <f>sumif('Rolling Data'!A:A,C56,'Rolling Data'!J:J)+sumif('Rolling Data'!A:A,D56,'Rolling Data'!J:J)</f>
        <v>0</v>
      </c>
      <c r="F56" s="88">
        <f>sumif('Rolling Data'!B:B,C56,'Rolling Data'!J:J)+sumif('Rolling Data'!B:B,D56,'Rolling Data'!J:J)</f>
        <v>1</v>
      </c>
      <c r="G56" s="88">
        <f>sumif('Rolling Data'!A:A,C56,'Rolling Data'!E:E)+sumif('Rolling Data'!A:A,D56,'Rolling Data'!E:E)+sumif('Rolling Data'!B:B,C56,'Rolling Data'!F:F)+sumif('Rolling Data'!B:B,D56,'Rolling Data'!F:F)</f>
        <v>0</v>
      </c>
      <c r="H56" s="88">
        <f>sumif('Rolling Data'!A:A,C56,'Rolling Data'!F:F)+sumif('Rolling Data'!A:A,D56,'Rolling Data'!F:F)+sumif('Rolling Data'!B:B,C56,'Rolling Data'!E:E)+sumif('Rolling Data'!B:B,D56,'Rolling Data'!E:E)</f>
        <v>6</v>
      </c>
      <c r="I56" s="38"/>
    </row>
    <row r="57" ht="15.75" customHeight="1">
      <c r="A57" s="19" t="s">
        <v>151</v>
      </c>
      <c r="B57" s="55" t="s">
        <v>18</v>
      </c>
      <c r="C57" s="18" t="str">
        <f t="shared" si="4"/>
        <v>Kita &amp; Cadol</v>
      </c>
      <c r="D57" s="18" t="str">
        <f t="shared" si="5"/>
        <v>Cadol &amp; Kita</v>
      </c>
      <c r="E57" s="39">
        <f>sumif('Rolling Data'!A:A,C57,'Rolling Data'!J:J)+sumif('Rolling Data'!A:A,D57,'Rolling Data'!J:J)</f>
        <v>0</v>
      </c>
      <c r="F57" s="88">
        <f>sumif('Rolling Data'!B:B,C57,'Rolling Data'!J:J)+sumif('Rolling Data'!B:B,D57,'Rolling Data'!J:J)</f>
        <v>0</v>
      </c>
      <c r="G57" s="88">
        <f>sumif('Rolling Data'!A:A,C57,'Rolling Data'!E:E)+sumif('Rolling Data'!A:A,D57,'Rolling Data'!E:E)+sumif('Rolling Data'!B:B,C57,'Rolling Data'!F:F)+sumif('Rolling Data'!B:B,D57,'Rolling Data'!F:F)</f>
        <v>0</v>
      </c>
      <c r="H57" s="88">
        <f>sumif('Rolling Data'!A:A,C57,'Rolling Data'!F:F)+sumif('Rolling Data'!A:A,D57,'Rolling Data'!F:F)+sumif('Rolling Data'!B:B,C57,'Rolling Data'!E:E)+sumif('Rolling Data'!B:B,D57,'Rolling Data'!E:E)</f>
        <v>0</v>
      </c>
      <c r="I57" s="38"/>
    </row>
    <row r="58" ht="15.75" customHeight="1">
      <c r="A58" s="47" t="s">
        <v>19</v>
      </c>
      <c r="B58" s="47" t="s">
        <v>15</v>
      </c>
      <c r="C58" s="18" t="str">
        <f t="shared" si="4"/>
        <v>Batty &amp; Mole</v>
      </c>
      <c r="D58" s="18" t="str">
        <f t="shared" si="5"/>
        <v>Mole &amp; Batty</v>
      </c>
      <c r="E58" s="39">
        <f>sumif('Rolling Data'!A:A,C58,'Rolling Data'!J:J)+sumif('Rolling Data'!A:A,D58,'Rolling Data'!J:J)</f>
        <v>3</v>
      </c>
      <c r="F58" s="88">
        <f>sumif('Rolling Data'!B:B,C58,'Rolling Data'!J:J)+sumif('Rolling Data'!B:B,D58,'Rolling Data'!J:J)</f>
        <v>3</v>
      </c>
      <c r="G58" s="88">
        <f>sumif('Rolling Data'!A:A,C58,'Rolling Data'!E:E)+sumif('Rolling Data'!A:A,D58,'Rolling Data'!E:E)+sumif('Rolling Data'!B:B,C58,'Rolling Data'!F:F)+sumif('Rolling Data'!B:B,D58,'Rolling Data'!F:F)</f>
        <v>24</v>
      </c>
      <c r="H58" s="88">
        <f>sumif('Rolling Data'!A:A,C58,'Rolling Data'!F:F)+sumif('Rolling Data'!A:A,D58,'Rolling Data'!F:F)+sumif('Rolling Data'!B:B,C58,'Rolling Data'!E:E)+sumif('Rolling Data'!B:B,D58,'Rolling Data'!E:E)</f>
        <v>22</v>
      </c>
      <c r="I58" s="38"/>
    </row>
    <row r="59" ht="15.75" customHeight="1">
      <c r="A59" s="47" t="s">
        <v>19</v>
      </c>
      <c r="B59" s="53" t="s">
        <v>14</v>
      </c>
      <c r="C59" s="18" t="str">
        <f t="shared" si="4"/>
        <v>Batty &amp; Andrew</v>
      </c>
      <c r="D59" s="18" t="str">
        <f t="shared" si="5"/>
        <v>Andrew &amp; Batty</v>
      </c>
      <c r="E59" s="39">
        <f>sumif('Rolling Data'!A:A,C59,'Rolling Data'!J:J)+sumif('Rolling Data'!A:A,D59,'Rolling Data'!J:J)</f>
        <v>3</v>
      </c>
      <c r="F59" s="88">
        <f>sumif('Rolling Data'!B:B,C59,'Rolling Data'!J:J)+sumif('Rolling Data'!B:B,D59,'Rolling Data'!J:J)</f>
        <v>2</v>
      </c>
      <c r="G59" s="88">
        <f>sumif('Rolling Data'!A:A,C59,'Rolling Data'!E:E)+sumif('Rolling Data'!A:A,D59,'Rolling Data'!E:E)+sumif('Rolling Data'!B:B,C59,'Rolling Data'!F:F)+sumif('Rolling Data'!B:B,D59,'Rolling Data'!F:F)</f>
        <v>29</v>
      </c>
      <c r="H59" s="88">
        <f>sumif('Rolling Data'!A:A,C59,'Rolling Data'!F:F)+sumif('Rolling Data'!A:A,D59,'Rolling Data'!F:F)+sumif('Rolling Data'!B:B,C59,'Rolling Data'!E:E)+sumif('Rolling Data'!B:B,D59,'Rolling Data'!E:E)</f>
        <v>26</v>
      </c>
      <c r="I59" s="38"/>
    </row>
    <row r="60" ht="15.75" customHeight="1">
      <c r="A60" s="47" t="s">
        <v>19</v>
      </c>
      <c r="B60" s="55" t="s">
        <v>18</v>
      </c>
      <c r="C60" s="18" t="str">
        <f t="shared" si="4"/>
        <v>Batty &amp; Cadol</v>
      </c>
      <c r="D60" s="18" t="str">
        <f t="shared" si="5"/>
        <v>Cadol &amp; Batty</v>
      </c>
      <c r="E60" s="39">
        <f>sumif('Rolling Data'!A:A,C60,'Rolling Data'!J:J)+sumif('Rolling Data'!A:A,D60,'Rolling Data'!J:J)</f>
        <v>0</v>
      </c>
      <c r="F60" s="88">
        <f>sumif('Rolling Data'!B:B,C60,'Rolling Data'!J:J)+sumif('Rolling Data'!B:B,D60,'Rolling Data'!J:J)</f>
        <v>1</v>
      </c>
      <c r="G60" s="88">
        <f>sumif('Rolling Data'!A:A,C60,'Rolling Data'!E:E)+sumif('Rolling Data'!A:A,D60,'Rolling Data'!E:E)+sumif('Rolling Data'!B:B,C60,'Rolling Data'!F:F)+sumif('Rolling Data'!B:B,D60,'Rolling Data'!F:F)</f>
        <v>0</v>
      </c>
      <c r="H60" s="88">
        <f>sumif('Rolling Data'!A:A,C60,'Rolling Data'!F:F)+sumif('Rolling Data'!A:A,D60,'Rolling Data'!F:F)+sumif('Rolling Data'!B:B,C60,'Rolling Data'!E:E)+sumif('Rolling Data'!B:B,D60,'Rolling Data'!E:E)</f>
        <v>6</v>
      </c>
      <c r="I60" s="38"/>
    </row>
    <row r="61" ht="15.75" customHeight="1">
      <c r="A61" s="19" t="s">
        <v>15</v>
      </c>
      <c r="B61" s="53" t="s">
        <v>14</v>
      </c>
      <c r="C61" s="18" t="str">
        <f t="shared" si="4"/>
        <v>Mole &amp; Andrew</v>
      </c>
      <c r="D61" s="18" t="str">
        <f t="shared" si="5"/>
        <v>Andrew &amp; Mole</v>
      </c>
      <c r="E61" s="39">
        <f>sumif('Rolling Data'!A:A,C61,'Rolling Data'!J:J)+sumif('Rolling Data'!A:A,D61,'Rolling Data'!J:J)</f>
        <v>3</v>
      </c>
      <c r="F61" s="88">
        <f>sumif('Rolling Data'!B:B,C61,'Rolling Data'!J:J)+sumif('Rolling Data'!B:B,D61,'Rolling Data'!J:J)</f>
        <v>1</v>
      </c>
      <c r="G61" s="88">
        <f>sumif('Rolling Data'!A:A,C61,'Rolling Data'!E:E)+sumif('Rolling Data'!A:A,D61,'Rolling Data'!E:E)+sumif('Rolling Data'!B:B,C61,'Rolling Data'!F:F)+sumif('Rolling Data'!B:B,D61,'Rolling Data'!F:F)</f>
        <v>23</v>
      </c>
      <c r="H61" s="88">
        <f>sumif('Rolling Data'!A:A,C61,'Rolling Data'!F:F)+sumif('Rolling Data'!A:A,D61,'Rolling Data'!F:F)+sumif('Rolling Data'!B:B,C61,'Rolling Data'!E:E)+sumif('Rolling Data'!B:B,D61,'Rolling Data'!E:E)</f>
        <v>9</v>
      </c>
      <c r="I61" s="38"/>
    </row>
    <row r="62" ht="15.75" customHeight="1">
      <c r="A62" s="19" t="s">
        <v>15</v>
      </c>
      <c r="B62" s="55" t="s">
        <v>18</v>
      </c>
      <c r="C62" s="18" t="str">
        <f t="shared" si="4"/>
        <v>Mole &amp; Cadol</v>
      </c>
      <c r="D62" s="18" t="str">
        <f t="shared" si="5"/>
        <v>Cadol &amp; Mole</v>
      </c>
      <c r="E62" s="39">
        <f>sumif('Rolling Data'!A:A,C62,'Rolling Data'!J:J)+sumif('Rolling Data'!A:A,D62,'Rolling Data'!J:J)</f>
        <v>0</v>
      </c>
      <c r="F62" s="88">
        <f>sumif('Rolling Data'!B:B,C62,'Rolling Data'!J:J)+sumif('Rolling Data'!B:B,D62,'Rolling Data'!J:J)</f>
        <v>1</v>
      </c>
      <c r="G62" s="88">
        <f>sumif('Rolling Data'!A:A,C62,'Rolling Data'!E:E)+sumif('Rolling Data'!A:A,D62,'Rolling Data'!E:E)+sumif('Rolling Data'!B:B,C62,'Rolling Data'!F:F)+sumif('Rolling Data'!B:B,D62,'Rolling Data'!F:F)</f>
        <v>4</v>
      </c>
      <c r="H62" s="88">
        <f>sumif('Rolling Data'!A:A,C62,'Rolling Data'!F:F)+sumif('Rolling Data'!A:A,D62,'Rolling Data'!F:F)+sumif('Rolling Data'!B:B,C62,'Rolling Data'!E:E)+sumif('Rolling Data'!B:B,D62,'Rolling Data'!E:E)</f>
        <v>6</v>
      </c>
      <c r="I62" s="38"/>
    </row>
    <row r="63" ht="15.75" customHeight="1">
      <c r="A63" s="19" t="s">
        <v>14</v>
      </c>
      <c r="B63" s="18" t="s">
        <v>18</v>
      </c>
      <c r="C63" s="18" t="str">
        <f t="shared" si="4"/>
        <v>Andrew &amp; Cadol</v>
      </c>
      <c r="D63" s="18" t="str">
        <f t="shared" si="5"/>
        <v>Cadol &amp; Andrew</v>
      </c>
      <c r="E63" s="39">
        <f>sumif('Rolling Data'!A:A,C63,'Rolling Data'!J:J)+sumif('Rolling Data'!A:A,D63,'Rolling Data'!J:J)</f>
        <v>1</v>
      </c>
      <c r="F63" s="88">
        <f>sumif('Rolling Data'!B:B,C63,'Rolling Data'!J:J)+sumif('Rolling Data'!B:B,D63,'Rolling Data'!J:J)</f>
        <v>2</v>
      </c>
      <c r="G63" s="88">
        <f>sumif('Rolling Data'!A:A,C63,'Rolling Data'!E:E)+sumif('Rolling Data'!A:A,D63,'Rolling Data'!E:E)+sumif('Rolling Data'!B:B,C63,'Rolling Data'!F:F)+sumif('Rolling Data'!B:B,D63,'Rolling Data'!F:F)</f>
        <v>13</v>
      </c>
      <c r="H63" s="88">
        <f>sumif('Rolling Data'!A:A,C63,'Rolling Data'!F:F)+sumif('Rolling Data'!A:A,D63,'Rolling Data'!F:F)+sumif('Rolling Data'!B:B,C63,'Rolling Data'!E:E)+sumif('Rolling Data'!B:B,D63,'Rolling Data'!E:E)</f>
        <v>15</v>
      </c>
      <c r="I63" s="38"/>
    </row>
    <row r="64" ht="15.75" customHeight="1">
      <c r="A64" s="19" t="s">
        <v>164</v>
      </c>
      <c r="B64" s="18" t="s">
        <v>19</v>
      </c>
      <c r="C64" s="18" t="str">
        <f t="shared" si="4"/>
        <v>Civet &amp; Batty</v>
      </c>
      <c r="D64" s="18" t="str">
        <f t="shared" si="5"/>
        <v>Batty &amp; Civet</v>
      </c>
      <c r="E64" s="39">
        <f>sumif('Rolling Data'!A:A,C64,'Rolling Data'!J:J)+sumif('Rolling Data'!A:A,D64,'Rolling Data'!J:J)</f>
        <v>0</v>
      </c>
      <c r="F64" s="88">
        <f>sumif('Rolling Data'!B:B,C64,'Rolling Data'!J:J)+sumif('Rolling Data'!B:B,D64,'Rolling Data'!J:J)</f>
        <v>0</v>
      </c>
      <c r="G64" s="88">
        <f>sumif('Rolling Data'!A:A,C64,'Rolling Data'!E:E)+sumif('Rolling Data'!A:A,D64,'Rolling Data'!E:E)+sumif('Rolling Data'!B:B,C64,'Rolling Data'!F:F)+sumif('Rolling Data'!B:B,D64,'Rolling Data'!F:F)</f>
        <v>0</v>
      </c>
      <c r="H64" s="88">
        <f>sumif('Rolling Data'!A:A,C64,'Rolling Data'!F:F)+sumif('Rolling Data'!A:A,D64,'Rolling Data'!F:F)+sumif('Rolling Data'!B:B,C64,'Rolling Data'!E:E)+sumif('Rolling Data'!B:B,D64,'Rolling Data'!E:E)</f>
        <v>0</v>
      </c>
      <c r="I64" s="38"/>
    </row>
    <row r="65" ht="15.75" customHeight="1">
      <c r="A65" s="19" t="s">
        <v>164</v>
      </c>
      <c r="B65" s="18" t="s">
        <v>15</v>
      </c>
      <c r="C65" s="18" t="str">
        <f t="shared" si="4"/>
        <v>Civet &amp; Mole</v>
      </c>
      <c r="D65" s="18" t="str">
        <f t="shared" si="5"/>
        <v>Mole &amp; Civet</v>
      </c>
      <c r="E65" s="39">
        <f>sumif('Rolling Data'!A:A,C65,'Rolling Data'!J:J)+sumif('Rolling Data'!A:A,D65,'Rolling Data'!J:J)</f>
        <v>0</v>
      </c>
      <c r="F65" s="88">
        <f>sumif('Rolling Data'!B:B,C65,'Rolling Data'!J:J)+sumif('Rolling Data'!B:B,D65,'Rolling Data'!J:J)</f>
        <v>0</v>
      </c>
      <c r="G65" s="88">
        <f>sumif('Rolling Data'!A:A,C65,'Rolling Data'!E:E)+sumif('Rolling Data'!A:A,D65,'Rolling Data'!E:E)+sumif('Rolling Data'!B:B,C65,'Rolling Data'!F:F)+sumif('Rolling Data'!B:B,D65,'Rolling Data'!F:F)</f>
        <v>0</v>
      </c>
      <c r="H65" s="88">
        <f>sumif('Rolling Data'!A:A,C65,'Rolling Data'!F:F)+sumif('Rolling Data'!A:A,D65,'Rolling Data'!F:F)+sumif('Rolling Data'!B:B,C65,'Rolling Data'!E:E)+sumif('Rolling Data'!B:B,D65,'Rolling Data'!E:E)</f>
        <v>0</v>
      </c>
      <c r="I65" s="38"/>
    </row>
    <row r="66" ht="15.75" customHeight="1">
      <c r="A66" s="19" t="s">
        <v>13</v>
      </c>
      <c r="B66" s="18" t="s">
        <v>165</v>
      </c>
      <c r="C66" s="18" t="str">
        <f t="shared" si="4"/>
        <v>WM &amp; Kenny</v>
      </c>
      <c r="D66" s="18" t="str">
        <f t="shared" si="5"/>
        <v>Kenny &amp; WM</v>
      </c>
      <c r="E66" s="39">
        <f>sumif('Rolling Data'!A:A,C66,'Rolling Data'!J:J)+sumif('Rolling Data'!A:A,D66,'Rolling Data'!J:J)</f>
        <v>0</v>
      </c>
      <c r="F66" s="88">
        <f>sumif('Rolling Data'!B:B,C66,'Rolling Data'!J:J)+sumif('Rolling Data'!B:B,D66,'Rolling Data'!J:J)</f>
        <v>0</v>
      </c>
      <c r="G66" s="88">
        <f>sumif('Rolling Data'!A:A,C66,'Rolling Data'!E:E)+sumif('Rolling Data'!A:A,D66,'Rolling Data'!E:E)+sumif('Rolling Data'!B:B,C66,'Rolling Data'!F:F)+sumif('Rolling Data'!B:B,D66,'Rolling Data'!F:F)</f>
        <v>0</v>
      </c>
      <c r="H66" s="88">
        <f>sumif('Rolling Data'!A:A,C66,'Rolling Data'!F:F)+sumif('Rolling Data'!A:A,D66,'Rolling Data'!F:F)+sumif('Rolling Data'!B:B,C66,'Rolling Data'!E:E)+sumif('Rolling Data'!B:B,D66,'Rolling Data'!E:E)</f>
        <v>0</v>
      </c>
      <c r="I66" s="38"/>
    </row>
    <row r="67" ht="15.75" customHeight="1">
      <c r="A67" s="19" t="s">
        <v>166</v>
      </c>
      <c r="B67" s="18" t="s">
        <v>19</v>
      </c>
      <c r="C67" s="18" t="str">
        <f t="shared" si="4"/>
        <v>Steph &amp; Batty</v>
      </c>
      <c r="D67" s="18" t="str">
        <f t="shared" si="5"/>
        <v>Batty &amp; Steph</v>
      </c>
      <c r="E67" s="39">
        <f>sumif('Rolling Data'!A:A,C67,'Rolling Data'!J:J)+sumif('Rolling Data'!A:A,D67,'Rolling Data'!J:J)</f>
        <v>0</v>
      </c>
      <c r="F67" s="88">
        <f>sumif('Rolling Data'!B:B,C67,'Rolling Data'!J:J)+sumif('Rolling Data'!B:B,D67,'Rolling Data'!J:J)</f>
        <v>0</v>
      </c>
      <c r="G67" s="88">
        <f>sumif('Rolling Data'!A:A,C67,'Rolling Data'!E:E)+sumif('Rolling Data'!A:A,D67,'Rolling Data'!E:E)+sumif('Rolling Data'!B:B,C67,'Rolling Data'!F:F)+sumif('Rolling Data'!B:B,D67,'Rolling Data'!F:F)</f>
        <v>0</v>
      </c>
      <c r="H67" s="88">
        <f>sumif('Rolling Data'!A:A,C67,'Rolling Data'!F:F)+sumif('Rolling Data'!A:A,D67,'Rolling Data'!F:F)+sumif('Rolling Data'!B:B,C67,'Rolling Data'!E:E)+sumif('Rolling Data'!B:B,D67,'Rolling Data'!E:E)</f>
        <v>0</v>
      </c>
      <c r="I67" s="38"/>
    </row>
    <row r="68" ht="15.75" customHeight="1">
      <c r="A68" s="19" t="s">
        <v>11</v>
      </c>
      <c r="B68" s="18" t="s">
        <v>18</v>
      </c>
      <c r="C68" s="18" t="str">
        <f t="shared" si="4"/>
        <v>Hiro &amp; Cadol</v>
      </c>
      <c r="D68" s="18" t="str">
        <f t="shared" si="5"/>
        <v>Cadol &amp; Hiro</v>
      </c>
      <c r="E68" s="39">
        <f>sumif('Rolling Data'!A:A,C68,'Rolling Data'!J:J)+sumif('Rolling Data'!A:A,D68,'Rolling Data'!J:J)</f>
        <v>0</v>
      </c>
      <c r="F68" s="88">
        <f>sumif('Rolling Data'!B:B,C68,'Rolling Data'!J:J)+sumif('Rolling Data'!B:B,D68,'Rolling Data'!J:J)</f>
        <v>0</v>
      </c>
      <c r="G68" s="88">
        <f>sumif('Rolling Data'!A:A,C68,'Rolling Data'!E:E)+sumif('Rolling Data'!A:A,D68,'Rolling Data'!E:E)+sumif('Rolling Data'!B:B,C68,'Rolling Data'!F:F)+sumif('Rolling Data'!B:B,D68,'Rolling Data'!F:F)</f>
        <v>0</v>
      </c>
      <c r="H68" s="88">
        <f>sumif('Rolling Data'!A:A,C68,'Rolling Data'!F:F)+sumif('Rolling Data'!A:A,D68,'Rolling Data'!F:F)+sumif('Rolling Data'!B:B,C68,'Rolling Data'!E:E)+sumif('Rolling Data'!B:B,D68,'Rolling Data'!E:E)</f>
        <v>0</v>
      </c>
      <c r="I68" s="38"/>
    </row>
    <row r="69" ht="15.75" customHeight="1">
      <c r="A69" s="19" t="s">
        <v>11</v>
      </c>
      <c r="B69" s="18" t="s">
        <v>167</v>
      </c>
      <c r="C69" s="18" t="str">
        <f t="shared" si="4"/>
        <v>Hiro &amp; Takaku</v>
      </c>
      <c r="D69" s="18" t="str">
        <f t="shared" si="5"/>
        <v>Takaku &amp; Hiro</v>
      </c>
      <c r="E69" s="39">
        <f>sumif('Rolling Data'!A:A,C69,'Rolling Data'!J:J)+sumif('Rolling Data'!A:A,D69,'Rolling Data'!J:J)</f>
        <v>0</v>
      </c>
      <c r="F69" s="88">
        <f>sumif('Rolling Data'!B:B,C69,'Rolling Data'!J:J)+sumif('Rolling Data'!B:B,D69,'Rolling Data'!J:J)</f>
        <v>0</v>
      </c>
      <c r="G69" s="88">
        <f>sumif('Rolling Data'!A:A,C69,'Rolling Data'!E:E)+sumif('Rolling Data'!A:A,D69,'Rolling Data'!E:E)+sumif('Rolling Data'!B:B,C69,'Rolling Data'!F:F)+sumif('Rolling Data'!B:B,D69,'Rolling Data'!F:F)</f>
        <v>0</v>
      </c>
      <c r="H69" s="88">
        <f>sumif('Rolling Data'!A:A,C69,'Rolling Data'!F:F)+sumif('Rolling Data'!A:A,D69,'Rolling Data'!F:F)+sumif('Rolling Data'!B:B,C69,'Rolling Data'!E:E)+sumif('Rolling Data'!B:B,D69,'Rolling Data'!E:E)</f>
        <v>0</v>
      </c>
      <c r="I69" s="38"/>
    </row>
    <row r="70" ht="15.75" customHeight="1">
      <c r="B70" s="2"/>
      <c r="I70" s="38"/>
    </row>
    <row r="71" ht="15.75" customHeight="1">
      <c r="B71" s="2"/>
      <c r="I71" s="38"/>
    </row>
    <row r="72" ht="15.75" customHeight="1">
      <c r="B72" s="2"/>
      <c r="I72" s="38"/>
    </row>
    <row r="73" ht="15.75" customHeight="1">
      <c r="B73" s="2"/>
      <c r="I73" s="38"/>
    </row>
    <row r="74" ht="15.75" customHeight="1">
      <c r="B74" s="2"/>
      <c r="I74" s="38"/>
    </row>
    <row r="75" ht="15.75" customHeight="1">
      <c r="B75" s="2"/>
      <c r="I75" s="38"/>
    </row>
    <row r="76" ht="15.75" customHeight="1">
      <c r="B76" s="2"/>
      <c r="I76" s="38"/>
    </row>
    <row r="77" ht="15.75" customHeight="1">
      <c r="B77" s="2"/>
      <c r="I77" s="38"/>
    </row>
    <row r="78" ht="15.75" customHeight="1">
      <c r="B78" s="2"/>
      <c r="I78" s="38"/>
    </row>
    <row r="79" ht="15.75" customHeight="1">
      <c r="B79" s="2"/>
      <c r="I79" s="38"/>
    </row>
    <row r="80" ht="15.75" customHeight="1">
      <c r="B80" s="2"/>
      <c r="I80" s="38"/>
    </row>
    <row r="81" ht="15.75" customHeight="1">
      <c r="B81" s="2"/>
      <c r="I81" s="38"/>
    </row>
    <row r="82" ht="15.75" customHeight="1">
      <c r="B82" s="2"/>
      <c r="I82" s="38"/>
    </row>
    <row r="83" ht="15.75" customHeight="1">
      <c r="B83" s="2"/>
      <c r="I83" s="38"/>
    </row>
    <row r="84" ht="15.75" customHeight="1">
      <c r="B84" s="2"/>
      <c r="I84" s="38"/>
    </row>
    <row r="85" ht="15.75" customHeight="1">
      <c r="B85" s="2"/>
      <c r="I85" s="38"/>
    </row>
    <row r="86" ht="15.75" customHeight="1">
      <c r="B86" s="2"/>
      <c r="I86" s="38"/>
    </row>
    <row r="87" ht="15.75" customHeight="1">
      <c r="B87" s="2"/>
      <c r="I87" s="38"/>
    </row>
    <row r="88" ht="15.75" customHeight="1">
      <c r="B88" s="2"/>
      <c r="I88" s="38"/>
    </row>
    <row r="89" ht="15.75" customHeight="1">
      <c r="B89" s="2"/>
      <c r="I89" s="38"/>
    </row>
    <row r="90" ht="15.75" customHeight="1">
      <c r="B90" s="2"/>
      <c r="I90" s="38"/>
    </row>
    <row r="91" ht="15.75" customHeight="1">
      <c r="B91" s="2"/>
      <c r="I91" s="38"/>
    </row>
    <row r="92" ht="15.75" customHeight="1">
      <c r="B92" s="2"/>
      <c r="I92" s="38"/>
    </row>
    <row r="93" ht="15.75" customHeight="1">
      <c r="B93" s="2"/>
      <c r="I93" s="38"/>
    </row>
    <row r="94" ht="15.75" customHeight="1">
      <c r="B94" s="2"/>
      <c r="I94" s="38"/>
    </row>
    <row r="95" ht="15.75" customHeight="1">
      <c r="B95" s="2"/>
      <c r="I95" s="38"/>
    </row>
    <row r="96" ht="15.75" customHeight="1">
      <c r="B96" s="2"/>
      <c r="I96" s="38"/>
    </row>
    <row r="97" ht="15.75" customHeight="1">
      <c r="B97" s="2"/>
      <c r="I97" s="38"/>
    </row>
    <row r="98" ht="15.75" customHeight="1">
      <c r="B98" s="2"/>
      <c r="I98" s="38"/>
    </row>
    <row r="99" ht="15.75" customHeight="1">
      <c r="B99" s="2"/>
      <c r="I99" s="38"/>
    </row>
    <row r="100" ht="15.75" customHeight="1">
      <c r="B100" s="2"/>
      <c r="I100" s="38"/>
    </row>
    <row r="101" ht="15.75" customHeight="1">
      <c r="B101" s="2"/>
      <c r="I101" s="38"/>
    </row>
    <row r="102" ht="15.75" customHeight="1">
      <c r="B102" s="2"/>
      <c r="I102" s="38"/>
    </row>
    <row r="103" ht="15.75" customHeight="1">
      <c r="B103" s="2"/>
      <c r="I103" s="38"/>
    </row>
    <row r="104" ht="15.75" customHeight="1">
      <c r="B104" s="2"/>
      <c r="I104" s="38"/>
    </row>
    <row r="105" ht="15.75" customHeight="1">
      <c r="B105" s="2"/>
      <c r="I105" s="38"/>
    </row>
    <row r="106" ht="15.75" customHeight="1">
      <c r="B106" s="2"/>
      <c r="I106" s="38"/>
    </row>
    <row r="107" ht="15.75" customHeight="1">
      <c r="B107" s="2"/>
      <c r="I107" s="38"/>
    </row>
    <row r="108" ht="15.75" customHeight="1">
      <c r="B108" s="2"/>
      <c r="I108" s="38"/>
    </row>
    <row r="109" ht="15.75" customHeight="1">
      <c r="B109" s="2"/>
      <c r="I109" s="38"/>
    </row>
    <row r="110" ht="15.75" customHeight="1">
      <c r="B110" s="2"/>
      <c r="I110" s="38"/>
    </row>
    <row r="111" ht="15.75" customHeight="1">
      <c r="B111" s="2"/>
      <c r="I111" s="38"/>
    </row>
    <row r="112" ht="15.75" customHeight="1">
      <c r="B112" s="2"/>
      <c r="I112" s="38"/>
    </row>
    <row r="113" ht="15.75" customHeight="1">
      <c r="B113" s="2"/>
      <c r="I113" s="38"/>
    </row>
    <row r="114" ht="15.75" customHeight="1">
      <c r="B114" s="2"/>
      <c r="I114" s="38"/>
    </row>
    <row r="115" ht="15.75" customHeight="1">
      <c r="B115" s="2"/>
      <c r="I115" s="38"/>
    </row>
    <row r="116" ht="15.75" customHeight="1">
      <c r="B116" s="2"/>
      <c r="I116" s="38"/>
    </row>
    <row r="117" ht="15.75" customHeight="1">
      <c r="B117" s="2"/>
      <c r="I117" s="38"/>
    </row>
    <row r="118" ht="15.75" customHeight="1">
      <c r="B118" s="2"/>
      <c r="I118" s="38"/>
    </row>
    <row r="119" ht="15.75" customHeight="1">
      <c r="B119" s="2"/>
      <c r="I119" s="38"/>
    </row>
    <row r="120" ht="15.75" customHeight="1">
      <c r="B120" s="2"/>
      <c r="I120" s="38"/>
    </row>
    <row r="121" ht="15.75" customHeight="1">
      <c r="B121" s="2"/>
      <c r="I121" s="38"/>
    </row>
    <row r="122" ht="15.75" customHeight="1">
      <c r="B122" s="2"/>
      <c r="I122" s="38"/>
    </row>
    <row r="123" ht="15.75" customHeight="1">
      <c r="B123" s="2"/>
      <c r="I123" s="38"/>
    </row>
    <row r="124" ht="15.75" customHeight="1">
      <c r="B124" s="2"/>
      <c r="I124" s="38"/>
    </row>
    <row r="125" ht="15.75" customHeight="1">
      <c r="B125" s="2"/>
      <c r="I125" s="38"/>
    </row>
    <row r="126" ht="15.75" customHeight="1">
      <c r="B126" s="2"/>
      <c r="I126" s="38"/>
    </row>
    <row r="127" ht="15.75" customHeight="1">
      <c r="B127" s="2"/>
      <c r="I127" s="38"/>
    </row>
    <row r="128" ht="15.75" customHeight="1">
      <c r="B128" s="2"/>
      <c r="I128" s="38"/>
    </row>
    <row r="129" ht="15.75" customHeight="1">
      <c r="B129" s="2"/>
      <c r="I129" s="38"/>
    </row>
    <row r="130" ht="15.75" customHeight="1">
      <c r="B130" s="2"/>
      <c r="I130" s="38"/>
    </row>
    <row r="131" ht="15.75" customHeight="1">
      <c r="B131" s="2"/>
      <c r="I131" s="38"/>
    </row>
    <row r="132" ht="15.75" customHeight="1">
      <c r="B132" s="2"/>
      <c r="I132" s="38"/>
    </row>
    <row r="133" ht="15.75" customHeight="1">
      <c r="B133" s="2"/>
      <c r="I133" s="38"/>
    </row>
    <row r="134" ht="15.75" customHeight="1">
      <c r="B134" s="2"/>
      <c r="I134" s="38"/>
    </row>
    <row r="135" ht="15.75" customHeight="1">
      <c r="B135" s="2"/>
      <c r="I135" s="38"/>
    </row>
    <row r="136" ht="15.75" customHeight="1">
      <c r="B136" s="2"/>
      <c r="I136" s="38"/>
    </row>
    <row r="137" ht="15.75" customHeight="1">
      <c r="B137" s="2"/>
      <c r="I137" s="38"/>
    </row>
    <row r="138" ht="15.75" customHeight="1">
      <c r="B138" s="2"/>
      <c r="I138" s="38"/>
    </row>
    <row r="139" ht="15.75" customHeight="1">
      <c r="B139" s="2"/>
      <c r="I139" s="38"/>
    </row>
    <row r="140" ht="15.75" customHeight="1">
      <c r="B140" s="2"/>
      <c r="I140" s="38"/>
    </row>
    <row r="141" ht="15.75" customHeight="1">
      <c r="B141" s="2"/>
      <c r="I141" s="38"/>
    </row>
    <row r="142" ht="15.75" customHeight="1">
      <c r="B142" s="2"/>
      <c r="I142" s="38"/>
    </row>
    <row r="143" ht="15.75" customHeight="1">
      <c r="B143" s="2"/>
      <c r="I143" s="38"/>
    </row>
    <row r="144" ht="15.75" customHeight="1">
      <c r="B144" s="2"/>
      <c r="I144" s="38"/>
    </row>
    <row r="145" ht="15.75" customHeight="1">
      <c r="B145" s="2"/>
      <c r="I145" s="38"/>
    </row>
    <row r="146" ht="15.75" customHeight="1">
      <c r="B146" s="2"/>
      <c r="I146" s="38"/>
    </row>
    <row r="147" ht="15.75" customHeight="1">
      <c r="B147" s="2"/>
      <c r="I147" s="38"/>
    </row>
    <row r="148" ht="15.75" customHeight="1">
      <c r="B148" s="2"/>
      <c r="I148" s="38"/>
    </row>
    <row r="149" ht="15.75" customHeight="1">
      <c r="B149" s="2"/>
      <c r="I149" s="38"/>
    </row>
    <row r="150" ht="15.75" customHeight="1">
      <c r="B150" s="2"/>
      <c r="I150" s="38"/>
    </row>
    <row r="151" ht="15.75" customHeight="1">
      <c r="B151" s="2"/>
      <c r="I151" s="38"/>
    </row>
    <row r="152" ht="15.75" customHeight="1">
      <c r="B152" s="2"/>
      <c r="I152" s="38"/>
    </row>
    <row r="153" ht="15.75" customHeight="1">
      <c r="B153" s="2"/>
      <c r="I153" s="38"/>
    </row>
    <row r="154" ht="15.75" customHeight="1">
      <c r="B154" s="2"/>
      <c r="I154" s="38"/>
    </row>
    <row r="155" ht="15.75" customHeight="1">
      <c r="B155" s="2"/>
      <c r="I155" s="38"/>
    </row>
    <row r="156" ht="15.75" customHeight="1">
      <c r="B156" s="2"/>
      <c r="I156" s="38"/>
    </row>
    <row r="157" ht="15.75" customHeight="1">
      <c r="B157" s="2"/>
      <c r="I157" s="38"/>
    </row>
    <row r="158" ht="15.75" customHeight="1">
      <c r="B158" s="2"/>
      <c r="I158" s="38"/>
    </row>
    <row r="159" ht="15.75" customHeight="1">
      <c r="B159" s="2"/>
      <c r="I159" s="38"/>
    </row>
    <row r="160" ht="15.75" customHeight="1">
      <c r="B160" s="2"/>
      <c r="I160" s="38"/>
    </row>
    <row r="161" ht="15.75" customHeight="1">
      <c r="B161" s="2"/>
      <c r="I161" s="38"/>
    </row>
    <row r="162" ht="15.75" customHeight="1">
      <c r="B162" s="2"/>
      <c r="I162" s="38"/>
    </row>
    <row r="163" ht="15.75" customHeight="1">
      <c r="B163" s="2"/>
      <c r="I163" s="38"/>
    </row>
    <row r="164" ht="15.75" customHeight="1">
      <c r="B164" s="2"/>
      <c r="I164" s="38"/>
    </row>
    <row r="165" ht="15.75" customHeight="1">
      <c r="B165" s="2"/>
      <c r="I165" s="38"/>
    </row>
    <row r="166" ht="15.75" customHeight="1">
      <c r="B166" s="2"/>
      <c r="I166" s="38"/>
    </row>
    <row r="167" ht="15.75" customHeight="1">
      <c r="B167" s="2"/>
      <c r="I167" s="38"/>
    </row>
    <row r="168" ht="15.75" customHeight="1">
      <c r="B168" s="2"/>
      <c r="I168" s="38"/>
    </row>
    <row r="169" ht="15.75" customHeight="1">
      <c r="B169" s="2"/>
      <c r="I169" s="38"/>
    </row>
    <row r="170" ht="15.75" customHeight="1">
      <c r="B170" s="2"/>
      <c r="I170" s="38"/>
    </row>
    <row r="171" ht="15.75" customHeight="1">
      <c r="B171" s="2"/>
      <c r="I171" s="38"/>
    </row>
    <row r="172" ht="15.75" customHeight="1">
      <c r="B172" s="2"/>
      <c r="I172" s="38"/>
    </row>
    <row r="173" ht="15.75" customHeight="1">
      <c r="B173" s="2"/>
      <c r="I173" s="38"/>
    </row>
    <row r="174" ht="15.75" customHeight="1">
      <c r="B174" s="2"/>
      <c r="I174" s="38"/>
    </row>
    <row r="175" ht="15.75" customHeight="1">
      <c r="B175" s="2"/>
      <c r="I175" s="38"/>
    </row>
    <row r="176" ht="15.75" customHeight="1">
      <c r="B176" s="2"/>
      <c r="I176" s="38"/>
    </row>
    <row r="177" ht="15.75" customHeight="1">
      <c r="B177" s="2"/>
      <c r="I177" s="38"/>
    </row>
    <row r="178" ht="15.75" customHeight="1">
      <c r="B178" s="2"/>
      <c r="I178" s="38"/>
    </row>
    <row r="179" ht="15.75" customHeight="1">
      <c r="B179" s="2"/>
      <c r="I179" s="38"/>
    </row>
    <row r="180" ht="15.75" customHeight="1">
      <c r="B180" s="2"/>
      <c r="I180" s="38"/>
    </row>
    <row r="181" ht="15.75" customHeight="1">
      <c r="B181" s="2"/>
      <c r="I181" s="38"/>
    </row>
    <row r="182" ht="15.75" customHeight="1">
      <c r="B182" s="2"/>
      <c r="I182" s="38"/>
    </row>
    <row r="183" ht="15.75" customHeight="1">
      <c r="B183" s="2"/>
      <c r="I183" s="38"/>
    </row>
    <row r="184" ht="15.75" customHeight="1">
      <c r="B184" s="2"/>
      <c r="I184" s="38"/>
    </row>
    <row r="185" ht="15.75" customHeight="1">
      <c r="B185" s="2"/>
      <c r="I185" s="38"/>
    </row>
    <row r="186" ht="15.75" customHeight="1">
      <c r="B186" s="2"/>
      <c r="I186" s="38"/>
    </row>
    <row r="187" ht="15.75" customHeight="1">
      <c r="B187" s="2"/>
      <c r="I187" s="38"/>
    </row>
    <row r="188" ht="15.75" customHeight="1">
      <c r="B188" s="2"/>
      <c r="I188" s="38"/>
    </row>
    <row r="189" ht="15.75" customHeight="1">
      <c r="B189" s="2"/>
      <c r="I189" s="38"/>
    </row>
    <row r="190" ht="15.75" customHeight="1">
      <c r="B190" s="2"/>
      <c r="I190" s="38"/>
    </row>
    <row r="191" ht="15.75" customHeight="1">
      <c r="B191" s="2"/>
      <c r="I191" s="38"/>
    </row>
    <row r="192" ht="15.75" customHeight="1">
      <c r="B192" s="2"/>
      <c r="I192" s="38"/>
    </row>
    <row r="193" ht="15.75" customHeight="1">
      <c r="B193" s="2"/>
      <c r="I193" s="38"/>
    </row>
    <row r="194" ht="15.75" customHeight="1">
      <c r="B194" s="2"/>
      <c r="I194" s="38"/>
    </row>
    <row r="195" ht="15.75" customHeight="1">
      <c r="B195" s="2"/>
      <c r="I195" s="38"/>
    </row>
    <row r="196" ht="15.75" customHeight="1">
      <c r="B196" s="2"/>
      <c r="I196" s="38"/>
    </row>
    <row r="197" ht="15.75" customHeight="1">
      <c r="B197" s="2"/>
      <c r="I197" s="38"/>
    </row>
    <row r="198" ht="15.75" customHeight="1">
      <c r="B198" s="2"/>
      <c r="I198" s="38"/>
    </row>
    <row r="199" ht="15.75" customHeight="1">
      <c r="B199" s="2"/>
      <c r="I199" s="38"/>
    </row>
    <row r="200" ht="15.75" customHeight="1">
      <c r="B200" s="2"/>
      <c r="I200" s="38"/>
    </row>
    <row r="201" ht="15.75" customHeight="1">
      <c r="B201" s="2"/>
      <c r="I201" s="38"/>
    </row>
    <row r="202" ht="15.75" customHeight="1">
      <c r="B202" s="2"/>
      <c r="I202" s="38"/>
    </row>
    <row r="203" ht="15.75" customHeight="1">
      <c r="B203" s="2"/>
      <c r="I203" s="38"/>
    </row>
    <row r="204" ht="15.75" customHeight="1">
      <c r="B204" s="2"/>
      <c r="I204" s="38"/>
    </row>
    <row r="205" ht="15.75" customHeight="1">
      <c r="B205" s="2"/>
      <c r="I205" s="38"/>
    </row>
    <row r="206" ht="15.75" customHeight="1">
      <c r="B206" s="2"/>
      <c r="I206" s="38"/>
    </row>
    <row r="207" ht="15.75" customHeight="1">
      <c r="B207" s="2"/>
      <c r="I207" s="38"/>
    </row>
    <row r="208" ht="15.75" customHeight="1">
      <c r="B208" s="2"/>
      <c r="I208" s="38"/>
    </row>
    <row r="209" ht="15.75" customHeight="1">
      <c r="B209" s="2"/>
      <c r="I209" s="38"/>
    </row>
    <row r="210" ht="15.75" customHeight="1">
      <c r="B210" s="2"/>
      <c r="I210" s="38"/>
    </row>
    <row r="211" ht="15.75" customHeight="1">
      <c r="B211" s="2"/>
      <c r="I211" s="38"/>
    </row>
    <row r="212" ht="15.75" customHeight="1">
      <c r="B212" s="2"/>
      <c r="I212" s="38"/>
    </row>
    <row r="213" ht="15.75" customHeight="1">
      <c r="B213" s="2"/>
      <c r="I213" s="38"/>
    </row>
    <row r="214" ht="15.75" customHeight="1">
      <c r="B214" s="2"/>
      <c r="I214" s="38"/>
    </row>
    <row r="215" ht="15.75" customHeight="1">
      <c r="B215" s="2"/>
      <c r="I215" s="38"/>
    </row>
    <row r="216" ht="15.75" customHeight="1">
      <c r="B216" s="2"/>
      <c r="I216" s="38"/>
    </row>
    <row r="217" ht="15.75" customHeight="1">
      <c r="B217" s="2"/>
      <c r="I217" s="38"/>
    </row>
    <row r="218" ht="15.75" customHeight="1">
      <c r="B218" s="2"/>
      <c r="I218" s="38"/>
    </row>
    <row r="219" ht="15.75" customHeight="1">
      <c r="B219" s="2"/>
      <c r="I219" s="38"/>
    </row>
    <row r="220" ht="15.75" customHeight="1">
      <c r="B220" s="2"/>
      <c r="I220" s="38"/>
    </row>
    <row r="221" ht="15.75" customHeight="1">
      <c r="B221" s="2"/>
      <c r="I221" s="38"/>
    </row>
    <row r="222" ht="15.75" customHeight="1">
      <c r="B222" s="2"/>
      <c r="I222" s="38"/>
    </row>
    <row r="223" ht="15.75" customHeight="1">
      <c r="B223" s="2"/>
      <c r="I223" s="38"/>
    </row>
    <row r="224" ht="15.75" customHeight="1">
      <c r="B224" s="2"/>
      <c r="I224" s="38"/>
    </row>
    <row r="225" ht="15.75" customHeight="1">
      <c r="B225" s="2"/>
      <c r="I225" s="38"/>
    </row>
    <row r="226" ht="15.75" customHeight="1">
      <c r="B226" s="2"/>
      <c r="I226" s="38"/>
    </row>
    <row r="227" ht="15.75" customHeight="1">
      <c r="B227" s="2"/>
      <c r="I227" s="38"/>
    </row>
    <row r="228" ht="15.75" customHeight="1">
      <c r="B228" s="2"/>
      <c r="I228" s="38"/>
    </row>
    <row r="229" ht="15.75" customHeight="1">
      <c r="B229" s="2"/>
      <c r="I229" s="38"/>
    </row>
    <row r="230" ht="15.75" customHeight="1">
      <c r="B230" s="2"/>
      <c r="I230" s="38"/>
    </row>
    <row r="231" ht="15.75" customHeight="1">
      <c r="B231" s="2"/>
      <c r="I231" s="38"/>
    </row>
    <row r="232" ht="15.75" customHeight="1">
      <c r="B232" s="2"/>
      <c r="I232" s="38"/>
    </row>
    <row r="233" ht="15.75" customHeight="1">
      <c r="B233" s="2"/>
      <c r="I233" s="38"/>
    </row>
    <row r="234" ht="15.75" customHeight="1">
      <c r="B234" s="2"/>
      <c r="I234" s="38"/>
    </row>
    <row r="235" ht="15.75" customHeight="1">
      <c r="B235" s="2"/>
      <c r="I235" s="38"/>
    </row>
    <row r="236" ht="15.75" customHeight="1">
      <c r="B236" s="2"/>
      <c r="I236" s="38"/>
    </row>
    <row r="237" ht="15.75" customHeight="1">
      <c r="B237" s="2"/>
      <c r="I237" s="38"/>
    </row>
    <row r="238" ht="15.75" customHeight="1">
      <c r="B238" s="2"/>
      <c r="I238" s="38"/>
    </row>
    <row r="239" ht="15.75" customHeight="1">
      <c r="B239" s="2"/>
      <c r="I239" s="38"/>
    </row>
    <row r="240" ht="15.75" customHeight="1">
      <c r="B240" s="2"/>
      <c r="I240" s="38"/>
    </row>
    <row r="241" ht="15.75" customHeight="1">
      <c r="B241" s="2"/>
      <c r="I241" s="38"/>
    </row>
    <row r="242" ht="15.75" customHeight="1">
      <c r="B242" s="2"/>
      <c r="I242" s="38"/>
    </row>
    <row r="243" ht="15.75" customHeight="1">
      <c r="B243" s="2"/>
      <c r="I243" s="38"/>
    </row>
    <row r="244" ht="15.75" customHeight="1">
      <c r="B244" s="2"/>
      <c r="I244" s="38"/>
    </row>
    <row r="245" ht="15.75" customHeight="1">
      <c r="B245" s="2"/>
      <c r="I245" s="38"/>
    </row>
    <row r="246" ht="15.75" customHeight="1">
      <c r="B246" s="2"/>
      <c r="I246" s="38"/>
    </row>
    <row r="247" ht="15.75" customHeight="1">
      <c r="B247" s="2"/>
      <c r="I247" s="38"/>
    </row>
    <row r="248" ht="15.75" customHeight="1">
      <c r="B248" s="2"/>
      <c r="I248" s="38"/>
    </row>
    <row r="249" ht="15.75" customHeight="1">
      <c r="B249" s="2"/>
      <c r="I249" s="38"/>
    </row>
    <row r="250" ht="15.75" customHeight="1">
      <c r="B250" s="2"/>
      <c r="I250" s="38"/>
    </row>
    <row r="251" ht="15.75" customHeight="1">
      <c r="B251" s="2"/>
      <c r="I251" s="38"/>
    </row>
    <row r="252" ht="15.75" customHeight="1">
      <c r="B252" s="2"/>
      <c r="I252" s="38"/>
    </row>
    <row r="253" ht="15.75" customHeight="1">
      <c r="B253" s="2"/>
      <c r="I253" s="38"/>
    </row>
    <row r="254" ht="15.75" customHeight="1">
      <c r="B254" s="2"/>
      <c r="I254" s="38"/>
    </row>
    <row r="255" ht="15.75" customHeight="1">
      <c r="B255" s="2"/>
      <c r="I255" s="38"/>
    </row>
    <row r="256" ht="15.75" customHeight="1">
      <c r="B256" s="2"/>
      <c r="I256" s="38"/>
    </row>
    <row r="257" ht="15.75" customHeight="1">
      <c r="B257" s="2"/>
      <c r="I257" s="38"/>
    </row>
    <row r="258" ht="15.75" customHeight="1">
      <c r="B258" s="2"/>
      <c r="I258" s="38"/>
    </row>
    <row r="259" ht="15.75" customHeight="1">
      <c r="B259" s="2"/>
      <c r="I259" s="38"/>
    </row>
    <row r="260" ht="15.75" customHeight="1">
      <c r="B260" s="2"/>
      <c r="I260" s="38"/>
    </row>
    <row r="261" ht="15.75" customHeight="1">
      <c r="B261" s="2"/>
      <c r="I261" s="38"/>
    </row>
    <row r="262" ht="15.75" customHeight="1">
      <c r="B262" s="2"/>
      <c r="I262" s="38"/>
    </row>
    <row r="263" ht="15.75" customHeight="1">
      <c r="B263" s="2"/>
      <c r="I263" s="38"/>
    </row>
    <row r="264" ht="15.75" customHeight="1">
      <c r="B264" s="2"/>
      <c r="I264" s="38"/>
    </row>
    <row r="265" ht="15.75" customHeight="1">
      <c r="B265" s="2"/>
      <c r="I265" s="38"/>
    </row>
    <row r="266" ht="15.75" customHeight="1">
      <c r="B266" s="2"/>
      <c r="I266" s="38"/>
    </row>
    <row r="267" ht="15.75" customHeight="1">
      <c r="B267" s="2"/>
      <c r="I267" s="38"/>
    </row>
    <row r="268" ht="15.75" customHeight="1">
      <c r="B268" s="2"/>
      <c r="I268" s="38"/>
    </row>
    <row r="269" ht="15.75" customHeight="1">
      <c r="B269" s="2"/>
      <c r="I269" s="38"/>
    </row>
    <row r="270" ht="15.75" customHeight="1">
      <c r="B270" s="2"/>
      <c r="I270" s="38"/>
    </row>
    <row r="271" ht="15.75" customHeight="1">
      <c r="B271" s="2"/>
      <c r="I271" s="38"/>
    </row>
    <row r="272" ht="15.75" customHeight="1">
      <c r="B272" s="2"/>
      <c r="I272" s="38"/>
    </row>
    <row r="273" ht="15.75" customHeight="1">
      <c r="B273" s="2"/>
      <c r="I273" s="38"/>
    </row>
    <row r="274" ht="15.75" customHeight="1">
      <c r="B274" s="2"/>
      <c r="I274" s="38"/>
    </row>
    <row r="275" ht="15.75" customHeight="1">
      <c r="B275" s="2"/>
      <c r="I275" s="38"/>
    </row>
    <row r="276" ht="15.75" customHeight="1">
      <c r="B276" s="2"/>
      <c r="I276" s="38"/>
    </row>
    <row r="277" ht="15.75" customHeight="1">
      <c r="B277" s="2"/>
      <c r="I277" s="38"/>
    </row>
    <row r="278" ht="15.75" customHeight="1">
      <c r="B278" s="2"/>
      <c r="I278" s="38"/>
    </row>
    <row r="279" ht="15.75" customHeight="1">
      <c r="B279" s="2"/>
      <c r="I279" s="38"/>
    </row>
    <row r="280" ht="15.75" customHeight="1">
      <c r="B280" s="2"/>
      <c r="I280" s="38"/>
    </row>
    <row r="281" ht="15.75" customHeight="1">
      <c r="B281" s="2"/>
      <c r="I281" s="38"/>
    </row>
    <row r="282" ht="15.75" customHeight="1">
      <c r="B282" s="2"/>
      <c r="I282" s="38"/>
    </row>
    <row r="283" ht="15.75" customHeight="1">
      <c r="B283" s="2"/>
      <c r="I283" s="38"/>
    </row>
    <row r="284" ht="15.75" customHeight="1">
      <c r="B284" s="2"/>
      <c r="I284" s="38"/>
    </row>
    <row r="285" ht="15.75" customHeight="1">
      <c r="B285" s="2"/>
      <c r="I285" s="38"/>
    </row>
    <row r="286" ht="15.75" customHeight="1">
      <c r="B286" s="2"/>
      <c r="I286" s="38"/>
    </row>
    <row r="287" ht="15.75" customHeight="1">
      <c r="B287" s="2"/>
      <c r="I287" s="38"/>
    </row>
    <row r="288" ht="15.75" customHeight="1">
      <c r="B288" s="2"/>
      <c r="I288" s="38"/>
    </row>
    <row r="289" ht="15.75" customHeight="1">
      <c r="B289" s="2"/>
      <c r="I289" s="38"/>
    </row>
    <row r="290" ht="15.75" customHeight="1">
      <c r="B290" s="2"/>
      <c r="I290" s="38"/>
    </row>
    <row r="291" ht="15.75" customHeight="1">
      <c r="B291" s="2"/>
      <c r="I291" s="38"/>
    </row>
    <row r="292" ht="15.75" customHeight="1">
      <c r="B292" s="2"/>
      <c r="I292" s="38"/>
    </row>
    <row r="293" ht="15.75" customHeight="1">
      <c r="B293" s="2"/>
      <c r="I293" s="38"/>
    </row>
    <row r="294" ht="15.75" customHeight="1">
      <c r="B294" s="2"/>
      <c r="I294" s="38"/>
    </row>
    <row r="295" ht="15.75" customHeight="1">
      <c r="B295" s="2"/>
      <c r="I295" s="38"/>
    </row>
    <row r="296" ht="15.75" customHeight="1">
      <c r="B296" s="2"/>
      <c r="I296" s="38"/>
    </row>
    <row r="297" ht="15.75" customHeight="1">
      <c r="B297" s="2"/>
      <c r="I297" s="38"/>
    </row>
    <row r="298" ht="15.75" customHeight="1">
      <c r="B298" s="2"/>
      <c r="I298" s="38"/>
    </row>
    <row r="299" ht="15.75" customHeight="1">
      <c r="B299" s="2"/>
      <c r="I299" s="38"/>
    </row>
    <row r="300" ht="15.75" customHeight="1">
      <c r="B300" s="2"/>
      <c r="I300" s="38"/>
    </row>
    <row r="301" ht="15.75" customHeight="1">
      <c r="B301" s="2"/>
      <c r="I301" s="38"/>
    </row>
    <row r="302" ht="15.75" customHeight="1">
      <c r="B302" s="2"/>
      <c r="I302" s="38"/>
    </row>
    <row r="303" ht="15.75" customHeight="1">
      <c r="B303" s="2"/>
      <c r="I303" s="38"/>
    </row>
    <row r="304" ht="15.75" customHeight="1">
      <c r="B304" s="2"/>
      <c r="I304" s="38"/>
    </row>
    <row r="305" ht="15.75" customHeight="1">
      <c r="B305" s="2"/>
      <c r="I305" s="38"/>
    </row>
    <row r="306" ht="15.75" customHeight="1">
      <c r="B306" s="2"/>
      <c r="I306" s="38"/>
    </row>
    <row r="307" ht="15.75" customHeight="1">
      <c r="B307" s="2"/>
      <c r="I307" s="38"/>
    </row>
    <row r="308" ht="15.75" customHeight="1">
      <c r="B308" s="2"/>
      <c r="I308" s="38"/>
    </row>
    <row r="309" ht="15.75" customHeight="1">
      <c r="B309" s="2"/>
      <c r="I309" s="38"/>
    </row>
    <row r="310" ht="15.75" customHeight="1">
      <c r="B310" s="2"/>
      <c r="I310" s="38"/>
    </row>
    <row r="311" ht="15.75" customHeight="1">
      <c r="B311" s="2"/>
      <c r="I311" s="38"/>
    </row>
    <row r="312" ht="15.75" customHeight="1">
      <c r="B312" s="2"/>
      <c r="I312" s="38"/>
    </row>
    <row r="313" ht="15.75" customHeight="1">
      <c r="B313" s="2"/>
      <c r="I313" s="38"/>
    </row>
    <row r="314" ht="15.75" customHeight="1">
      <c r="B314" s="2"/>
      <c r="I314" s="38"/>
    </row>
    <row r="315" ht="15.75" customHeight="1">
      <c r="B315" s="2"/>
      <c r="I315" s="38"/>
    </row>
    <row r="316" ht="15.75" customHeight="1">
      <c r="B316" s="2"/>
      <c r="I316" s="38"/>
    </row>
    <row r="317" ht="15.75" customHeight="1">
      <c r="B317" s="2"/>
      <c r="I317" s="38"/>
    </row>
    <row r="318" ht="15.75" customHeight="1">
      <c r="B318" s="2"/>
      <c r="I318" s="38"/>
    </row>
    <row r="319" ht="15.75" customHeight="1">
      <c r="B319" s="2"/>
      <c r="I319" s="38"/>
    </row>
    <row r="320" ht="15.75" customHeight="1">
      <c r="B320" s="2"/>
      <c r="I320" s="38"/>
    </row>
    <row r="321" ht="15.75" customHeight="1">
      <c r="B321" s="2"/>
      <c r="I321" s="38"/>
    </row>
    <row r="322" ht="15.75" customHeight="1">
      <c r="B322" s="2"/>
      <c r="I322" s="38"/>
    </row>
    <row r="323" ht="15.75" customHeight="1">
      <c r="B323" s="2"/>
      <c r="I323" s="38"/>
    </row>
    <row r="324" ht="15.75" customHeight="1">
      <c r="B324" s="2"/>
      <c r="I324" s="38"/>
    </row>
    <row r="325" ht="15.75" customHeight="1">
      <c r="B325" s="2"/>
      <c r="I325" s="38"/>
    </row>
    <row r="326" ht="15.75" customHeight="1">
      <c r="B326" s="2"/>
      <c r="I326" s="38"/>
    </row>
    <row r="327" ht="15.75" customHeight="1">
      <c r="B327" s="2"/>
      <c r="I327" s="38"/>
    </row>
    <row r="328" ht="15.75" customHeight="1">
      <c r="B328" s="2"/>
      <c r="I328" s="38"/>
    </row>
    <row r="329" ht="15.75" customHeight="1">
      <c r="B329" s="2"/>
      <c r="I329" s="38"/>
    </row>
    <row r="330" ht="15.75" customHeight="1">
      <c r="B330" s="2"/>
      <c r="I330" s="38"/>
    </row>
    <row r="331" ht="15.75" customHeight="1">
      <c r="B331" s="2"/>
      <c r="I331" s="38"/>
    </row>
    <row r="332" ht="15.75" customHeight="1">
      <c r="B332" s="2"/>
      <c r="I332" s="38"/>
    </row>
    <row r="333" ht="15.75" customHeight="1">
      <c r="B333" s="2"/>
      <c r="I333" s="38"/>
    </row>
    <row r="334" ht="15.75" customHeight="1">
      <c r="B334" s="2"/>
      <c r="I334" s="38"/>
    </row>
    <row r="335" ht="15.75" customHeight="1">
      <c r="B335" s="2"/>
      <c r="I335" s="38"/>
    </row>
    <row r="336" ht="15.75" customHeight="1">
      <c r="B336" s="2"/>
      <c r="I336" s="38"/>
    </row>
    <row r="337" ht="15.75" customHeight="1">
      <c r="B337" s="2"/>
      <c r="I337" s="38"/>
    </row>
    <row r="338" ht="15.75" customHeight="1">
      <c r="B338" s="2"/>
      <c r="I338" s="38"/>
    </row>
    <row r="339" ht="15.75" customHeight="1">
      <c r="B339" s="2"/>
      <c r="I339" s="38"/>
    </row>
    <row r="340" ht="15.75" customHeight="1">
      <c r="B340" s="2"/>
      <c r="I340" s="38"/>
    </row>
    <row r="341" ht="15.75" customHeight="1">
      <c r="B341" s="2"/>
      <c r="I341" s="38"/>
    </row>
    <row r="342" ht="15.75" customHeight="1">
      <c r="B342" s="2"/>
      <c r="I342" s="38"/>
    </row>
    <row r="343" ht="15.75" customHeight="1">
      <c r="B343" s="2"/>
      <c r="I343" s="38"/>
    </row>
    <row r="344" ht="15.75" customHeight="1">
      <c r="B344" s="2"/>
      <c r="I344" s="38"/>
    </row>
    <row r="345" ht="15.75" customHeight="1">
      <c r="B345" s="2"/>
      <c r="I345" s="38"/>
    </row>
    <row r="346" ht="15.75" customHeight="1">
      <c r="B346" s="2"/>
      <c r="I346" s="38"/>
    </row>
    <row r="347" ht="15.75" customHeight="1">
      <c r="B347" s="2"/>
      <c r="I347" s="38"/>
    </row>
    <row r="348" ht="15.75" customHeight="1">
      <c r="B348" s="2"/>
      <c r="I348" s="38"/>
    </row>
    <row r="349" ht="15.75" customHeight="1">
      <c r="B349" s="2"/>
      <c r="I349" s="38"/>
    </row>
    <row r="350" ht="15.75" customHeight="1">
      <c r="B350" s="2"/>
      <c r="I350" s="38"/>
    </row>
    <row r="351" ht="15.75" customHeight="1">
      <c r="B351" s="2"/>
      <c r="I351" s="38"/>
    </row>
    <row r="352" ht="15.75" customHeight="1">
      <c r="B352" s="2"/>
      <c r="I352" s="38"/>
    </row>
    <row r="353" ht="15.75" customHeight="1">
      <c r="B353" s="2"/>
      <c r="I353" s="38"/>
    </row>
    <row r="354" ht="15.75" customHeight="1">
      <c r="B354" s="2"/>
      <c r="I354" s="38"/>
    </row>
    <row r="355" ht="15.75" customHeight="1">
      <c r="B355" s="2"/>
      <c r="I355" s="38"/>
    </row>
    <row r="356" ht="15.75" customHeight="1">
      <c r="B356" s="2"/>
      <c r="I356" s="38"/>
    </row>
    <row r="357" ht="15.75" customHeight="1">
      <c r="B357" s="2"/>
      <c r="I357" s="38"/>
    </row>
    <row r="358" ht="15.75" customHeight="1">
      <c r="B358" s="2"/>
      <c r="I358" s="38"/>
    </row>
    <row r="359" ht="15.75" customHeight="1">
      <c r="B359" s="2"/>
      <c r="I359" s="38"/>
    </row>
    <row r="360" ht="15.75" customHeight="1">
      <c r="B360" s="2"/>
      <c r="I360" s="38"/>
    </row>
    <row r="361" ht="15.75" customHeight="1">
      <c r="B361" s="2"/>
      <c r="I361" s="38"/>
    </row>
    <row r="362" ht="15.75" customHeight="1">
      <c r="B362" s="2"/>
      <c r="I362" s="38"/>
    </row>
    <row r="363" ht="15.75" customHeight="1">
      <c r="B363" s="2"/>
      <c r="I363" s="38"/>
    </row>
    <row r="364" ht="15.75" customHeight="1">
      <c r="B364" s="2"/>
      <c r="I364" s="38"/>
    </row>
    <row r="365" ht="15.75" customHeight="1">
      <c r="B365" s="2"/>
      <c r="I365" s="38"/>
    </row>
    <row r="366" ht="15.75" customHeight="1">
      <c r="B366" s="2"/>
      <c r="I366" s="38"/>
    </row>
    <row r="367" ht="15.75" customHeight="1">
      <c r="B367" s="2"/>
      <c r="I367" s="38"/>
    </row>
    <row r="368" ht="15.75" customHeight="1">
      <c r="B368" s="2"/>
      <c r="I368" s="38"/>
    </row>
    <row r="369" ht="15.75" customHeight="1">
      <c r="B369" s="2"/>
      <c r="I369" s="38"/>
    </row>
    <row r="370" ht="15.75" customHeight="1">
      <c r="B370" s="2"/>
      <c r="I370" s="38"/>
    </row>
    <row r="371" ht="15.75" customHeight="1">
      <c r="B371" s="2"/>
      <c r="I371" s="38"/>
    </row>
    <row r="372" ht="15.75" customHeight="1">
      <c r="B372" s="2"/>
      <c r="I372" s="38"/>
    </row>
    <row r="373" ht="15.75" customHeight="1">
      <c r="B373" s="2"/>
      <c r="I373" s="38"/>
    </row>
    <row r="374" ht="15.75" customHeight="1">
      <c r="B374" s="2"/>
      <c r="I374" s="38"/>
    </row>
    <row r="375" ht="15.75" customHeight="1">
      <c r="B375" s="2"/>
      <c r="I375" s="38"/>
    </row>
    <row r="376" ht="15.75" customHeight="1">
      <c r="B376" s="2"/>
      <c r="I376" s="38"/>
    </row>
    <row r="377" ht="15.75" customHeight="1">
      <c r="B377" s="2"/>
      <c r="I377" s="38"/>
    </row>
    <row r="378" ht="15.75" customHeight="1">
      <c r="B378" s="2"/>
      <c r="I378" s="38"/>
    </row>
    <row r="379" ht="15.75" customHeight="1">
      <c r="B379" s="2"/>
      <c r="I379" s="38"/>
    </row>
    <row r="380" ht="15.75" customHeight="1">
      <c r="B380" s="2"/>
      <c r="I380" s="38"/>
    </row>
    <row r="381" ht="15.75" customHeight="1">
      <c r="B381" s="2"/>
      <c r="I381" s="38"/>
    </row>
    <row r="382" ht="15.75" customHeight="1">
      <c r="B382" s="2"/>
      <c r="I382" s="38"/>
    </row>
    <row r="383" ht="15.75" customHeight="1">
      <c r="B383" s="2"/>
      <c r="I383" s="38"/>
    </row>
    <row r="384" ht="15.75" customHeight="1">
      <c r="B384" s="2"/>
      <c r="I384" s="38"/>
    </row>
    <row r="385" ht="15.75" customHeight="1">
      <c r="B385" s="2"/>
      <c r="I385" s="38"/>
    </row>
    <row r="386" ht="15.75" customHeight="1">
      <c r="B386" s="2"/>
      <c r="I386" s="38"/>
    </row>
    <row r="387" ht="15.75" customHeight="1">
      <c r="B387" s="2"/>
      <c r="I387" s="38"/>
    </row>
    <row r="388" ht="15.75" customHeight="1">
      <c r="B388" s="2"/>
      <c r="I388" s="38"/>
    </row>
    <row r="389" ht="15.75" customHeight="1">
      <c r="B389" s="2"/>
      <c r="I389" s="38"/>
    </row>
    <row r="390" ht="15.75" customHeight="1">
      <c r="B390" s="2"/>
      <c r="I390" s="38"/>
    </row>
    <row r="391" ht="15.75" customHeight="1">
      <c r="B391" s="2"/>
      <c r="I391" s="38"/>
    </row>
    <row r="392" ht="15.75" customHeight="1">
      <c r="B392" s="2"/>
      <c r="I392" s="38"/>
    </row>
    <row r="393" ht="15.75" customHeight="1">
      <c r="B393" s="2"/>
      <c r="I393" s="38"/>
    </row>
    <row r="394" ht="15.75" customHeight="1">
      <c r="B394" s="2"/>
      <c r="I394" s="38"/>
    </row>
    <row r="395" ht="15.75" customHeight="1">
      <c r="B395" s="2"/>
      <c r="I395" s="38"/>
    </row>
    <row r="396" ht="15.75" customHeight="1">
      <c r="B396" s="2"/>
      <c r="I396" s="38"/>
    </row>
    <row r="397" ht="15.75" customHeight="1">
      <c r="B397" s="2"/>
      <c r="I397" s="38"/>
    </row>
    <row r="398" ht="15.75" customHeight="1">
      <c r="B398" s="2"/>
      <c r="I398" s="38"/>
    </row>
    <row r="399" ht="15.75" customHeight="1">
      <c r="B399" s="2"/>
      <c r="I399" s="38"/>
    </row>
    <row r="400" ht="15.75" customHeight="1">
      <c r="B400" s="2"/>
      <c r="I400" s="38"/>
    </row>
    <row r="401" ht="15.75" customHeight="1">
      <c r="B401" s="2"/>
      <c r="I401" s="38"/>
    </row>
    <row r="402" ht="15.75" customHeight="1">
      <c r="B402" s="2"/>
      <c r="I402" s="38"/>
    </row>
    <row r="403" ht="15.75" customHeight="1">
      <c r="B403" s="2"/>
      <c r="I403" s="38"/>
    </row>
    <row r="404" ht="15.75" customHeight="1">
      <c r="B404" s="2"/>
      <c r="I404" s="38"/>
    </row>
    <row r="405" ht="15.75" customHeight="1">
      <c r="B405" s="2"/>
      <c r="I405" s="38"/>
    </row>
    <row r="406" ht="15.75" customHeight="1">
      <c r="B406" s="2"/>
      <c r="I406" s="38"/>
    </row>
    <row r="407" ht="15.75" customHeight="1">
      <c r="B407" s="2"/>
      <c r="I407" s="38"/>
    </row>
    <row r="408" ht="15.75" customHeight="1">
      <c r="B408" s="2"/>
      <c r="I408" s="38"/>
    </row>
    <row r="409" ht="15.75" customHeight="1">
      <c r="B409" s="2"/>
      <c r="I409" s="38"/>
    </row>
    <row r="410" ht="15.75" customHeight="1">
      <c r="B410" s="2"/>
      <c r="I410" s="38"/>
    </row>
    <row r="411" ht="15.75" customHeight="1">
      <c r="B411" s="2"/>
      <c r="I411" s="38"/>
    </row>
    <row r="412" ht="15.75" customHeight="1">
      <c r="B412" s="2"/>
      <c r="I412" s="38"/>
    </row>
    <row r="413" ht="15.75" customHeight="1">
      <c r="B413" s="2"/>
      <c r="I413" s="38"/>
    </row>
    <row r="414" ht="15.75" customHeight="1">
      <c r="B414" s="2"/>
      <c r="I414" s="38"/>
    </row>
    <row r="415" ht="15.75" customHeight="1">
      <c r="B415" s="2"/>
      <c r="I415" s="38"/>
    </row>
    <row r="416" ht="15.75" customHeight="1">
      <c r="B416" s="2"/>
      <c r="I416" s="38"/>
    </row>
    <row r="417" ht="15.75" customHeight="1">
      <c r="B417" s="2"/>
      <c r="I417" s="38"/>
    </row>
    <row r="418" ht="15.75" customHeight="1">
      <c r="B418" s="2"/>
      <c r="I418" s="38"/>
    </row>
    <row r="419" ht="15.75" customHeight="1">
      <c r="B419" s="2"/>
      <c r="I419" s="38"/>
    </row>
    <row r="420" ht="15.75" customHeight="1">
      <c r="B420" s="2"/>
      <c r="I420" s="38"/>
    </row>
    <row r="421" ht="15.75" customHeight="1">
      <c r="B421" s="2"/>
      <c r="I421" s="38"/>
    </row>
    <row r="422" ht="15.75" customHeight="1">
      <c r="B422" s="2"/>
      <c r="I422" s="38"/>
    </row>
    <row r="423" ht="15.75" customHeight="1">
      <c r="B423" s="2"/>
      <c r="I423" s="38"/>
    </row>
    <row r="424" ht="15.75" customHeight="1">
      <c r="B424" s="2"/>
      <c r="I424" s="38"/>
    </row>
    <row r="425" ht="15.75" customHeight="1">
      <c r="B425" s="2"/>
      <c r="I425" s="38"/>
    </row>
    <row r="426" ht="15.75" customHeight="1">
      <c r="B426" s="2"/>
      <c r="I426" s="38"/>
    </row>
    <row r="427" ht="15.75" customHeight="1">
      <c r="B427" s="2"/>
      <c r="I427" s="38"/>
    </row>
    <row r="428" ht="15.75" customHeight="1">
      <c r="B428" s="2"/>
      <c r="I428" s="38"/>
    </row>
    <row r="429" ht="15.75" customHeight="1">
      <c r="B429" s="2"/>
      <c r="I429" s="38"/>
    </row>
    <row r="430" ht="15.75" customHeight="1">
      <c r="B430" s="2"/>
      <c r="I430" s="38"/>
    </row>
    <row r="431" ht="15.75" customHeight="1">
      <c r="B431" s="2"/>
      <c r="I431" s="38"/>
    </row>
    <row r="432" ht="15.75" customHeight="1">
      <c r="B432" s="2"/>
      <c r="I432" s="38"/>
    </row>
    <row r="433" ht="15.75" customHeight="1">
      <c r="B433" s="2"/>
      <c r="I433" s="38"/>
    </row>
    <row r="434" ht="15.75" customHeight="1">
      <c r="B434" s="2"/>
      <c r="I434" s="38"/>
    </row>
    <row r="435" ht="15.75" customHeight="1">
      <c r="B435" s="2"/>
      <c r="I435" s="38"/>
    </row>
    <row r="436" ht="15.75" customHeight="1">
      <c r="B436" s="2"/>
      <c r="I436" s="38"/>
    </row>
    <row r="437" ht="15.75" customHeight="1">
      <c r="B437" s="2"/>
      <c r="I437" s="38"/>
    </row>
    <row r="438" ht="15.75" customHeight="1">
      <c r="B438" s="2"/>
      <c r="I438" s="38"/>
    </row>
    <row r="439" ht="15.75" customHeight="1">
      <c r="B439" s="2"/>
      <c r="I439" s="38"/>
    </row>
    <row r="440" ht="15.75" customHeight="1">
      <c r="B440" s="2"/>
      <c r="I440" s="38"/>
    </row>
    <row r="441" ht="15.75" customHeight="1">
      <c r="B441" s="2"/>
      <c r="I441" s="38"/>
    </row>
    <row r="442" ht="15.75" customHeight="1">
      <c r="B442" s="2"/>
      <c r="I442" s="38"/>
    </row>
    <row r="443" ht="15.75" customHeight="1">
      <c r="B443" s="2"/>
      <c r="I443" s="38"/>
    </row>
    <row r="444" ht="15.75" customHeight="1">
      <c r="B444" s="2"/>
      <c r="I444" s="38"/>
    </row>
    <row r="445" ht="15.75" customHeight="1">
      <c r="B445" s="2"/>
      <c r="I445" s="38"/>
    </row>
    <row r="446" ht="15.75" customHeight="1">
      <c r="B446" s="2"/>
      <c r="I446" s="38"/>
    </row>
    <row r="447" ht="15.75" customHeight="1">
      <c r="B447" s="2"/>
      <c r="I447" s="38"/>
    </row>
    <row r="448" ht="15.75" customHeight="1">
      <c r="B448" s="2"/>
      <c r="I448" s="38"/>
    </row>
    <row r="449" ht="15.75" customHeight="1">
      <c r="B449" s="2"/>
      <c r="I449" s="38"/>
    </row>
    <row r="450" ht="15.75" customHeight="1">
      <c r="B450" s="2"/>
      <c r="I450" s="38"/>
    </row>
    <row r="451" ht="15.75" customHeight="1">
      <c r="B451" s="2"/>
      <c r="I451" s="38"/>
    </row>
    <row r="452" ht="15.75" customHeight="1">
      <c r="B452" s="2"/>
      <c r="I452" s="38"/>
    </row>
    <row r="453" ht="15.75" customHeight="1">
      <c r="B453" s="2"/>
      <c r="I453" s="38"/>
    </row>
    <row r="454" ht="15.75" customHeight="1">
      <c r="B454" s="2"/>
      <c r="I454" s="38"/>
    </row>
    <row r="455" ht="15.75" customHeight="1">
      <c r="B455" s="2"/>
      <c r="I455" s="38"/>
    </row>
    <row r="456" ht="15.75" customHeight="1">
      <c r="B456" s="2"/>
      <c r="I456" s="38"/>
    </row>
    <row r="457" ht="15.75" customHeight="1">
      <c r="B457" s="2"/>
      <c r="I457" s="38"/>
    </row>
    <row r="458" ht="15.75" customHeight="1">
      <c r="B458" s="2"/>
      <c r="I458" s="38"/>
    </row>
    <row r="459" ht="15.75" customHeight="1">
      <c r="B459" s="2"/>
      <c r="I459" s="38"/>
    </row>
    <row r="460" ht="15.75" customHeight="1">
      <c r="B460" s="2"/>
      <c r="I460" s="38"/>
    </row>
    <row r="461" ht="15.75" customHeight="1">
      <c r="B461" s="2"/>
      <c r="I461" s="38"/>
    </row>
    <row r="462" ht="15.75" customHeight="1">
      <c r="B462" s="2"/>
      <c r="I462" s="38"/>
    </row>
    <row r="463" ht="15.75" customHeight="1">
      <c r="B463" s="2"/>
      <c r="I463" s="38"/>
    </row>
    <row r="464" ht="15.75" customHeight="1">
      <c r="B464" s="2"/>
      <c r="I464" s="38"/>
    </row>
    <row r="465" ht="15.75" customHeight="1">
      <c r="B465" s="2"/>
      <c r="I465" s="38"/>
    </row>
    <row r="466" ht="15.75" customHeight="1">
      <c r="B466" s="2"/>
      <c r="I466" s="38"/>
    </row>
    <row r="467" ht="15.75" customHeight="1">
      <c r="B467" s="2"/>
      <c r="I467" s="38"/>
    </row>
    <row r="468" ht="15.75" customHeight="1">
      <c r="B468" s="2"/>
      <c r="I468" s="38"/>
    </row>
    <row r="469" ht="15.75" customHeight="1">
      <c r="B469" s="2"/>
      <c r="I469" s="38"/>
    </row>
    <row r="470" ht="15.75" customHeight="1">
      <c r="B470" s="2"/>
      <c r="I470" s="38"/>
    </row>
    <row r="471" ht="15.75" customHeight="1">
      <c r="B471" s="2"/>
      <c r="I471" s="38"/>
    </row>
    <row r="472" ht="15.75" customHeight="1">
      <c r="B472" s="2"/>
      <c r="I472" s="38"/>
    </row>
    <row r="473" ht="15.75" customHeight="1">
      <c r="B473" s="2"/>
      <c r="I473" s="38"/>
    </row>
    <row r="474" ht="15.75" customHeight="1">
      <c r="B474" s="2"/>
      <c r="I474" s="38"/>
    </row>
    <row r="475" ht="15.75" customHeight="1">
      <c r="B475" s="2"/>
      <c r="I475" s="38"/>
    </row>
    <row r="476" ht="15.75" customHeight="1">
      <c r="B476" s="2"/>
      <c r="I476" s="38"/>
    </row>
    <row r="477" ht="15.75" customHeight="1">
      <c r="B477" s="2"/>
      <c r="I477" s="38"/>
    </row>
    <row r="478" ht="15.75" customHeight="1">
      <c r="B478" s="2"/>
      <c r="I478" s="38"/>
    </row>
    <row r="479" ht="15.75" customHeight="1">
      <c r="B479" s="2"/>
      <c r="I479" s="38"/>
    </row>
    <row r="480" ht="15.75" customHeight="1">
      <c r="B480" s="2"/>
      <c r="I480" s="38"/>
    </row>
    <row r="481" ht="15.75" customHeight="1">
      <c r="B481" s="2"/>
      <c r="I481" s="38"/>
    </row>
    <row r="482" ht="15.75" customHeight="1">
      <c r="B482" s="2"/>
      <c r="I482" s="38"/>
    </row>
    <row r="483" ht="15.75" customHeight="1">
      <c r="B483" s="2"/>
      <c r="I483" s="38"/>
    </row>
    <row r="484" ht="15.75" customHeight="1">
      <c r="B484" s="2"/>
      <c r="I484" s="38"/>
    </row>
    <row r="485" ht="15.75" customHeight="1">
      <c r="B485" s="2"/>
      <c r="I485" s="38"/>
    </row>
    <row r="486" ht="15.75" customHeight="1">
      <c r="B486" s="2"/>
      <c r="I486" s="38"/>
    </row>
    <row r="487" ht="15.75" customHeight="1">
      <c r="B487" s="2"/>
      <c r="I487" s="38"/>
    </row>
    <row r="488" ht="15.75" customHeight="1">
      <c r="B488" s="2"/>
      <c r="I488" s="38"/>
    </row>
    <row r="489" ht="15.75" customHeight="1">
      <c r="B489" s="2"/>
      <c r="I489" s="38"/>
    </row>
    <row r="490" ht="15.75" customHeight="1">
      <c r="B490" s="2"/>
      <c r="I490" s="38"/>
    </row>
    <row r="491" ht="15.75" customHeight="1">
      <c r="B491" s="2"/>
      <c r="I491" s="38"/>
    </row>
    <row r="492" ht="15.75" customHeight="1">
      <c r="B492" s="2"/>
      <c r="I492" s="38"/>
    </row>
    <row r="493" ht="15.75" customHeight="1">
      <c r="B493" s="2"/>
      <c r="I493" s="38"/>
    </row>
    <row r="494" ht="15.75" customHeight="1">
      <c r="B494" s="2"/>
      <c r="I494" s="38"/>
    </row>
    <row r="495" ht="15.75" customHeight="1">
      <c r="B495" s="2"/>
      <c r="I495" s="38"/>
    </row>
    <row r="496" ht="15.75" customHeight="1">
      <c r="B496" s="2"/>
      <c r="I496" s="38"/>
    </row>
    <row r="497" ht="15.75" customHeight="1">
      <c r="B497" s="2"/>
      <c r="I497" s="38"/>
    </row>
    <row r="498" ht="15.75" customHeight="1">
      <c r="B498" s="2"/>
      <c r="I498" s="38"/>
    </row>
    <row r="499" ht="15.75" customHeight="1">
      <c r="B499" s="2"/>
      <c r="I499" s="38"/>
    </row>
    <row r="500" ht="15.75" customHeight="1">
      <c r="B500" s="2"/>
      <c r="I500" s="38"/>
    </row>
    <row r="501" ht="15.75" customHeight="1">
      <c r="B501" s="2"/>
      <c r="I501" s="38"/>
    </row>
    <row r="502" ht="15.75" customHeight="1">
      <c r="B502" s="2"/>
      <c r="I502" s="38"/>
    </row>
    <row r="503" ht="15.75" customHeight="1">
      <c r="B503" s="2"/>
      <c r="I503" s="38"/>
    </row>
    <row r="504" ht="15.75" customHeight="1">
      <c r="B504" s="2"/>
      <c r="I504" s="38"/>
    </row>
    <row r="505" ht="15.75" customHeight="1">
      <c r="B505" s="2"/>
      <c r="I505" s="38"/>
    </row>
    <row r="506" ht="15.75" customHeight="1">
      <c r="B506" s="2"/>
      <c r="I506" s="38"/>
    </row>
    <row r="507" ht="15.75" customHeight="1">
      <c r="B507" s="2"/>
      <c r="I507" s="38"/>
    </row>
    <row r="508" ht="15.75" customHeight="1">
      <c r="B508" s="2"/>
      <c r="I508" s="38"/>
    </row>
    <row r="509" ht="15.75" customHeight="1">
      <c r="B509" s="2"/>
      <c r="I509" s="38"/>
    </row>
    <row r="510" ht="15.75" customHeight="1">
      <c r="B510" s="2"/>
      <c r="I510" s="38"/>
    </row>
    <row r="511" ht="15.75" customHeight="1">
      <c r="B511" s="2"/>
      <c r="I511" s="38"/>
    </row>
    <row r="512" ht="15.75" customHeight="1">
      <c r="B512" s="2"/>
      <c r="I512" s="38"/>
    </row>
    <row r="513" ht="15.75" customHeight="1">
      <c r="B513" s="2"/>
      <c r="I513" s="38"/>
    </row>
    <row r="514" ht="15.75" customHeight="1">
      <c r="B514" s="2"/>
      <c r="I514" s="38"/>
    </row>
    <row r="515" ht="15.75" customHeight="1">
      <c r="B515" s="2"/>
      <c r="I515" s="38"/>
    </row>
    <row r="516" ht="15.75" customHeight="1">
      <c r="B516" s="2"/>
      <c r="I516" s="38"/>
    </row>
    <row r="517" ht="15.75" customHeight="1">
      <c r="B517" s="2"/>
      <c r="I517" s="38"/>
    </row>
    <row r="518" ht="15.75" customHeight="1">
      <c r="B518" s="2"/>
      <c r="I518" s="38"/>
    </row>
    <row r="519" ht="15.75" customHeight="1">
      <c r="B519" s="2"/>
      <c r="I519" s="38"/>
    </row>
    <row r="520" ht="15.75" customHeight="1">
      <c r="B520" s="2"/>
      <c r="I520" s="38"/>
    </row>
    <row r="521" ht="15.75" customHeight="1">
      <c r="B521" s="2"/>
      <c r="I521" s="38"/>
    </row>
    <row r="522" ht="15.75" customHeight="1">
      <c r="B522" s="2"/>
      <c r="I522" s="38"/>
    </row>
    <row r="523" ht="15.75" customHeight="1">
      <c r="B523" s="2"/>
      <c r="I523" s="38"/>
    </row>
    <row r="524" ht="15.75" customHeight="1">
      <c r="B524" s="2"/>
      <c r="I524" s="38"/>
    </row>
    <row r="525" ht="15.75" customHeight="1">
      <c r="B525" s="2"/>
      <c r="I525" s="38"/>
    </row>
    <row r="526" ht="15.75" customHeight="1">
      <c r="B526" s="2"/>
      <c r="I526" s="38"/>
    </row>
    <row r="527" ht="15.75" customHeight="1">
      <c r="B527" s="2"/>
      <c r="I527" s="38"/>
    </row>
    <row r="528" ht="15.75" customHeight="1">
      <c r="B528" s="2"/>
      <c r="I528" s="38"/>
    </row>
    <row r="529" ht="15.75" customHeight="1">
      <c r="B529" s="2"/>
      <c r="I529" s="38"/>
    </row>
    <row r="530" ht="15.75" customHeight="1">
      <c r="B530" s="2"/>
      <c r="I530" s="38"/>
    </row>
    <row r="531" ht="15.75" customHeight="1">
      <c r="B531" s="2"/>
      <c r="I531" s="38"/>
    </row>
    <row r="532" ht="15.75" customHeight="1">
      <c r="B532" s="2"/>
      <c r="I532" s="38"/>
    </row>
    <row r="533" ht="15.75" customHeight="1">
      <c r="B533" s="2"/>
      <c r="I533" s="38"/>
    </row>
    <row r="534" ht="15.75" customHeight="1">
      <c r="B534" s="2"/>
      <c r="I534" s="38"/>
    </row>
    <row r="535" ht="15.75" customHeight="1">
      <c r="B535" s="2"/>
      <c r="I535" s="38"/>
    </row>
    <row r="536" ht="15.75" customHeight="1">
      <c r="B536" s="2"/>
      <c r="I536" s="38"/>
    </row>
    <row r="537" ht="15.75" customHeight="1">
      <c r="B537" s="2"/>
      <c r="I537" s="38"/>
    </row>
    <row r="538" ht="15.75" customHeight="1">
      <c r="B538" s="2"/>
      <c r="I538" s="38"/>
    </row>
    <row r="539" ht="15.75" customHeight="1">
      <c r="B539" s="2"/>
      <c r="I539" s="38"/>
    </row>
    <row r="540" ht="15.75" customHeight="1">
      <c r="B540" s="2"/>
      <c r="I540" s="38"/>
    </row>
    <row r="541" ht="15.75" customHeight="1">
      <c r="B541" s="2"/>
      <c r="I541" s="38"/>
    </row>
    <row r="542" ht="15.75" customHeight="1">
      <c r="B542" s="2"/>
      <c r="I542" s="38"/>
    </row>
    <row r="543" ht="15.75" customHeight="1">
      <c r="B543" s="2"/>
      <c r="I543" s="38"/>
    </row>
    <row r="544" ht="15.75" customHeight="1">
      <c r="B544" s="2"/>
      <c r="I544" s="38"/>
    </row>
    <row r="545" ht="15.75" customHeight="1">
      <c r="B545" s="2"/>
      <c r="I545" s="38"/>
    </row>
    <row r="546" ht="15.75" customHeight="1">
      <c r="B546" s="2"/>
      <c r="I546" s="38"/>
    </row>
    <row r="547" ht="15.75" customHeight="1">
      <c r="B547" s="2"/>
      <c r="I547" s="38"/>
    </row>
    <row r="548" ht="15.75" customHeight="1">
      <c r="B548" s="2"/>
      <c r="I548" s="38"/>
    </row>
    <row r="549" ht="15.75" customHeight="1">
      <c r="B549" s="2"/>
      <c r="I549" s="38"/>
    </row>
    <row r="550" ht="15.75" customHeight="1">
      <c r="B550" s="2"/>
      <c r="I550" s="38"/>
    </row>
    <row r="551" ht="15.75" customHeight="1">
      <c r="B551" s="2"/>
      <c r="I551" s="38"/>
    </row>
    <row r="552" ht="15.75" customHeight="1">
      <c r="B552" s="2"/>
      <c r="I552" s="38"/>
    </row>
    <row r="553" ht="15.75" customHeight="1">
      <c r="B553" s="2"/>
      <c r="I553" s="38"/>
    </row>
    <row r="554" ht="15.75" customHeight="1">
      <c r="B554" s="2"/>
      <c r="I554" s="38"/>
    </row>
    <row r="555" ht="15.75" customHeight="1">
      <c r="B555" s="2"/>
      <c r="I555" s="38"/>
    </row>
    <row r="556" ht="15.75" customHeight="1">
      <c r="B556" s="2"/>
      <c r="I556" s="38"/>
    </row>
    <row r="557" ht="15.75" customHeight="1">
      <c r="B557" s="2"/>
      <c r="I557" s="38"/>
    </row>
    <row r="558" ht="15.75" customHeight="1">
      <c r="B558" s="2"/>
      <c r="I558" s="38"/>
    </row>
    <row r="559" ht="15.75" customHeight="1">
      <c r="B559" s="2"/>
      <c r="I559" s="38"/>
    </row>
    <row r="560" ht="15.75" customHeight="1">
      <c r="B560" s="2"/>
      <c r="I560" s="38"/>
    </row>
    <row r="561" ht="15.75" customHeight="1">
      <c r="B561" s="2"/>
      <c r="I561" s="38"/>
    </row>
    <row r="562" ht="15.75" customHeight="1">
      <c r="B562" s="2"/>
      <c r="I562" s="38"/>
    </row>
    <row r="563" ht="15.75" customHeight="1">
      <c r="B563" s="2"/>
      <c r="I563" s="38"/>
    </row>
    <row r="564" ht="15.75" customHeight="1">
      <c r="B564" s="2"/>
      <c r="I564" s="38"/>
    </row>
    <row r="565" ht="15.75" customHeight="1">
      <c r="B565" s="2"/>
      <c r="I565" s="38"/>
    </row>
    <row r="566" ht="15.75" customHeight="1">
      <c r="B566" s="2"/>
      <c r="I566" s="38"/>
    </row>
    <row r="567" ht="15.75" customHeight="1">
      <c r="B567" s="2"/>
      <c r="I567" s="38"/>
    </row>
    <row r="568" ht="15.75" customHeight="1">
      <c r="B568" s="2"/>
      <c r="I568" s="38"/>
    </row>
    <row r="569" ht="15.75" customHeight="1">
      <c r="B569" s="2"/>
      <c r="I569" s="38"/>
    </row>
    <row r="570" ht="15.75" customHeight="1">
      <c r="B570" s="2"/>
      <c r="I570" s="38"/>
    </row>
    <row r="571" ht="15.75" customHeight="1">
      <c r="B571" s="2"/>
      <c r="I571" s="38"/>
    </row>
    <row r="572" ht="15.75" customHeight="1">
      <c r="B572" s="2"/>
      <c r="I572" s="38"/>
    </row>
    <row r="573" ht="15.75" customHeight="1">
      <c r="B573" s="2"/>
      <c r="I573" s="38"/>
    </row>
    <row r="574" ht="15.75" customHeight="1">
      <c r="B574" s="2"/>
      <c r="I574" s="38"/>
    </row>
    <row r="575" ht="15.75" customHeight="1">
      <c r="B575" s="2"/>
      <c r="I575" s="38"/>
    </row>
    <row r="576" ht="15.75" customHeight="1">
      <c r="B576" s="2"/>
      <c r="I576" s="38"/>
    </row>
    <row r="577" ht="15.75" customHeight="1">
      <c r="B577" s="2"/>
      <c r="I577" s="38"/>
    </row>
    <row r="578" ht="15.75" customHeight="1">
      <c r="B578" s="2"/>
      <c r="I578" s="38"/>
    </row>
    <row r="579" ht="15.75" customHeight="1">
      <c r="B579" s="2"/>
      <c r="I579" s="38"/>
    </row>
    <row r="580" ht="15.75" customHeight="1">
      <c r="B580" s="2"/>
      <c r="I580" s="38"/>
    </row>
    <row r="581" ht="15.75" customHeight="1">
      <c r="B581" s="2"/>
      <c r="I581" s="38"/>
    </row>
    <row r="582" ht="15.75" customHeight="1">
      <c r="B582" s="2"/>
      <c r="I582" s="38"/>
    </row>
    <row r="583" ht="15.75" customHeight="1">
      <c r="B583" s="2"/>
      <c r="I583" s="38"/>
    </row>
    <row r="584" ht="15.75" customHeight="1">
      <c r="B584" s="2"/>
      <c r="I584" s="38"/>
    </row>
    <row r="585" ht="15.75" customHeight="1">
      <c r="B585" s="2"/>
      <c r="I585" s="38"/>
    </row>
    <row r="586" ht="15.75" customHeight="1">
      <c r="B586" s="2"/>
      <c r="I586" s="38"/>
    </row>
    <row r="587" ht="15.75" customHeight="1">
      <c r="B587" s="2"/>
      <c r="I587" s="38"/>
    </row>
    <row r="588" ht="15.75" customHeight="1">
      <c r="B588" s="2"/>
      <c r="I588" s="38"/>
    </row>
    <row r="589" ht="15.75" customHeight="1">
      <c r="B589" s="2"/>
      <c r="I589" s="38"/>
    </row>
    <row r="590" ht="15.75" customHeight="1">
      <c r="B590" s="2"/>
      <c r="I590" s="38"/>
    </row>
    <row r="591" ht="15.75" customHeight="1">
      <c r="B591" s="2"/>
      <c r="I591" s="38"/>
    </row>
    <row r="592" ht="15.75" customHeight="1">
      <c r="B592" s="2"/>
      <c r="I592" s="38"/>
    </row>
    <row r="593" ht="15.75" customHeight="1">
      <c r="B593" s="2"/>
      <c r="I593" s="38"/>
    </row>
    <row r="594" ht="15.75" customHeight="1">
      <c r="B594" s="2"/>
      <c r="I594" s="38"/>
    </row>
    <row r="595" ht="15.75" customHeight="1">
      <c r="B595" s="2"/>
      <c r="I595" s="38"/>
    </row>
    <row r="596" ht="15.75" customHeight="1">
      <c r="B596" s="2"/>
      <c r="I596" s="38"/>
    </row>
    <row r="597" ht="15.75" customHeight="1">
      <c r="B597" s="2"/>
      <c r="I597" s="38"/>
    </row>
    <row r="598" ht="15.75" customHeight="1">
      <c r="B598" s="2"/>
      <c r="I598" s="38"/>
    </row>
    <row r="599" ht="15.75" customHeight="1">
      <c r="B599" s="2"/>
      <c r="I599" s="38"/>
    </row>
    <row r="600" ht="15.75" customHeight="1">
      <c r="B600" s="2"/>
      <c r="I600" s="38"/>
    </row>
    <row r="601" ht="15.75" customHeight="1">
      <c r="B601" s="2"/>
      <c r="I601" s="38"/>
    </row>
    <row r="602" ht="15.75" customHeight="1">
      <c r="B602" s="2"/>
      <c r="I602" s="38"/>
    </row>
    <row r="603" ht="15.75" customHeight="1">
      <c r="B603" s="2"/>
      <c r="I603" s="38"/>
    </row>
    <row r="604" ht="15.75" customHeight="1">
      <c r="B604" s="2"/>
      <c r="I604" s="38"/>
    </row>
    <row r="605" ht="15.75" customHeight="1">
      <c r="B605" s="2"/>
      <c r="I605" s="38"/>
    </row>
    <row r="606" ht="15.75" customHeight="1">
      <c r="B606" s="2"/>
      <c r="I606" s="38"/>
    </row>
    <row r="607" ht="15.75" customHeight="1">
      <c r="B607" s="2"/>
      <c r="I607" s="38"/>
    </row>
    <row r="608" ht="15.75" customHeight="1">
      <c r="B608" s="2"/>
      <c r="I608" s="38"/>
    </row>
    <row r="609" ht="15.75" customHeight="1">
      <c r="B609" s="2"/>
      <c r="I609" s="38"/>
    </row>
    <row r="610" ht="15.75" customHeight="1">
      <c r="B610" s="2"/>
      <c r="I610" s="38"/>
    </row>
    <row r="611" ht="15.75" customHeight="1">
      <c r="B611" s="2"/>
      <c r="I611" s="38"/>
    </row>
    <row r="612" ht="15.75" customHeight="1">
      <c r="B612" s="2"/>
      <c r="I612" s="38"/>
    </row>
    <row r="613" ht="15.75" customHeight="1">
      <c r="B613" s="2"/>
      <c r="I613" s="38"/>
    </row>
    <row r="614" ht="15.75" customHeight="1">
      <c r="B614" s="2"/>
      <c r="I614" s="38"/>
    </row>
    <row r="615" ht="15.75" customHeight="1">
      <c r="B615" s="2"/>
      <c r="I615" s="38"/>
    </row>
    <row r="616" ht="15.75" customHeight="1">
      <c r="B616" s="2"/>
      <c r="I616" s="38"/>
    </row>
    <row r="617" ht="15.75" customHeight="1">
      <c r="B617" s="2"/>
      <c r="I617" s="38"/>
    </row>
    <row r="618" ht="15.75" customHeight="1">
      <c r="B618" s="2"/>
      <c r="I618" s="38"/>
    </row>
    <row r="619" ht="15.75" customHeight="1">
      <c r="B619" s="2"/>
      <c r="I619" s="38"/>
    </row>
    <row r="620" ht="15.75" customHeight="1">
      <c r="B620" s="2"/>
      <c r="I620" s="38"/>
    </row>
    <row r="621" ht="15.75" customHeight="1">
      <c r="B621" s="2"/>
      <c r="I621" s="38"/>
    </row>
    <row r="622" ht="15.75" customHeight="1">
      <c r="B622" s="2"/>
      <c r="I622" s="38"/>
    </row>
    <row r="623" ht="15.75" customHeight="1">
      <c r="B623" s="2"/>
      <c r="I623" s="38"/>
    </row>
    <row r="624" ht="15.75" customHeight="1">
      <c r="B624" s="2"/>
      <c r="I624" s="38"/>
    </row>
    <row r="625" ht="15.75" customHeight="1">
      <c r="B625" s="2"/>
      <c r="I625" s="38"/>
    </row>
    <row r="626" ht="15.75" customHeight="1">
      <c r="B626" s="2"/>
      <c r="I626" s="38"/>
    </row>
    <row r="627" ht="15.75" customHeight="1">
      <c r="B627" s="2"/>
      <c r="I627" s="38"/>
    </row>
    <row r="628" ht="15.75" customHeight="1">
      <c r="B628" s="2"/>
      <c r="I628" s="38"/>
    </row>
    <row r="629" ht="15.75" customHeight="1">
      <c r="B629" s="2"/>
      <c r="I629" s="38"/>
    </row>
    <row r="630" ht="15.75" customHeight="1">
      <c r="B630" s="2"/>
      <c r="I630" s="38"/>
    </row>
    <row r="631" ht="15.75" customHeight="1">
      <c r="B631" s="2"/>
      <c r="I631" s="38"/>
    </row>
    <row r="632" ht="15.75" customHeight="1">
      <c r="B632" s="2"/>
      <c r="I632" s="38"/>
    </row>
    <row r="633" ht="15.75" customHeight="1">
      <c r="B633" s="2"/>
      <c r="I633" s="38"/>
    </row>
    <row r="634" ht="15.75" customHeight="1">
      <c r="B634" s="2"/>
      <c r="I634" s="38"/>
    </row>
    <row r="635" ht="15.75" customHeight="1">
      <c r="B635" s="2"/>
      <c r="I635" s="38"/>
    </row>
    <row r="636" ht="15.75" customHeight="1">
      <c r="B636" s="2"/>
      <c r="I636" s="38"/>
    </row>
    <row r="637" ht="15.75" customHeight="1">
      <c r="B637" s="2"/>
      <c r="I637" s="38"/>
    </row>
    <row r="638" ht="15.75" customHeight="1">
      <c r="B638" s="2"/>
      <c r="I638" s="38"/>
    </row>
    <row r="639" ht="15.75" customHeight="1">
      <c r="B639" s="2"/>
      <c r="I639" s="38"/>
    </row>
    <row r="640" ht="15.75" customHeight="1">
      <c r="B640" s="2"/>
      <c r="I640" s="38"/>
    </row>
    <row r="641" ht="15.75" customHeight="1">
      <c r="B641" s="2"/>
      <c r="I641" s="38"/>
    </row>
    <row r="642" ht="15.75" customHeight="1">
      <c r="B642" s="2"/>
      <c r="I642" s="38"/>
    </row>
    <row r="643" ht="15.75" customHeight="1">
      <c r="B643" s="2"/>
      <c r="I643" s="38"/>
    </row>
    <row r="644" ht="15.75" customHeight="1">
      <c r="B644" s="2"/>
      <c r="I644" s="38"/>
    </row>
    <row r="645" ht="15.75" customHeight="1">
      <c r="B645" s="2"/>
      <c r="I645" s="38"/>
    </row>
    <row r="646" ht="15.75" customHeight="1">
      <c r="B646" s="2"/>
      <c r="I646" s="38"/>
    </row>
    <row r="647" ht="15.75" customHeight="1">
      <c r="B647" s="2"/>
      <c r="I647" s="38"/>
    </row>
    <row r="648" ht="15.75" customHeight="1">
      <c r="B648" s="2"/>
      <c r="I648" s="38"/>
    </row>
    <row r="649" ht="15.75" customHeight="1">
      <c r="B649" s="2"/>
      <c r="I649" s="38"/>
    </row>
    <row r="650" ht="15.75" customHeight="1">
      <c r="B650" s="2"/>
      <c r="I650" s="38"/>
    </row>
    <row r="651" ht="15.75" customHeight="1">
      <c r="B651" s="2"/>
      <c r="I651" s="38"/>
    </row>
    <row r="652" ht="15.75" customHeight="1">
      <c r="B652" s="2"/>
      <c r="I652" s="38"/>
    </row>
    <row r="653" ht="15.75" customHeight="1">
      <c r="B653" s="2"/>
      <c r="I653" s="38"/>
    </row>
    <row r="654" ht="15.75" customHeight="1">
      <c r="B654" s="2"/>
      <c r="I654" s="38"/>
    </row>
    <row r="655" ht="15.75" customHeight="1">
      <c r="B655" s="2"/>
      <c r="I655" s="38"/>
    </row>
    <row r="656" ht="15.75" customHeight="1">
      <c r="B656" s="2"/>
      <c r="I656" s="38"/>
    </row>
    <row r="657" ht="15.75" customHeight="1">
      <c r="B657" s="2"/>
      <c r="I657" s="38"/>
    </row>
    <row r="658" ht="15.75" customHeight="1">
      <c r="B658" s="2"/>
      <c r="I658" s="38"/>
    </row>
    <row r="659" ht="15.75" customHeight="1">
      <c r="B659" s="2"/>
      <c r="I659" s="38"/>
    </row>
    <row r="660" ht="15.75" customHeight="1">
      <c r="B660" s="2"/>
      <c r="I660" s="38"/>
    </row>
    <row r="661" ht="15.75" customHeight="1">
      <c r="B661" s="2"/>
      <c r="I661" s="38"/>
    </row>
    <row r="662" ht="15.75" customHeight="1">
      <c r="B662" s="2"/>
      <c r="I662" s="38"/>
    </row>
    <row r="663" ht="15.75" customHeight="1">
      <c r="B663" s="2"/>
      <c r="I663" s="38"/>
    </row>
    <row r="664" ht="15.75" customHeight="1">
      <c r="B664" s="2"/>
      <c r="I664" s="38"/>
    </row>
    <row r="665" ht="15.75" customHeight="1">
      <c r="B665" s="2"/>
      <c r="I665" s="38"/>
    </row>
    <row r="666" ht="15.75" customHeight="1">
      <c r="B666" s="2"/>
      <c r="I666" s="38"/>
    </row>
    <row r="667" ht="15.75" customHeight="1">
      <c r="B667" s="2"/>
      <c r="I667" s="38"/>
    </row>
    <row r="668" ht="15.75" customHeight="1">
      <c r="B668" s="2"/>
      <c r="I668" s="38"/>
    </row>
    <row r="669" ht="15.75" customHeight="1">
      <c r="B669" s="2"/>
      <c r="I669" s="38"/>
    </row>
    <row r="670" ht="15.75" customHeight="1">
      <c r="B670" s="2"/>
      <c r="I670" s="38"/>
    </row>
    <row r="671" ht="15.75" customHeight="1">
      <c r="B671" s="2"/>
      <c r="I671" s="38"/>
    </row>
    <row r="672" ht="15.75" customHeight="1">
      <c r="B672" s="2"/>
      <c r="I672" s="38"/>
    </row>
    <row r="673" ht="15.75" customHeight="1">
      <c r="B673" s="2"/>
      <c r="I673" s="38"/>
    </row>
    <row r="674" ht="15.75" customHeight="1">
      <c r="B674" s="2"/>
      <c r="I674" s="38"/>
    </row>
    <row r="675" ht="15.75" customHeight="1">
      <c r="B675" s="2"/>
      <c r="I675" s="38"/>
    </row>
    <row r="676" ht="15.75" customHeight="1">
      <c r="B676" s="2"/>
      <c r="I676" s="38"/>
    </row>
    <row r="677" ht="15.75" customHeight="1">
      <c r="B677" s="2"/>
      <c r="I677" s="38"/>
    </row>
    <row r="678" ht="15.75" customHeight="1">
      <c r="B678" s="2"/>
      <c r="I678" s="38"/>
    </row>
    <row r="679" ht="15.75" customHeight="1">
      <c r="B679" s="2"/>
      <c r="I679" s="38"/>
    </row>
    <row r="680" ht="15.75" customHeight="1">
      <c r="B680" s="2"/>
      <c r="I680" s="38"/>
    </row>
    <row r="681" ht="15.75" customHeight="1">
      <c r="B681" s="2"/>
      <c r="I681" s="38"/>
    </row>
    <row r="682" ht="15.75" customHeight="1">
      <c r="B682" s="2"/>
      <c r="I682" s="38"/>
    </row>
    <row r="683" ht="15.75" customHeight="1">
      <c r="B683" s="2"/>
      <c r="I683" s="38"/>
    </row>
    <row r="684" ht="15.75" customHeight="1">
      <c r="B684" s="2"/>
      <c r="I684" s="38"/>
    </row>
    <row r="685" ht="15.75" customHeight="1">
      <c r="B685" s="2"/>
      <c r="I685" s="38"/>
    </row>
    <row r="686" ht="15.75" customHeight="1">
      <c r="B686" s="2"/>
      <c r="I686" s="38"/>
    </row>
    <row r="687" ht="15.75" customHeight="1">
      <c r="B687" s="2"/>
      <c r="I687" s="38"/>
    </row>
    <row r="688" ht="15.75" customHeight="1">
      <c r="B688" s="2"/>
      <c r="I688" s="38"/>
    </row>
    <row r="689" ht="15.75" customHeight="1">
      <c r="B689" s="2"/>
      <c r="I689" s="38"/>
    </row>
    <row r="690" ht="15.75" customHeight="1">
      <c r="B690" s="2"/>
      <c r="I690" s="38"/>
    </row>
    <row r="691" ht="15.75" customHeight="1">
      <c r="B691" s="2"/>
      <c r="I691" s="38"/>
    </row>
    <row r="692" ht="15.75" customHeight="1">
      <c r="B692" s="2"/>
      <c r="I692" s="38"/>
    </row>
    <row r="693" ht="15.75" customHeight="1">
      <c r="B693" s="2"/>
      <c r="I693" s="38"/>
    </row>
    <row r="694" ht="15.75" customHeight="1">
      <c r="B694" s="2"/>
      <c r="I694" s="38"/>
    </row>
    <row r="695" ht="15.75" customHeight="1">
      <c r="B695" s="2"/>
      <c r="I695" s="38"/>
    </row>
    <row r="696" ht="15.75" customHeight="1">
      <c r="B696" s="2"/>
      <c r="I696" s="38"/>
    </row>
    <row r="697" ht="15.75" customHeight="1">
      <c r="B697" s="2"/>
      <c r="I697" s="38"/>
    </row>
    <row r="698" ht="15.75" customHeight="1">
      <c r="B698" s="2"/>
      <c r="I698" s="38"/>
    </row>
    <row r="699" ht="15.75" customHeight="1">
      <c r="B699" s="2"/>
      <c r="I699" s="38"/>
    </row>
    <row r="700" ht="15.75" customHeight="1">
      <c r="B700" s="2"/>
      <c r="I700" s="38"/>
    </row>
    <row r="701" ht="15.75" customHeight="1">
      <c r="B701" s="2"/>
      <c r="I701" s="38"/>
    </row>
    <row r="702" ht="15.75" customHeight="1">
      <c r="B702" s="2"/>
      <c r="I702" s="38"/>
    </row>
    <row r="703" ht="15.75" customHeight="1">
      <c r="B703" s="2"/>
      <c r="I703" s="38"/>
    </row>
    <row r="704" ht="15.75" customHeight="1">
      <c r="B704" s="2"/>
      <c r="I704" s="38"/>
    </row>
    <row r="705" ht="15.75" customHeight="1">
      <c r="B705" s="2"/>
      <c r="I705" s="38"/>
    </row>
    <row r="706" ht="15.75" customHeight="1">
      <c r="B706" s="2"/>
      <c r="I706" s="38"/>
    </row>
    <row r="707" ht="15.75" customHeight="1">
      <c r="B707" s="2"/>
      <c r="I707" s="38"/>
    </row>
    <row r="708" ht="15.75" customHeight="1">
      <c r="B708" s="2"/>
      <c r="I708" s="38"/>
    </row>
    <row r="709" ht="15.75" customHeight="1">
      <c r="B709" s="2"/>
      <c r="I709" s="38"/>
    </row>
    <row r="710" ht="15.75" customHeight="1">
      <c r="B710" s="2"/>
      <c r="I710" s="38"/>
    </row>
    <row r="711" ht="15.75" customHeight="1">
      <c r="B711" s="2"/>
      <c r="I711" s="38"/>
    </row>
    <row r="712" ht="15.75" customHeight="1">
      <c r="B712" s="2"/>
      <c r="I712" s="38"/>
    </row>
    <row r="713" ht="15.75" customHeight="1">
      <c r="B713" s="2"/>
      <c r="I713" s="38"/>
    </row>
    <row r="714" ht="15.75" customHeight="1">
      <c r="B714" s="2"/>
      <c r="I714" s="38"/>
    </row>
    <row r="715" ht="15.75" customHeight="1">
      <c r="B715" s="2"/>
      <c r="I715" s="38"/>
    </row>
    <row r="716" ht="15.75" customHeight="1">
      <c r="B716" s="2"/>
      <c r="I716" s="38"/>
    </row>
    <row r="717" ht="15.75" customHeight="1">
      <c r="B717" s="2"/>
      <c r="I717" s="38"/>
    </row>
    <row r="718" ht="15.75" customHeight="1">
      <c r="B718" s="2"/>
      <c r="I718" s="38"/>
    </row>
    <row r="719" ht="15.75" customHeight="1">
      <c r="B719" s="2"/>
      <c r="I719" s="38"/>
    </row>
    <row r="720" ht="15.75" customHeight="1">
      <c r="B720" s="2"/>
      <c r="I720" s="38"/>
    </row>
    <row r="721" ht="15.75" customHeight="1">
      <c r="B721" s="2"/>
      <c r="I721" s="38"/>
    </row>
    <row r="722" ht="15.75" customHeight="1">
      <c r="B722" s="2"/>
      <c r="I722" s="38"/>
    </row>
    <row r="723" ht="15.75" customHeight="1">
      <c r="B723" s="2"/>
      <c r="I723" s="38"/>
    </row>
    <row r="724" ht="15.75" customHeight="1">
      <c r="B724" s="2"/>
      <c r="I724" s="38"/>
    </row>
    <row r="725" ht="15.75" customHeight="1">
      <c r="B725" s="2"/>
      <c r="I725" s="38"/>
    </row>
    <row r="726" ht="15.75" customHeight="1">
      <c r="B726" s="2"/>
      <c r="I726" s="38"/>
    </row>
    <row r="727" ht="15.75" customHeight="1">
      <c r="B727" s="2"/>
      <c r="I727" s="38"/>
    </row>
    <row r="728" ht="15.75" customHeight="1">
      <c r="B728" s="2"/>
      <c r="I728" s="38"/>
    </row>
    <row r="729" ht="15.75" customHeight="1">
      <c r="B729" s="2"/>
      <c r="I729" s="38"/>
    </row>
    <row r="730" ht="15.75" customHeight="1">
      <c r="B730" s="2"/>
      <c r="I730" s="38"/>
    </row>
    <row r="731" ht="15.75" customHeight="1">
      <c r="B731" s="2"/>
      <c r="I731" s="38"/>
    </row>
    <row r="732" ht="15.75" customHeight="1">
      <c r="B732" s="2"/>
      <c r="I732" s="38"/>
    </row>
    <row r="733" ht="15.75" customHeight="1">
      <c r="B733" s="2"/>
      <c r="I733" s="38"/>
    </row>
    <row r="734" ht="15.75" customHeight="1">
      <c r="B734" s="2"/>
      <c r="I734" s="38"/>
    </row>
    <row r="735" ht="15.75" customHeight="1">
      <c r="B735" s="2"/>
      <c r="I735" s="38"/>
    </row>
    <row r="736" ht="15.75" customHeight="1">
      <c r="B736" s="2"/>
      <c r="I736" s="38"/>
    </row>
    <row r="737" ht="15.75" customHeight="1">
      <c r="B737" s="2"/>
      <c r="I737" s="38"/>
    </row>
    <row r="738" ht="15.75" customHeight="1">
      <c r="B738" s="2"/>
      <c r="I738" s="38"/>
    </row>
    <row r="739" ht="15.75" customHeight="1">
      <c r="B739" s="2"/>
      <c r="I739" s="38"/>
    </row>
    <row r="740" ht="15.75" customHeight="1">
      <c r="B740" s="2"/>
      <c r="I740" s="38"/>
    </row>
    <row r="741" ht="15.75" customHeight="1">
      <c r="B741" s="2"/>
      <c r="I741" s="38"/>
    </row>
    <row r="742" ht="15.75" customHeight="1">
      <c r="B742" s="2"/>
      <c r="I742" s="38"/>
    </row>
    <row r="743" ht="15.75" customHeight="1">
      <c r="B743" s="2"/>
      <c r="I743" s="38"/>
    </row>
    <row r="744" ht="15.75" customHeight="1">
      <c r="B744" s="2"/>
      <c r="I744" s="38"/>
    </row>
    <row r="745" ht="15.75" customHeight="1">
      <c r="B745" s="2"/>
      <c r="I745" s="38"/>
    </row>
    <row r="746" ht="15.75" customHeight="1">
      <c r="B746" s="2"/>
      <c r="I746" s="38"/>
    </row>
    <row r="747" ht="15.75" customHeight="1">
      <c r="B747" s="2"/>
      <c r="I747" s="38"/>
    </row>
    <row r="748" ht="15.75" customHeight="1">
      <c r="B748" s="2"/>
      <c r="I748" s="38"/>
    </row>
    <row r="749" ht="15.75" customHeight="1">
      <c r="B749" s="2"/>
      <c r="I749" s="38"/>
    </row>
    <row r="750" ht="15.75" customHeight="1">
      <c r="B750" s="2"/>
      <c r="I750" s="38"/>
    </row>
    <row r="751" ht="15.75" customHeight="1">
      <c r="B751" s="2"/>
      <c r="I751" s="38"/>
    </row>
    <row r="752" ht="15.75" customHeight="1">
      <c r="B752" s="2"/>
      <c r="I752" s="38"/>
    </row>
    <row r="753" ht="15.75" customHeight="1">
      <c r="B753" s="2"/>
      <c r="I753" s="38"/>
    </row>
    <row r="754" ht="15.75" customHeight="1">
      <c r="B754" s="2"/>
      <c r="I754" s="38"/>
    </row>
    <row r="755" ht="15.75" customHeight="1">
      <c r="B755" s="2"/>
      <c r="I755" s="38"/>
    </row>
    <row r="756" ht="15.75" customHeight="1">
      <c r="B756" s="2"/>
      <c r="I756" s="38"/>
    </row>
    <row r="757" ht="15.75" customHeight="1">
      <c r="B757" s="2"/>
      <c r="I757" s="38"/>
    </row>
    <row r="758" ht="15.75" customHeight="1">
      <c r="B758" s="2"/>
      <c r="I758" s="38"/>
    </row>
    <row r="759" ht="15.75" customHeight="1">
      <c r="B759" s="2"/>
      <c r="I759" s="38"/>
    </row>
    <row r="760" ht="15.75" customHeight="1">
      <c r="B760" s="2"/>
      <c r="I760" s="38"/>
    </row>
    <row r="761" ht="15.75" customHeight="1">
      <c r="B761" s="2"/>
      <c r="I761" s="38"/>
    </row>
    <row r="762" ht="15.75" customHeight="1">
      <c r="B762" s="2"/>
      <c r="I762" s="38"/>
    </row>
    <row r="763" ht="15.75" customHeight="1">
      <c r="B763" s="2"/>
      <c r="I763" s="38"/>
    </row>
    <row r="764" ht="15.75" customHeight="1">
      <c r="B764" s="2"/>
      <c r="I764" s="38"/>
    </row>
    <row r="765" ht="15.75" customHeight="1">
      <c r="B765" s="2"/>
      <c r="I765" s="38"/>
    </row>
    <row r="766" ht="15.75" customHeight="1">
      <c r="B766" s="2"/>
      <c r="I766" s="38"/>
    </row>
    <row r="767" ht="15.75" customHeight="1">
      <c r="B767" s="2"/>
      <c r="I767" s="38"/>
    </row>
    <row r="768" ht="15.75" customHeight="1">
      <c r="B768" s="2"/>
      <c r="I768" s="38"/>
    </row>
    <row r="769" ht="15.75" customHeight="1">
      <c r="B769" s="2"/>
      <c r="I769" s="38"/>
    </row>
    <row r="770" ht="15.75" customHeight="1">
      <c r="B770" s="2"/>
      <c r="I770" s="38"/>
    </row>
    <row r="771" ht="15.75" customHeight="1">
      <c r="B771" s="2"/>
      <c r="I771" s="38"/>
    </row>
    <row r="772" ht="15.75" customHeight="1">
      <c r="B772" s="2"/>
      <c r="I772" s="38"/>
    </row>
    <row r="773" ht="15.75" customHeight="1">
      <c r="B773" s="2"/>
      <c r="I773" s="38"/>
    </row>
    <row r="774" ht="15.75" customHeight="1">
      <c r="B774" s="2"/>
      <c r="I774" s="38"/>
    </row>
    <row r="775" ht="15.75" customHeight="1">
      <c r="B775" s="2"/>
      <c r="I775" s="38"/>
    </row>
    <row r="776" ht="15.75" customHeight="1">
      <c r="B776" s="2"/>
      <c r="I776" s="38"/>
    </row>
    <row r="777" ht="15.75" customHeight="1">
      <c r="B777" s="2"/>
      <c r="I777" s="38"/>
    </row>
    <row r="778" ht="15.75" customHeight="1">
      <c r="B778" s="2"/>
      <c r="I778" s="38"/>
    </row>
    <row r="779" ht="15.75" customHeight="1">
      <c r="B779" s="2"/>
      <c r="I779" s="38"/>
    </row>
    <row r="780" ht="15.75" customHeight="1">
      <c r="B780" s="2"/>
      <c r="I780" s="38"/>
    </row>
    <row r="781" ht="15.75" customHeight="1">
      <c r="B781" s="2"/>
      <c r="I781" s="38"/>
    </row>
    <row r="782" ht="15.75" customHeight="1">
      <c r="B782" s="2"/>
      <c r="I782" s="38"/>
    </row>
    <row r="783" ht="15.75" customHeight="1">
      <c r="B783" s="2"/>
      <c r="I783" s="38"/>
    </row>
    <row r="784" ht="15.75" customHeight="1">
      <c r="B784" s="2"/>
      <c r="I784" s="38"/>
    </row>
    <row r="785" ht="15.75" customHeight="1">
      <c r="B785" s="2"/>
      <c r="I785" s="38"/>
    </row>
    <row r="786" ht="15.75" customHeight="1">
      <c r="B786" s="2"/>
      <c r="I786" s="38"/>
    </row>
    <row r="787" ht="15.75" customHeight="1">
      <c r="B787" s="2"/>
      <c r="I787" s="38"/>
    </row>
    <row r="788" ht="15.75" customHeight="1">
      <c r="B788" s="2"/>
      <c r="I788" s="38"/>
    </row>
    <row r="789" ht="15.75" customHeight="1">
      <c r="B789" s="2"/>
      <c r="I789" s="38"/>
    </row>
    <row r="790" ht="15.75" customHeight="1">
      <c r="B790" s="2"/>
      <c r="I790" s="38"/>
    </row>
    <row r="791" ht="15.75" customHeight="1">
      <c r="B791" s="2"/>
      <c r="I791" s="38"/>
    </row>
    <row r="792" ht="15.75" customHeight="1">
      <c r="B792" s="2"/>
      <c r="I792" s="38"/>
    </row>
    <row r="793" ht="15.75" customHeight="1">
      <c r="B793" s="2"/>
      <c r="I793" s="38"/>
    </row>
    <row r="794" ht="15.75" customHeight="1">
      <c r="B794" s="2"/>
      <c r="I794" s="38"/>
    </row>
    <row r="795" ht="15.75" customHeight="1">
      <c r="B795" s="2"/>
      <c r="I795" s="38"/>
    </row>
    <row r="796" ht="15.75" customHeight="1">
      <c r="B796" s="2"/>
      <c r="I796" s="38"/>
    </row>
    <row r="797" ht="15.75" customHeight="1">
      <c r="B797" s="2"/>
      <c r="I797" s="38"/>
    </row>
    <row r="798" ht="15.75" customHeight="1">
      <c r="B798" s="2"/>
      <c r="I798" s="38"/>
    </row>
    <row r="799" ht="15.75" customHeight="1">
      <c r="B799" s="2"/>
      <c r="I799" s="38"/>
    </row>
    <row r="800" ht="15.75" customHeight="1">
      <c r="B800" s="2"/>
      <c r="I800" s="38"/>
    </row>
    <row r="801" ht="15.75" customHeight="1">
      <c r="B801" s="2"/>
      <c r="I801" s="38"/>
    </row>
    <row r="802" ht="15.75" customHeight="1">
      <c r="B802" s="2"/>
      <c r="I802" s="38"/>
    </row>
    <row r="803" ht="15.75" customHeight="1">
      <c r="B803" s="2"/>
      <c r="I803" s="38"/>
    </row>
    <row r="804" ht="15.75" customHeight="1">
      <c r="B804" s="2"/>
      <c r="I804" s="38"/>
    </row>
    <row r="805" ht="15.75" customHeight="1">
      <c r="B805" s="2"/>
      <c r="I805" s="38"/>
    </row>
    <row r="806" ht="15.75" customHeight="1">
      <c r="B806" s="2"/>
      <c r="I806" s="38"/>
    </row>
    <row r="807" ht="15.75" customHeight="1">
      <c r="B807" s="2"/>
      <c r="I807" s="38"/>
    </row>
    <row r="808" ht="15.75" customHeight="1">
      <c r="B808" s="2"/>
      <c r="I808" s="38"/>
    </row>
    <row r="809" ht="15.75" customHeight="1">
      <c r="B809" s="2"/>
      <c r="I809" s="38"/>
    </row>
    <row r="810" ht="15.75" customHeight="1">
      <c r="B810" s="2"/>
      <c r="I810" s="38"/>
    </row>
    <row r="811" ht="15.75" customHeight="1">
      <c r="B811" s="2"/>
      <c r="I811" s="38"/>
    </row>
    <row r="812" ht="15.75" customHeight="1">
      <c r="B812" s="2"/>
      <c r="I812" s="38"/>
    </row>
    <row r="813" ht="15.75" customHeight="1">
      <c r="B813" s="2"/>
      <c r="I813" s="38"/>
    </row>
    <row r="814" ht="15.75" customHeight="1">
      <c r="B814" s="2"/>
      <c r="I814" s="38"/>
    </row>
    <row r="815" ht="15.75" customHeight="1">
      <c r="B815" s="2"/>
      <c r="I815" s="38"/>
    </row>
    <row r="816" ht="15.75" customHeight="1">
      <c r="B816" s="2"/>
      <c r="I816" s="38"/>
    </row>
    <row r="817" ht="15.75" customHeight="1">
      <c r="B817" s="2"/>
      <c r="I817" s="38"/>
    </row>
    <row r="818" ht="15.75" customHeight="1">
      <c r="B818" s="2"/>
      <c r="I818" s="38"/>
    </row>
    <row r="819" ht="15.75" customHeight="1">
      <c r="B819" s="2"/>
      <c r="I819" s="38"/>
    </row>
    <row r="820" ht="15.75" customHeight="1">
      <c r="B820" s="2"/>
      <c r="I820" s="38"/>
    </row>
    <row r="821" ht="15.75" customHeight="1">
      <c r="B821" s="2"/>
      <c r="I821" s="38"/>
    </row>
    <row r="822" ht="15.75" customHeight="1">
      <c r="B822" s="2"/>
      <c r="I822" s="38"/>
    </row>
    <row r="823" ht="15.75" customHeight="1">
      <c r="B823" s="2"/>
      <c r="I823" s="38"/>
    </row>
    <row r="824" ht="15.75" customHeight="1">
      <c r="B824" s="2"/>
      <c r="I824" s="38"/>
    </row>
    <row r="825" ht="15.75" customHeight="1">
      <c r="B825" s="2"/>
      <c r="I825" s="38"/>
    </row>
    <row r="826" ht="15.75" customHeight="1">
      <c r="B826" s="2"/>
      <c r="I826" s="38"/>
    </row>
    <row r="827" ht="15.75" customHeight="1">
      <c r="B827" s="2"/>
      <c r="I827" s="38"/>
    </row>
    <row r="828" ht="15.75" customHeight="1">
      <c r="B828" s="2"/>
      <c r="I828" s="38"/>
    </row>
    <row r="829" ht="15.75" customHeight="1">
      <c r="B829" s="2"/>
      <c r="I829" s="38"/>
    </row>
    <row r="830" ht="15.75" customHeight="1">
      <c r="B830" s="2"/>
      <c r="I830" s="38"/>
    </row>
    <row r="831" ht="15.75" customHeight="1">
      <c r="B831" s="2"/>
      <c r="I831" s="38"/>
    </row>
    <row r="832" ht="15.75" customHeight="1">
      <c r="B832" s="2"/>
      <c r="I832" s="38"/>
    </row>
    <row r="833" ht="15.75" customHeight="1">
      <c r="B833" s="2"/>
      <c r="I833" s="38"/>
    </row>
    <row r="834" ht="15.75" customHeight="1">
      <c r="B834" s="2"/>
      <c r="I834" s="38"/>
    </row>
    <row r="835" ht="15.75" customHeight="1">
      <c r="B835" s="2"/>
      <c r="I835" s="38"/>
    </row>
    <row r="836" ht="15.75" customHeight="1">
      <c r="B836" s="2"/>
      <c r="I836" s="38"/>
    </row>
    <row r="837" ht="15.75" customHeight="1">
      <c r="B837" s="2"/>
      <c r="I837" s="38"/>
    </row>
    <row r="838" ht="15.75" customHeight="1">
      <c r="B838" s="2"/>
      <c r="I838" s="38"/>
    </row>
    <row r="839" ht="15.75" customHeight="1">
      <c r="B839" s="2"/>
      <c r="I839" s="38"/>
    </row>
    <row r="840" ht="15.75" customHeight="1">
      <c r="B840" s="2"/>
      <c r="I840" s="38"/>
    </row>
    <row r="841" ht="15.75" customHeight="1">
      <c r="B841" s="2"/>
      <c r="I841" s="38"/>
    </row>
    <row r="842" ht="15.75" customHeight="1">
      <c r="B842" s="2"/>
      <c r="I842" s="38"/>
    </row>
    <row r="843" ht="15.75" customHeight="1">
      <c r="B843" s="2"/>
      <c r="I843" s="38"/>
    </row>
    <row r="844" ht="15.75" customHeight="1">
      <c r="B844" s="2"/>
      <c r="I844" s="38"/>
    </row>
    <row r="845" ht="15.75" customHeight="1">
      <c r="B845" s="2"/>
      <c r="I845" s="38"/>
    </row>
    <row r="846" ht="15.75" customHeight="1">
      <c r="B846" s="2"/>
      <c r="I846" s="38"/>
    </row>
    <row r="847" ht="15.75" customHeight="1">
      <c r="B847" s="2"/>
      <c r="I847" s="38"/>
    </row>
    <row r="848" ht="15.75" customHeight="1">
      <c r="B848" s="2"/>
      <c r="I848" s="38"/>
    </row>
    <row r="849" ht="15.75" customHeight="1">
      <c r="B849" s="2"/>
      <c r="I849" s="38"/>
    </row>
    <row r="850" ht="15.75" customHeight="1">
      <c r="B850" s="2"/>
      <c r="I850" s="38"/>
    </row>
    <row r="851" ht="15.75" customHeight="1">
      <c r="B851" s="2"/>
      <c r="I851" s="38"/>
    </row>
    <row r="852" ht="15.75" customHeight="1">
      <c r="B852" s="2"/>
      <c r="I852" s="38"/>
    </row>
    <row r="853" ht="15.75" customHeight="1">
      <c r="B853" s="2"/>
      <c r="I853" s="38"/>
    </row>
    <row r="854" ht="15.75" customHeight="1">
      <c r="B854" s="2"/>
      <c r="I854" s="38"/>
    </row>
    <row r="855" ht="15.75" customHeight="1">
      <c r="B855" s="2"/>
      <c r="I855" s="38"/>
    </row>
    <row r="856" ht="15.75" customHeight="1">
      <c r="B856" s="2"/>
      <c r="I856" s="38"/>
    </row>
    <row r="857" ht="15.75" customHeight="1">
      <c r="B857" s="2"/>
      <c r="I857" s="38"/>
    </row>
    <row r="858" ht="15.75" customHeight="1">
      <c r="B858" s="2"/>
      <c r="I858" s="38"/>
    </row>
    <row r="859" ht="15.75" customHeight="1">
      <c r="B859" s="2"/>
      <c r="I859" s="38"/>
    </row>
    <row r="860" ht="15.75" customHeight="1">
      <c r="B860" s="2"/>
      <c r="I860" s="38"/>
    </row>
    <row r="861" ht="15.75" customHeight="1">
      <c r="B861" s="2"/>
      <c r="I861" s="38"/>
    </row>
    <row r="862" ht="15.75" customHeight="1">
      <c r="B862" s="2"/>
      <c r="I862" s="38"/>
    </row>
    <row r="863" ht="15.75" customHeight="1">
      <c r="B863" s="2"/>
      <c r="I863" s="38"/>
    </row>
    <row r="864" ht="15.75" customHeight="1">
      <c r="B864" s="2"/>
      <c r="I864" s="38"/>
    </row>
    <row r="865" ht="15.75" customHeight="1">
      <c r="B865" s="2"/>
      <c r="I865" s="38"/>
    </row>
    <row r="866" ht="15.75" customHeight="1">
      <c r="B866" s="2"/>
      <c r="I866" s="38"/>
    </row>
    <row r="867" ht="15.75" customHeight="1">
      <c r="B867" s="2"/>
      <c r="I867" s="38"/>
    </row>
    <row r="868" ht="15.75" customHeight="1">
      <c r="B868" s="2"/>
      <c r="I868" s="38"/>
    </row>
    <row r="869" ht="15.75" customHeight="1">
      <c r="B869" s="2"/>
      <c r="I869" s="38"/>
    </row>
    <row r="870" ht="15.75" customHeight="1">
      <c r="B870" s="2"/>
      <c r="I870" s="38"/>
    </row>
    <row r="871" ht="15.75" customHeight="1">
      <c r="B871" s="2"/>
      <c r="I871" s="38"/>
    </row>
    <row r="872" ht="15.75" customHeight="1">
      <c r="B872" s="2"/>
      <c r="I872" s="38"/>
    </row>
    <row r="873" ht="15.75" customHeight="1">
      <c r="B873" s="2"/>
      <c r="I873" s="38"/>
    </row>
    <row r="874" ht="15.75" customHeight="1">
      <c r="B874" s="2"/>
      <c r="I874" s="38"/>
    </row>
    <row r="875" ht="15.75" customHeight="1">
      <c r="B875" s="2"/>
      <c r="I875" s="38"/>
    </row>
    <row r="876" ht="15.75" customHeight="1">
      <c r="B876" s="2"/>
      <c r="I876" s="38"/>
    </row>
    <row r="877" ht="15.75" customHeight="1">
      <c r="B877" s="2"/>
      <c r="I877" s="38"/>
    </row>
    <row r="878" ht="15.75" customHeight="1">
      <c r="B878" s="2"/>
      <c r="I878" s="38"/>
    </row>
    <row r="879" ht="15.75" customHeight="1">
      <c r="B879" s="2"/>
      <c r="I879" s="38"/>
    </row>
    <row r="880" ht="15.75" customHeight="1">
      <c r="B880" s="2"/>
      <c r="I880" s="38"/>
    </row>
    <row r="881" ht="15.75" customHeight="1">
      <c r="B881" s="2"/>
      <c r="I881" s="38"/>
    </row>
    <row r="882" ht="15.75" customHeight="1">
      <c r="B882" s="2"/>
      <c r="I882" s="38"/>
    </row>
    <row r="883" ht="15.75" customHeight="1">
      <c r="B883" s="2"/>
      <c r="I883" s="38"/>
    </row>
    <row r="884" ht="15.75" customHeight="1">
      <c r="B884" s="2"/>
      <c r="I884" s="38"/>
    </row>
    <row r="885" ht="15.75" customHeight="1">
      <c r="B885" s="2"/>
      <c r="I885" s="38"/>
    </row>
    <row r="886" ht="15.75" customHeight="1">
      <c r="B886" s="2"/>
      <c r="I886" s="38"/>
    </row>
    <row r="887" ht="15.75" customHeight="1">
      <c r="B887" s="2"/>
      <c r="I887" s="38"/>
    </row>
    <row r="888" ht="15.75" customHeight="1">
      <c r="B888" s="2"/>
      <c r="I888" s="38"/>
    </row>
    <row r="889" ht="15.75" customHeight="1">
      <c r="B889" s="2"/>
      <c r="I889" s="38"/>
    </row>
    <row r="890" ht="15.75" customHeight="1">
      <c r="B890" s="2"/>
      <c r="I890" s="38"/>
    </row>
    <row r="891" ht="15.75" customHeight="1">
      <c r="B891" s="2"/>
      <c r="I891" s="38"/>
    </row>
    <row r="892" ht="15.75" customHeight="1">
      <c r="B892" s="2"/>
      <c r="I892" s="38"/>
    </row>
    <row r="893" ht="15.75" customHeight="1">
      <c r="B893" s="2"/>
      <c r="I893" s="38"/>
    </row>
    <row r="894" ht="15.75" customHeight="1">
      <c r="B894" s="2"/>
      <c r="I894" s="38"/>
    </row>
    <row r="895" ht="15.75" customHeight="1">
      <c r="B895" s="2"/>
      <c r="I895" s="38"/>
    </row>
    <row r="896" ht="15.75" customHeight="1">
      <c r="B896" s="2"/>
      <c r="I896" s="38"/>
    </row>
    <row r="897" ht="15.75" customHeight="1">
      <c r="B897" s="2"/>
      <c r="I897" s="38"/>
    </row>
    <row r="898" ht="15.75" customHeight="1">
      <c r="B898" s="2"/>
      <c r="I898" s="38"/>
    </row>
    <row r="899" ht="15.75" customHeight="1">
      <c r="B899" s="2"/>
      <c r="I899" s="38"/>
    </row>
    <row r="900" ht="15.75" customHeight="1">
      <c r="B900" s="2"/>
      <c r="I900" s="38"/>
    </row>
    <row r="901" ht="15.75" customHeight="1">
      <c r="B901" s="2"/>
      <c r="I901" s="38"/>
    </row>
    <row r="902" ht="15.75" customHeight="1">
      <c r="B902" s="2"/>
      <c r="I902" s="38"/>
    </row>
    <row r="903" ht="15.75" customHeight="1">
      <c r="B903" s="2"/>
      <c r="I903" s="38"/>
    </row>
    <row r="904" ht="15.75" customHeight="1">
      <c r="B904" s="2"/>
      <c r="I904" s="38"/>
    </row>
    <row r="905" ht="15.75" customHeight="1">
      <c r="B905" s="2"/>
      <c r="I905" s="38"/>
    </row>
    <row r="906" ht="15.75" customHeight="1">
      <c r="B906" s="2"/>
      <c r="I906" s="38"/>
    </row>
    <row r="907" ht="15.75" customHeight="1">
      <c r="B907" s="2"/>
      <c r="I907" s="38"/>
    </row>
    <row r="908" ht="15.75" customHeight="1">
      <c r="B908" s="2"/>
      <c r="I908" s="38"/>
    </row>
    <row r="909" ht="15.75" customHeight="1">
      <c r="B909" s="2"/>
      <c r="I909" s="38"/>
    </row>
    <row r="910" ht="15.75" customHeight="1">
      <c r="B910" s="2"/>
      <c r="I910" s="38"/>
    </row>
    <row r="911" ht="15.75" customHeight="1">
      <c r="B911" s="2"/>
      <c r="I911" s="38"/>
    </row>
    <row r="912" ht="15.75" customHeight="1">
      <c r="B912" s="2"/>
      <c r="I912" s="38"/>
    </row>
    <row r="913" ht="15.75" customHeight="1">
      <c r="B913" s="2"/>
      <c r="I913" s="38"/>
    </row>
    <row r="914" ht="15.75" customHeight="1">
      <c r="B914" s="2"/>
      <c r="I914" s="38"/>
    </row>
    <row r="915" ht="15.75" customHeight="1">
      <c r="B915" s="2"/>
      <c r="I915" s="38"/>
    </row>
    <row r="916" ht="15.75" customHeight="1">
      <c r="B916" s="2"/>
      <c r="I916" s="38"/>
    </row>
    <row r="917" ht="15.75" customHeight="1">
      <c r="B917" s="2"/>
      <c r="I917" s="38"/>
    </row>
    <row r="918" ht="15.75" customHeight="1">
      <c r="B918" s="2"/>
      <c r="I918" s="38"/>
    </row>
    <row r="919" ht="15.75" customHeight="1">
      <c r="B919" s="2"/>
      <c r="I919" s="38"/>
    </row>
    <row r="920" ht="15.75" customHeight="1">
      <c r="B920" s="2"/>
      <c r="I920" s="38"/>
    </row>
    <row r="921" ht="15.75" customHeight="1">
      <c r="B921" s="2"/>
      <c r="I921" s="38"/>
    </row>
    <row r="922" ht="15.75" customHeight="1">
      <c r="B922" s="2"/>
      <c r="I922" s="38"/>
    </row>
    <row r="923" ht="15.75" customHeight="1">
      <c r="B923" s="2"/>
      <c r="I923" s="38"/>
    </row>
    <row r="924" ht="15.75" customHeight="1">
      <c r="B924" s="2"/>
      <c r="I924" s="38"/>
    </row>
    <row r="925" ht="15.75" customHeight="1">
      <c r="B925" s="2"/>
      <c r="I925" s="38"/>
    </row>
    <row r="926" ht="15.75" customHeight="1">
      <c r="B926" s="2"/>
      <c r="I926" s="38"/>
    </row>
    <row r="927" ht="15.75" customHeight="1">
      <c r="B927" s="2"/>
      <c r="I927" s="38"/>
    </row>
    <row r="928" ht="15.75" customHeight="1">
      <c r="B928" s="2"/>
      <c r="I928" s="38"/>
    </row>
    <row r="929" ht="15.75" customHeight="1">
      <c r="B929" s="2"/>
      <c r="I929" s="38"/>
    </row>
    <row r="930" ht="15.75" customHeight="1">
      <c r="B930" s="2"/>
      <c r="I930" s="38"/>
    </row>
    <row r="931" ht="15.75" customHeight="1">
      <c r="B931" s="2"/>
      <c r="I931" s="38"/>
    </row>
    <row r="932" ht="15.75" customHeight="1">
      <c r="B932" s="2"/>
      <c r="I932" s="38"/>
    </row>
    <row r="933" ht="15.75" customHeight="1">
      <c r="B933" s="2"/>
      <c r="I933" s="38"/>
    </row>
    <row r="934" ht="15.75" customHeight="1">
      <c r="B934" s="2"/>
      <c r="I934" s="38"/>
    </row>
    <row r="935" ht="15.75" customHeight="1">
      <c r="B935" s="2"/>
      <c r="I935" s="38"/>
    </row>
    <row r="936" ht="15.75" customHeight="1">
      <c r="B936" s="2"/>
      <c r="I936" s="38"/>
    </row>
    <row r="937" ht="15.75" customHeight="1">
      <c r="B937" s="2"/>
      <c r="I937" s="38"/>
    </row>
    <row r="938" ht="15.75" customHeight="1">
      <c r="B938" s="2"/>
      <c r="I938" s="38"/>
    </row>
    <row r="939" ht="15.75" customHeight="1">
      <c r="B939" s="2"/>
      <c r="I939" s="38"/>
    </row>
    <row r="940" ht="15.75" customHeight="1">
      <c r="B940" s="2"/>
      <c r="I940" s="38"/>
    </row>
    <row r="941" ht="15.75" customHeight="1">
      <c r="B941" s="2"/>
      <c r="I941" s="38"/>
    </row>
    <row r="942" ht="15.75" customHeight="1">
      <c r="B942" s="2"/>
      <c r="I942" s="38"/>
    </row>
    <row r="943" ht="15.75" customHeight="1">
      <c r="B943" s="2"/>
      <c r="I943" s="38"/>
    </row>
    <row r="944" ht="15.75" customHeight="1">
      <c r="B944" s="2"/>
      <c r="I944" s="38"/>
    </row>
    <row r="945" ht="15.75" customHeight="1">
      <c r="B945" s="2"/>
      <c r="I945" s="38"/>
    </row>
    <row r="946" ht="15.75" customHeight="1">
      <c r="B946" s="2"/>
      <c r="I946" s="38"/>
    </row>
    <row r="947" ht="15.75" customHeight="1">
      <c r="B947" s="2"/>
      <c r="I947" s="38"/>
    </row>
    <row r="948" ht="15.75" customHeight="1">
      <c r="B948" s="2"/>
      <c r="I948" s="38"/>
    </row>
    <row r="949" ht="15.75" customHeight="1">
      <c r="B949" s="2"/>
      <c r="I949" s="38"/>
    </row>
    <row r="950" ht="15.75" customHeight="1">
      <c r="B950" s="2"/>
      <c r="I950" s="38"/>
    </row>
    <row r="951" ht="15.75" customHeight="1">
      <c r="B951" s="2"/>
      <c r="I951" s="38"/>
    </row>
    <row r="952" ht="15.75" customHeight="1">
      <c r="B952" s="2"/>
      <c r="I952" s="38"/>
    </row>
    <row r="953" ht="15.75" customHeight="1">
      <c r="B953" s="2"/>
      <c r="I953" s="38"/>
    </row>
    <row r="954" ht="15.75" customHeight="1">
      <c r="B954" s="2"/>
      <c r="I954" s="38"/>
    </row>
    <row r="955" ht="15.75" customHeight="1">
      <c r="B955" s="2"/>
      <c r="I955" s="38"/>
    </row>
    <row r="956" ht="15.75" customHeight="1">
      <c r="B956" s="2"/>
      <c r="I956" s="38"/>
    </row>
    <row r="957" ht="15.75" customHeight="1">
      <c r="B957" s="2"/>
      <c r="I957" s="38"/>
    </row>
    <row r="958" ht="15.75" customHeight="1">
      <c r="B958" s="2"/>
      <c r="I958" s="38"/>
    </row>
    <row r="959" ht="15.75" customHeight="1">
      <c r="B959" s="2"/>
      <c r="I959" s="38"/>
    </row>
    <row r="960" ht="15.75" customHeight="1">
      <c r="B960" s="2"/>
      <c r="I960" s="38"/>
    </row>
    <row r="961" ht="15.75" customHeight="1">
      <c r="B961" s="2"/>
      <c r="I961" s="38"/>
    </row>
    <row r="962" ht="15.75" customHeight="1">
      <c r="B962" s="2"/>
      <c r="I962" s="38"/>
    </row>
    <row r="963" ht="15.75" customHeight="1">
      <c r="B963" s="2"/>
      <c r="I963" s="38"/>
    </row>
    <row r="964" ht="15.75" customHeight="1">
      <c r="B964" s="2"/>
      <c r="I964" s="38"/>
    </row>
    <row r="965" ht="15.75" customHeight="1">
      <c r="B965" s="2"/>
      <c r="I965" s="38"/>
    </row>
    <row r="966" ht="15.75" customHeight="1">
      <c r="B966" s="2"/>
      <c r="I966" s="38"/>
    </row>
    <row r="967" ht="15.75" customHeight="1">
      <c r="B967" s="2"/>
      <c r="I967" s="38"/>
    </row>
    <row r="968" ht="15.75" customHeight="1">
      <c r="B968" s="2"/>
      <c r="I968" s="38"/>
    </row>
    <row r="969" ht="15.75" customHeight="1">
      <c r="B969" s="2"/>
      <c r="I969" s="38"/>
    </row>
    <row r="970" ht="15.75" customHeight="1">
      <c r="B970" s="2"/>
      <c r="I970" s="38"/>
    </row>
    <row r="971" ht="15.75" customHeight="1">
      <c r="B971" s="2"/>
      <c r="I971" s="38"/>
    </row>
    <row r="972" ht="15.75" customHeight="1">
      <c r="B972" s="2"/>
      <c r="I972" s="38"/>
    </row>
    <row r="973" ht="15.75" customHeight="1">
      <c r="B973" s="2"/>
      <c r="I973" s="38"/>
    </row>
    <row r="974" ht="15.75" customHeight="1">
      <c r="B974" s="2"/>
      <c r="I974" s="38"/>
    </row>
    <row r="975" ht="15.75" customHeight="1">
      <c r="B975" s="2"/>
      <c r="I975" s="38"/>
    </row>
    <row r="976" ht="15.75" customHeight="1">
      <c r="B976" s="2"/>
      <c r="I976" s="38"/>
    </row>
    <row r="977" ht="15.75" customHeight="1">
      <c r="B977" s="2"/>
      <c r="I977" s="38"/>
    </row>
    <row r="978" ht="15.75" customHeight="1">
      <c r="B978" s="2"/>
      <c r="I978" s="38"/>
    </row>
    <row r="979" ht="15.75" customHeight="1">
      <c r="B979" s="2"/>
      <c r="I979" s="38"/>
    </row>
    <row r="980" ht="15.75" customHeight="1">
      <c r="B980" s="2"/>
      <c r="I980" s="38"/>
    </row>
    <row r="981" ht="15.75" customHeight="1">
      <c r="B981" s="2"/>
      <c r="I981" s="38"/>
    </row>
    <row r="982" ht="15.75" customHeight="1">
      <c r="B982" s="2"/>
      <c r="I982" s="38"/>
    </row>
    <row r="983" ht="15.75" customHeight="1">
      <c r="B983" s="2"/>
      <c r="I983" s="38"/>
    </row>
    <row r="984" ht="15.75" customHeight="1">
      <c r="B984" s="2"/>
      <c r="I984" s="38"/>
    </row>
    <row r="985" ht="15.75" customHeight="1">
      <c r="B985" s="2"/>
      <c r="I985" s="38"/>
    </row>
    <row r="986" ht="15.75" customHeight="1">
      <c r="B986" s="2"/>
      <c r="I986" s="38"/>
    </row>
    <row r="987" ht="15.75" customHeight="1">
      <c r="B987" s="2"/>
      <c r="I987" s="38"/>
    </row>
    <row r="988" ht="15.75" customHeight="1">
      <c r="B988" s="2"/>
      <c r="I988" s="38"/>
    </row>
    <row r="989" ht="15.75" customHeight="1">
      <c r="B989" s="2"/>
      <c r="I989" s="38"/>
    </row>
    <row r="990" ht="15.75" customHeight="1">
      <c r="B990" s="2"/>
      <c r="I990" s="38"/>
    </row>
    <row r="991" ht="15.75" customHeight="1">
      <c r="B991" s="2"/>
      <c r="I991" s="38"/>
    </row>
    <row r="992" ht="15.75" customHeight="1">
      <c r="B992" s="2"/>
      <c r="I992" s="38"/>
    </row>
    <row r="993" ht="15.75" customHeight="1">
      <c r="B993" s="2"/>
      <c r="I993" s="38"/>
    </row>
    <row r="994" ht="15.75" customHeight="1">
      <c r="B994" s="2"/>
      <c r="I994" s="38"/>
    </row>
    <row r="995" ht="15.75" customHeight="1">
      <c r="B995" s="2"/>
      <c r="I995" s="38"/>
    </row>
    <row r="996" ht="15.75" customHeight="1">
      <c r="B996" s="2"/>
      <c r="I996" s="38"/>
    </row>
    <row r="997" ht="15.75" customHeight="1">
      <c r="B997" s="2"/>
      <c r="I997" s="38"/>
    </row>
    <row r="998" ht="15.75" customHeight="1">
      <c r="B998" s="2"/>
      <c r="I998" s="38"/>
    </row>
    <row r="999" ht="15.75" customHeight="1">
      <c r="B999" s="2"/>
      <c r="I999" s="38"/>
    </row>
  </sheetData>
  <autoFilter ref="$A$3:$H$13">
    <sortState ref="A3:H13">
      <sortCondition descending="1" ref="B3:B13"/>
    </sortState>
  </autoFilter>
  <customSheetViews>
    <customSheetView guid="{140D856B-EDF7-40B3-982B-AE25F6496761}" filter="1" showAutoFilter="1">
      <autoFilter ref="$A$3:$I$13"/>
    </customSheetView>
  </customSheetViews>
  <conditionalFormatting sqref="I4:I13">
    <cfRule type="cellIs" dxfId="0" priority="1" operator="notEqual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4" width="18.71"/>
    <col customWidth="1" min="5" max="8" width="13.86"/>
    <col customWidth="1" min="9" max="26" width="8.86"/>
  </cols>
  <sheetData>
    <row r="1">
      <c r="A1" s="81" t="s">
        <v>160</v>
      </c>
      <c r="B1" s="2"/>
      <c r="I1" s="38"/>
    </row>
    <row r="2">
      <c r="B2" s="2"/>
      <c r="I2" s="38"/>
    </row>
    <row r="3" hidden="1">
      <c r="A3" s="5" t="s">
        <v>1</v>
      </c>
      <c r="B3" s="82" t="s">
        <v>161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10</v>
      </c>
      <c r="I3" s="83" t="s">
        <v>162</v>
      </c>
    </row>
    <row r="4" hidden="1">
      <c r="A4" s="17" t="s">
        <v>14</v>
      </c>
      <c r="B4" s="10" t="str">
        <f t="shared" ref="B4:B13" si="1">if(C4+D4=0, "No matches played", C4/E4)</f>
        <v>#REF!</v>
      </c>
      <c r="C4" s="17" t="str">
        <f t="shared" ref="C4:C13" si="2">VLOOKUP(A4,#REF!,2,FALSE)</f>
        <v>#REF!</v>
      </c>
      <c r="D4" s="17" t="str">
        <f t="shared" ref="D4:D13" si="3">VLOOKUP(A4,#REF!,3,FALSE)</f>
        <v>#REF!</v>
      </c>
      <c r="E4" s="17" t="str">
        <f t="shared" ref="E4:E13" si="4">C4+D4</f>
        <v>#REF!</v>
      </c>
      <c r="F4" s="17">
        <f>SUMIF('Cumulative Data'!C:C,'Data Pairs'!A$4,'Cumulative Data'!E:E)+SUMIF('Cumulative Data'!D:D,'Data Pairs'!A$4,'Cumulative Data'!E:E)+SUMIF('Cumulative Data'!H:H,'Data Pairs'!A$4,'Cumulative Data'!F:F)+SUMIF('Cumulative Data'!G:G,'Data Pairs'!A$4,'Cumulative Data'!F:F)</f>
        <v>238</v>
      </c>
      <c r="G4" s="17">
        <f>SUMIF('Cumulative Data'!C:C,'Data Pairs'!A$4,'Cumulative Data'!F:F)+SUMIF('Cumulative Data'!D:D,'Data Pairs'!A$4,'Cumulative Data'!F:F)+SUMIF('Cumulative Data'!G:G,'Data Pairs'!A$4,'Cumulative Data'!E:E)+SUMIF('Cumulative Data'!H:H,'Data Pairs'!A$4,'Cumulative Data'!E:E)</f>
        <v>220</v>
      </c>
      <c r="H4" s="12">
        <f t="shared" ref="H4:H13" si="5">F4-G4</f>
        <v>18</v>
      </c>
      <c r="I4" s="38" t="str">
        <f t="shared" ref="I4:I13" si="6">vlookup(A4,#REF!,4,false)-H4</f>
        <v>#REF!</v>
      </c>
    </row>
    <row r="5" hidden="1">
      <c r="A5" s="17" t="s">
        <v>13</v>
      </c>
      <c r="B5" s="10" t="str">
        <f t="shared" si="1"/>
        <v>#REF!</v>
      </c>
      <c r="C5" s="17" t="str">
        <f t="shared" si="2"/>
        <v>#REF!</v>
      </c>
      <c r="D5" s="17" t="str">
        <f t="shared" si="3"/>
        <v>#REF!</v>
      </c>
      <c r="E5" s="17" t="str">
        <f t="shared" si="4"/>
        <v>#REF!</v>
      </c>
      <c r="F5" s="17">
        <f>SUMIF('Cumulative Data'!C:C,'Data Pairs'!A$5,'Cumulative Data'!E:E)+SUMIF('Cumulative Data'!D:D,'Data Pairs'!A$5,'Cumulative Data'!E:E)+SUMIF('Cumulative Data'!H:H,'Data Pairs'!A$5,'Cumulative Data'!F:F)+SUMIF('Cumulative Data'!G:G,'Data Pairs'!A$5,'Cumulative Data'!F:F)</f>
        <v>1281</v>
      </c>
      <c r="G5" s="17">
        <f>SUMIF('Cumulative Data'!C:C,'Data Pairs'!A$5,'Cumulative Data'!F:F)+SUMIF('Cumulative Data'!D:D,'Data Pairs'!A$5,'Cumulative Data'!F:F)+SUMIF('Cumulative Data'!G:G,'Data Pairs'!A$5,'Cumulative Data'!E:E)+SUMIF('Cumulative Data'!H:H,'Data Pairs'!A$5,'Cumulative Data'!E:E)</f>
        <v>689</v>
      </c>
      <c r="H5" s="12">
        <f t="shared" si="5"/>
        <v>592</v>
      </c>
      <c r="I5" s="38" t="str">
        <f t="shared" si="6"/>
        <v>#REF!</v>
      </c>
    </row>
    <row r="6" hidden="1">
      <c r="A6" s="17" t="s">
        <v>15</v>
      </c>
      <c r="B6" s="10" t="str">
        <f t="shared" si="1"/>
        <v>#REF!</v>
      </c>
      <c r="C6" s="17" t="str">
        <f t="shared" si="2"/>
        <v>#REF!</v>
      </c>
      <c r="D6" s="17" t="str">
        <f t="shared" si="3"/>
        <v>#REF!</v>
      </c>
      <c r="E6" s="17" t="str">
        <f t="shared" si="4"/>
        <v>#REF!</v>
      </c>
      <c r="F6" s="17">
        <f>SUMIF('Cumulative Data'!C:C,'Data Pairs'!A$6,'Cumulative Data'!E:E)+SUMIF('Cumulative Data'!D:D,'Data Pairs'!A$6,'Cumulative Data'!E:E)+SUMIF('Cumulative Data'!H:H,'Data Pairs'!A$6,'Cumulative Data'!F:F)+SUMIF('Cumulative Data'!G:G,'Data Pairs'!A$6,'Cumulative Data'!F:F)</f>
        <v>559</v>
      </c>
      <c r="G6" s="17">
        <f>SUMIF('Cumulative Data'!C:C,'Data Pairs'!A6,'Cumulative Data'!F:F)+SUMIF('Cumulative Data'!D:D,'Data Pairs'!A6,'Cumulative Data'!F:F)+SUMIF('Cumulative Data'!G:G,'Data Pairs'!A6,'Cumulative Data'!E:E)+SUMIF('Cumulative Data'!H:H,'Data Pairs'!A6,'Cumulative Data'!E:E)</f>
        <v>502</v>
      </c>
      <c r="H6" s="12">
        <f t="shared" si="5"/>
        <v>57</v>
      </c>
      <c r="I6" s="38" t="str">
        <f t="shared" si="6"/>
        <v>#REF!</v>
      </c>
    </row>
    <row r="7" hidden="1">
      <c r="A7" s="17" t="s">
        <v>16</v>
      </c>
      <c r="B7" s="10" t="str">
        <f t="shared" si="1"/>
        <v>#REF!</v>
      </c>
      <c r="C7" s="17" t="str">
        <f t="shared" si="2"/>
        <v>#REF!</v>
      </c>
      <c r="D7" s="17" t="str">
        <f t="shared" si="3"/>
        <v>#REF!</v>
      </c>
      <c r="E7" s="17" t="str">
        <f t="shared" si="4"/>
        <v>#REF!</v>
      </c>
      <c r="F7" s="17">
        <f>SUMIF('Cumulative Data'!C:C,'Data Pairs'!A$7,'Cumulative Data'!E:E)+SUMIF('Cumulative Data'!D:D,'Data Pairs'!A$7,'Cumulative Data'!E:E)+SUMIF('Cumulative Data'!H:H,'Data Pairs'!A$7,'Cumulative Data'!F:F)+SUMIF('Cumulative Data'!G:G,'Data Pairs'!A$7,'Cumulative Data'!F:F)</f>
        <v>895</v>
      </c>
      <c r="G7" s="17">
        <f>SUMIF('Cumulative Data'!C:C,'Data Pairs'!A$7,'Cumulative Data'!F:F)+SUMIF('Cumulative Data'!D:D,'Data Pairs'!A$7,'Cumulative Data'!F:F)+SUMIF('Cumulative Data'!G:G,'Data Pairs'!A$7,'Cumulative Data'!E:E)+SUMIF('Cumulative Data'!H:H,'Data Pairs'!A$7,'Cumulative Data'!E:E)</f>
        <v>1032</v>
      </c>
      <c r="H7" s="12">
        <f t="shared" si="5"/>
        <v>-137</v>
      </c>
      <c r="I7" s="38" t="str">
        <f t="shared" si="6"/>
        <v>#REF!</v>
      </c>
    </row>
    <row r="8" hidden="1">
      <c r="A8" s="17" t="s">
        <v>150</v>
      </c>
      <c r="B8" s="10" t="str">
        <f t="shared" si="1"/>
        <v>#REF!</v>
      </c>
      <c r="C8" s="17" t="str">
        <f t="shared" si="2"/>
        <v>#REF!</v>
      </c>
      <c r="D8" s="17" t="str">
        <f t="shared" si="3"/>
        <v>#REF!</v>
      </c>
      <c r="E8" s="17" t="str">
        <f t="shared" si="4"/>
        <v>#REF!</v>
      </c>
      <c r="F8" s="17">
        <f>SUMIF('Cumulative Data'!C:C,'Data Pairs'!A$8,'Cumulative Data'!E:E)+SUMIF('Cumulative Data'!D:D,'Data Pairs'!A$8,'Cumulative Data'!E:E)+SUMIF('Cumulative Data'!H:H,'Data Pairs'!A$8,'Cumulative Data'!F:F)+SUMIF('Cumulative Data'!G:G,'Data Pairs'!A$8,'Cumulative Data'!F:F)</f>
        <v>297</v>
      </c>
      <c r="G8" s="17">
        <f>SUMIF('Cumulative Data'!C:C,'Data Pairs'!A$8,'Cumulative Data'!F:F)+SUMIF('Cumulative Data'!D:D,'Data Pairs'!A$8,'Cumulative Data'!F:F)+SUMIF('Cumulative Data'!G:G,'Data Pairs'!A$8,'Cumulative Data'!E:E)+SUMIF('Cumulative Data'!H:H,'Data Pairs'!A$8,'Cumulative Data'!E:E)</f>
        <v>496</v>
      </c>
      <c r="H8" s="12">
        <f t="shared" si="5"/>
        <v>-199</v>
      </c>
      <c r="I8" s="38" t="str">
        <f t="shared" si="6"/>
        <v>#REF!</v>
      </c>
    </row>
    <row r="9" hidden="1">
      <c r="A9" s="17" t="s">
        <v>17</v>
      </c>
      <c r="B9" s="10" t="str">
        <f t="shared" si="1"/>
        <v>#REF!</v>
      </c>
      <c r="C9" s="17" t="str">
        <f t="shared" si="2"/>
        <v>#REF!</v>
      </c>
      <c r="D9" s="17" t="str">
        <f t="shared" si="3"/>
        <v>#REF!</v>
      </c>
      <c r="E9" s="17" t="str">
        <f t="shared" si="4"/>
        <v>#REF!</v>
      </c>
      <c r="F9" s="17">
        <f>SUMIF('Cumulative Data'!C:C,'Data Pairs'!A$9,'Cumulative Data'!E:E)+SUMIF('Cumulative Data'!D:D,'Data Pairs'!A$9,'Cumulative Data'!E:E)+SUMIF('Cumulative Data'!H:H,'Data Pairs'!A$9,'Cumulative Data'!F:F)+SUMIF('Cumulative Data'!G:G,'Data Pairs'!A$9,'Cumulative Data'!F:F)</f>
        <v>481</v>
      </c>
      <c r="G9" s="17">
        <f>SUMIF('Cumulative Data'!C:C,'Data Pairs'!A$9,'Cumulative Data'!F:F)+SUMIF('Cumulative Data'!D:D,'Data Pairs'!A$9,'Cumulative Data'!F:F)+SUMIF('Cumulative Data'!G:G,'Data Pairs'!A$9,'Cumulative Data'!E:E)+SUMIF('Cumulative Data'!H:H,'Data Pairs'!A$9,'Cumulative Data'!E:E)</f>
        <v>482</v>
      </c>
      <c r="H9" s="12">
        <f t="shared" si="5"/>
        <v>-1</v>
      </c>
      <c r="I9" s="38" t="str">
        <f t="shared" si="6"/>
        <v>#REF!</v>
      </c>
    </row>
    <row r="10" hidden="1">
      <c r="A10" s="17" t="s">
        <v>20</v>
      </c>
      <c r="B10" s="10" t="str">
        <f t="shared" si="1"/>
        <v>#REF!</v>
      </c>
      <c r="C10" s="17" t="str">
        <f t="shared" si="2"/>
        <v>#REF!</v>
      </c>
      <c r="D10" s="17" t="str">
        <f t="shared" si="3"/>
        <v>#REF!</v>
      </c>
      <c r="E10" s="17" t="str">
        <f t="shared" si="4"/>
        <v>#REF!</v>
      </c>
      <c r="F10" s="17">
        <f>SUMIF('Cumulative Data'!C:C,'Data Pairs'!A$10,'Cumulative Data'!E:E)+SUMIF('Cumulative Data'!D:D,'Data Pairs'!A$10,'Cumulative Data'!E:E)+SUMIF('Cumulative Data'!H:H,'Data Pairs'!A$10,'Cumulative Data'!F:F)+SUMIF('Cumulative Data'!G:G,'Data Pairs'!A$10,'Cumulative Data'!F:F)</f>
        <v>250</v>
      </c>
      <c r="G10" s="17">
        <f>SUMIF('Cumulative Data'!C:C,'Data Pairs'!A$10,'Cumulative Data'!F:F)+SUMIF('Cumulative Data'!D:D,'Data Pairs'!A$10,'Cumulative Data'!F:F)+SUMIF('Cumulative Data'!G:G,'Data Pairs'!A$10,'Cumulative Data'!E:E)+SUMIF('Cumulative Data'!H:H,'Data Pairs'!A$10,'Cumulative Data'!E:E)</f>
        <v>366</v>
      </c>
      <c r="H10" s="12">
        <f t="shared" si="5"/>
        <v>-116</v>
      </c>
      <c r="I10" s="38" t="str">
        <f t="shared" si="6"/>
        <v>#REF!</v>
      </c>
    </row>
    <row r="11" hidden="1">
      <c r="A11" s="17" t="s">
        <v>151</v>
      </c>
      <c r="B11" s="10" t="str">
        <f t="shared" si="1"/>
        <v>#REF!</v>
      </c>
      <c r="C11" s="17" t="str">
        <f t="shared" si="2"/>
        <v>#REF!</v>
      </c>
      <c r="D11" s="17" t="str">
        <f t="shared" si="3"/>
        <v>#REF!</v>
      </c>
      <c r="E11" s="17" t="str">
        <f t="shared" si="4"/>
        <v>#REF!</v>
      </c>
      <c r="F11" s="17">
        <f>SUMIF('Cumulative Data'!C:C,'Data Pairs'!A$11,'Cumulative Data'!E:E)+SUMIF('Cumulative Data'!D:D,'Data Pairs'!A$11,'Cumulative Data'!E:E)+SUMIF('Cumulative Data'!H:H,'Data Pairs'!A$11,'Cumulative Data'!F:F)+SUMIF('Cumulative Data'!G:G,'Data Pairs'!A$11,'Cumulative Data'!F:F)</f>
        <v>126</v>
      </c>
      <c r="G11" s="17">
        <f>SUMIF('Cumulative Data'!C:C,'Data Pairs'!A$11,'Cumulative Data'!F:F)+SUMIF('Cumulative Data'!D:D,'Data Pairs'!A$11,'Cumulative Data'!F:F)+SUMIF('Cumulative Data'!G:G,'Data Pairs'!A$11,'Cumulative Data'!E:E)+SUMIF('Cumulative Data'!H:H,'Data Pairs'!A$11,'Cumulative Data'!E:E)</f>
        <v>185</v>
      </c>
      <c r="H11" s="12">
        <f t="shared" si="5"/>
        <v>-59</v>
      </c>
      <c r="I11" s="38" t="str">
        <f t="shared" si="6"/>
        <v>#REF!</v>
      </c>
    </row>
    <row r="12" hidden="1">
      <c r="A12" s="17" t="s">
        <v>19</v>
      </c>
      <c r="B12" s="10" t="str">
        <f t="shared" si="1"/>
        <v>#REF!</v>
      </c>
      <c r="C12" s="17" t="str">
        <f t="shared" si="2"/>
        <v>#REF!</v>
      </c>
      <c r="D12" s="17" t="str">
        <f t="shared" si="3"/>
        <v>#REF!</v>
      </c>
      <c r="E12" s="17" t="str">
        <f t="shared" si="4"/>
        <v>#REF!</v>
      </c>
      <c r="F12" s="17">
        <f>SUMIF('Cumulative Data'!C:C,'Data Pairs'!A$12,'Cumulative Data'!E:E)+SUMIF('Cumulative Data'!D:D,'Data Pairs'!A$12,'Cumulative Data'!E:E)+SUMIF('Cumulative Data'!H:H,'Data Pairs'!A$12,'Cumulative Data'!F:F)+SUMIF('Cumulative Data'!G:G,'Data Pairs'!A$12,'Cumulative Data'!F:F)</f>
        <v>425</v>
      </c>
      <c r="G12" s="17">
        <f>SUMIF('Cumulative Data'!C:C,'Data Pairs'!A$12,'Cumulative Data'!F:F)+SUMIF('Cumulative Data'!D:D,'Data Pairs'!A$12,'Cumulative Data'!F:F)+SUMIF('Cumulative Data'!G:G,'Data Pairs'!A$12,'Cumulative Data'!E:E)+SUMIF('Cumulative Data'!H:H,'Data Pairs'!A$12,'Cumulative Data'!E:E)</f>
        <v>491</v>
      </c>
      <c r="H12" s="12">
        <f t="shared" si="5"/>
        <v>-66</v>
      </c>
      <c r="I12" s="38" t="str">
        <f t="shared" si="6"/>
        <v>#REF!</v>
      </c>
    </row>
    <row r="13" hidden="1">
      <c r="A13" s="84" t="s">
        <v>18</v>
      </c>
      <c r="B13" s="85" t="str">
        <f t="shared" si="1"/>
        <v>#REF!</v>
      </c>
      <c r="C13" s="86" t="str">
        <f t="shared" si="2"/>
        <v>#REF!</v>
      </c>
      <c r="D13" s="86" t="str">
        <f t="shared" si="3"/>
        <v>#REF!</v>
      </c>
      <c r="E13" s="86" t="str">
        <f t="shared" si="4"/>
        <v>#REF!</v>
      </c>
      <c r="F13" s="86">
        <f>SUMIF('Cumulative Data'!C:C,'Data Pairs'!A$13,'Cumulative Data'!E:E)+SUMIF('Cumulative Data'!D:D,'Data Pairs'!A$13,'Cumulative Data'!E:E)+SUMIF('Cumulative Data'!H:H,'Data Pairs'!A$13,'Cumulative Data'!F:F)+SUMIF('Cumulative Data'!G:G,'Data Pairs'!A$13,'Cumulative Data'!F:F)</f>
        <v>130</v>
      </c>
      <c r="G13" s="86">
        <f>SUMIF('Cumulative Data'!C:C,'Data Pairs'!A$13,'Cumulative Data'!F:F)+SUMIF('Cumulative Data'!D:D,'Data Pairs'!A$13,'Cumulative Data'!F:F)+SUMIF('Cumulative Data'!G:G,'Data Pairs'!A$13,'Cumulative Data'!E:E)+SUMIF('Cumulative Data'!H:H,'Data Pairs'!A$13,'Cumulative Data'!E:E)</f>
        <v>193</v>
      </c>
      <c r="H13" s="87">
        <f t="shared" si="5"/>
        <v>-63</v>
      </c>
      <c r="I13" s="38" t="str">
        <f t="shared" si="6"/>
        <v>#REF!</v>
      </c>
    </row>
    <row r="14" hidden="1">
      <c r="B14" s="2"/>
      <c r="I14" s="38"/>
    </row>
    <row r="15" hidden="1">
      <c r="B15" s="2"/>
      <c r="I15" s="38"/>
    </row>
    <row r="16">
      <c r="A16" s="19" t="s">
        <v>163</v>
      </c>
      <c r="B16" s="2"/>
      <c r="C16" s="2"/>
      <c r="I16" s="38"/>
    </row>
    <row r="17">
      <c r="A17" s="89"/>
      <c r="B17" s="90"/>
      <c r="C17" s="90"/>
      <c r="D17" s="89"/>
      <c r="E17" s="91" t="s">
        <v>4</v>
      </c>
      <c r="F17" s="91" t="s">
        <v>5</v>
      </c>
      <c r="G17" s="91" t="s">
        <v>7</v>
      </c>
      <c r="H17" s="91" t="s">
        <v>8</v>
      </c>
      <c r="I17" s="92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93" t="s">
        <v>13</v>
      </c>
      <c r="B18" s="94" t="s">
        <v>16</v>
      </c>
      <c r="C18" s="94" t="str">
        <f t="shared" ref="C18:C100" si="7">A18&amp;" &amp; "&amp;B18</f>
        <v>WM &amp; Chi</v>
      </c>
      <c r="D18" s="94" t="str">
        <f t="shared" ref="D18:D100" si="8">B18&amp;" &amp; "&amp;A18</f>
        <v>Chi &amp; WM</v>
      </c>
      <c r="E18" s="95">
        <f>sumif('Cumulative Data'!A:A,C18,'Cumulative Data'!J:J)+sumif('Cumulative Data'!A:A,D18,'Cumulative Data'!J:J)</f>
        <v>37.5</v>
      </c>
      <c r="F18" s="96">
        <f>sumif('Cumulative Data'!B:B,C18,'Cumulative Data'!J:J)+sumif('Cumulative Data'!B:B,D18,'Cumulative Data'!J:J)</f>
        <v>8.5</v>
      </c>
      <c r="G18" s="96">
        <f>sumif('Cumulative Data'!A:A,C18,'Cumulative Data'!E:E)+sumif('Cumulative Data'!A:A,D18,'Cumulative Data'!E:E)+sumif('Cumulative Data'!B:B,C18,'Cumulative Data'!F:F)+sumif('Cumulative Data'!B:B,D18,'Cumulative Data'!F:F)</f>
        <v>292</v>
      </c>
      <c r="H18" s="96">
        <f>sumif('Cumulative Data'!A:A,C18,'Cumulative Data'!F:F)+sumif('Cumulative Data'!A:A,D18,'Cumulative Data'!F:F)+sumif('Cumulative Data'!B:B,C18,'Cumulative Data'!E:E)+sumif('Cumulative Data'!B:B,D18,'Cumulative Data'!E:E)</f>
        <v>143</v>
      </c>
      <c r="I18" s="38"/>
    </row>
    <row r="19">
      <c r="A19" s="93" t="s">
        <v>13</v>
      </c>
      <c r="B19" s="47" t="s">
        <v>150</v>
      </c>
      <c r="C19" s="94" t="str">
        <f t="shared" si="7"/>
        <v>WM &amp; SG</v>
      </c>
      <c r="D19" s="94" t="str">
        <f t="shared" si="8"/>
        <v>SG &amp; WM</v>
      </c>
      <c r="E19" s="95">
        <f>sumif('Cumulative Data'!A:A,C19,'Cumulative Data'!J:J)+sumif('Cumulative Data'!A:A,D19,'Cumulative Data'!J:J)</f>
        <v>14.5</v>
      </c>
      <c r="F19" s="96">
        <f>sumif('Cumulative Data'!B:B,C19,'Cumulative Data'!J:J)+sumif('Cumulative Data'!B:B,D19,'Cumulative Data'!J:J)</f>
        <v>7</v>
      </c>
      <c r="G19" s="96">
        <f>sumif('Cumulative Data'!A:A,C19,'Cumulative Data'!E:E)+sumif('Cumulative Data'!A:A,D19,'Cumulative Data'!E:E)+sumif('Cumulative Data'!B:B,C19,'Cumulative Data'!F:F)+sumif('Cumulative Data'!B:B,D19,'Cumulative Data'!F:F)</f>
        <v>110</v>
      </c>
      <c r="H19" s="96">
        <f>sumif('Cumulative Data'!A:A,C19,'Cumulative Data'!F:F)+sumif('Cumulative Data'!A:A,D19,'Cumulative Data'!F:F)+sumif('Cumulative Data'!B:B,C19,'Cumulative Data'!E:E)+sumif('Cumulative Data'!B:B,D19,'Cumulative Data'!E:E)</f>
        <v>103</v>
      </c>
      <c r="I19" s="38"/>
    </row>
    <row r="20">
      <c r="A20" s="93" t="s">
        <v>13</v>
      </c>
      <c r="B20" s="47" t="s">
        <v>17</v>
      </c>
      <c r="C20" s="94" t="str">
        <f t="shared" si="7"/>
        <v>WM &amp; Mike</v>
      </c>
      <c r="D20" s="94" t="str">
        <f t="shared" si="8"/>
        <v>Mike &amp; WM</v>
      </c>
      <c r="E20" s="95">
        <f>sumif('Cumulative Data'!A:A,C20,'Cumulative Data'!J:J)+sumif('Cumulative Data'!A:A,D20,'Cumulative Data'!J:J)</f>
        <v>27</v>
      </c>
      <c r="F20" s="96">
        <f>sumif('Cumulative Data'!B:B,C20,'Cumulative Data'!J:J)+sumif('Cumulative Data'!B:B,D20,'Cumulative Data'!J:J)</f>
        <v>4</v>
      </c>
      <c r="G20" s="96">
        <f>sumif('Cumulative Data'!A:A,C20,'Cumulative Data'!E:E)+sumif('Cumulative Data'!A:A,D20,'Cumulative Data'!E:E)+sumif('Cumulative Data'!B:B,C20,'Cumulative Data'!F:F)+sumif('Cumulative Data'!B:B,D20,'Cumulative Data'!F:F)</f>
        <v>202</v>
      </c>
      <c r="H20" s="96">
        <f>sumif('Cumulative Data'!A:A,C20,'Cumulative Data'!F:F)+sumif('Cumulative Data'!A:A,D20,'Cumulative Data'!F:F)+sumif('Cumulative Data'!B:B,C20,'Cumulative Data'!E:E)+sumif('Cumulative Data'!B:B,D20,'Cumulative Data'!E:E)</f>
        <v>102</v>
      </c>
      <c r="I20" s="38"/>
    </row>
    <row r="21" ht="15.75" customHeight="1">
      <c r="A21" s="93" t="s">
        <v>13</v>
      </c>
      <c r="B21" s="47" t="s">
        <v>20</v>
      </c>
      <c r="C21" s="94" t="str">
        <f t="shared" si="7"/>
        <v>WM &amp; DT</v>
      </c>
      <c r="D21" s="94" t="str">
        <f t="shared" si="8"/>
        <v>DT &amp; WM</v>
      </c>
      <c r="E21" s="95">
        <f>sumif('Cumulative Data'!A:A,C21,'Cumulative Data'!J:J)+sumif('Cumulative Data'!A:A,D21,'Cumulative Data'!J:J)</f>
        <v>10.5</v>
      </c>
      <c r="F21" s="96">
        <f>sumif('Cumulative Data'!B:B,C21,'Cumulative Data'!J:J)+sumif('Cumulative Data'!B:B,D21,'Cumulative Data'!J:J)</f>
        <v>5</v>
      </c>
      <c r="G21" s="96">
        <f>sumif('Cumulative Data'!A:A,C21,'Cumulative Data'!E:E)+sumif('Cumulative Data'!A:A,D21,'Cumulative Data'!E:E)+sumif('Cumulative Data'!B:B,C21,'Cumulative Data'!F:F)+sumif('Cumulative Data'!B:B,D21,'Cumulative Data'!F:F)</f>
        <v>86</v>
      </c>
      <c r="H21" s="96">
        <f>sumif('Cumulative Data'!A:A,C21,'Cumulative Data'!F:F)+sumif('Cumulative Data'!A:A,D21,'Cumulative Data'!F:F)+sumif('Cumulative Data'!B:B,C21,'Cumulative Data'!E:E)+sumif('Cumulative Data'!B:B,D21,'Cumulative Data'!E:E)</f>
        <v>67</v>
      </c>
      <c r="I21" s="38"/>
    </row>
    <row r="22" ht="15.75" customHeight="1">
      <c r="A22" s="93" t="s">
        <v>13</v>
      </c>
      <c r="B22" s="47" t="s">
        <v>151</v>
      </c>
      <c r="C22" s="94" t="str">
        <f t="shared" si="7"/>
        <v>WM &amp; Kita</v>
      </c>
      <c r="D22" s="94" t="str">
        <f t="shared" si="8"/>
        <v>Kita &amp; WM</v>
      </c>
      <c r="E22" s="95">
        <f>sumif('Cumulative Data'!A:A,C22,'Cumulative Data'!J:J)+sumif('Cumulative Data'!A:A,D22,'Cumulative Data'!J:J)</f>
        <v>9</v>
      </c>
      <c r="F22" s="96">
        <f>sumif('Cumulative Data'!B:B,C22,'Cumulative Data'!J:J)+sumif('Cumulative Data'!B:B,D22,'Cumulative Data'!J:J)</f>
        <v>3</v>
      </c>
      <c r="G22" s="96">
        <f>sumif('Cumulative Data'!A:A,C22,'Cumulative Data'!E:E)+sumif('Cumulative Data'!A:A,D22,'Cumulative Data'!E:E)+sumif('Cumulative Data'!B:B,C22,'Cumulative Data'!F:F)+sumif('Cumulative Data'!B:B,D22,'Cumulative Data'!F:F)</f>
        <v>68</v>
      </c>
      <c r="H22" s="96">
        <f>sumif('Cumulative Data'!A:A,C22,'Cumulative Data'!F:F)+sumif('Cumulative Data'!A:A,D22,'Cumulative Data'!F:F)+sumif('Cumulative Data'!B:B,C22,'Cumulative Data'!E:E)+sumif('Cumulative Data'!B:B,D22,'Cumulative Data'!E:E)</f>
        <v>40</v>
      </c>
      <c r="I22" s="38"/>
    </row>
    <row r="23" ht="15.75" customHeight="1">
      <c r="A23" s="93" t="s">
        <v>13</v>
      </c>
      <c r="B23" s="47" t="s">
        <v>19</v>
      </c>
      <c r="C23" s="94" t="str">
        <f t="shared" si="7"/>
        <v>WM &amp; Batty</v>
      </c>
      <c r="D23" s="94" t="str">
        <f t="shared" si="8"/>
        <v>Batty &amp; WM</v>
      </c>
      <c r="E23" s="95">
        <f>sumif('Cumulative Data'!A:A,C23,'Cumulative Data'!J:J)+sumif('Cumulative Data'!A:A,D23,'Cumulative Data'!J:J)</f>
        <v>16.5</v>
      </c>
      <c r="F23" s="96">
        <f>sumif('Cumulative Data'!B:B,C23,'Cumulative Data'!J:J)+sumif('Cumulative Data'!B:B,D23,'Cumulative Data'!J:J)</f>
        <v>4</v>
      </c>
      <c r="G23" s="96">
        <f>sumif('Cumulative Data'!A:A,C23,'Cumulative Data'!E:E)+sumif('Cumulative Data'!A:A,D23,'Cumulative Data'!E:E)+sumif('Cumulative Data'!B:B,C23,'Cumulative Data'!F:F)+sumif('Cumulative Data'!B:B,D23,'Cumulative Data'!F:F)</f>
        <v>113</v>
      </c>
      <c r="H23" s="96">
        <f>sumif('Cumulative Data'!A:A,C23,'Cumulative Data'!F:F)+sumif('Cumulative Data'!A:A,D23,'Cumulative Data'!F:F)+sumif('Cumulative Data'!B:B,C23,'Cumulative Data'!E:E)+sumif('Cumulative Data'!B:B,D23,'Cumulative Data'!E:E)</f>
        <v>66</v>
      </c>
      <c r="I23" s="38"/>
    </row>
    <row r="24" ht="15.75" customHeight="1">
      <c r="A24" s="93" t="s">
        <v>13</v>
      </c>
      <c r="B24" s="47" t="s">
        <v>15</v>
      </c>
      <c r="C24" s="94" t="str">
        <f t="shared" si="7"/>
        <v>WM &amp; Mole</v>
      </c>
      <c r="D24" s="94" t="str">
        <f t="shared" si="8"/>
        <v>Mole &amp; WM</v>
      </c>
      <c r="E24" s="95">
        <f>sumif('Cumulative Data'!A:A,C24,'Cumulative Data'!J:J)+sumif('Cumulative Data'!A:A,D24,'Cumulative Data'!J:J)</f>
        <v>23</v>
      </c>
      <c r="F24" s="96">
        <f>sumif('Cumulative Data'!B:B,C24,'Cumulative Data'!J:J)+sumif('Cumulative Data'!B:B,D24,'Cumulative Data'!J:J)</f>
        <v>1</v>
      </c>
      <c r="G24" s="96">
        <f>sumif('Cumulative Data'!A:A,C24,'Cumulative Data'!E:E)+sumif('Cumulative Data'!A:A,D24,'Cumulative Data'!E:E)+sumif('Cumulative Data'!B:B,C24,'Cumulative Data'!F:F)+sumif('Cumulative Data'!B:B,D24,'Cumulative Data'!F:F)</f>
        <v>151</v>
      </c>
      <c r="H24" s="96">
        <f>sumif('Cumulative Data'!A:A,C24,'Cumulative Data'!F:F)+sumif('Cumulative Data'!A:A,D24,'Cumulative Data'!F:F)+sumif('Cumulative Data'!B:B,C24,'Cumulative Data'!E:E)+sumif('Cumulative Data'!B:B,D24,'Cumulative Data'!E:E)</f>
        <v>50</v>
      </c>
      <c r="I24" s="38"/>
    </row>
    <row r="25" ht="15.75" customHeight="1">
      <c r="A25" s="93" t="s">
        <v>13</v>
      </c>
      <c r="B25" s="47" t="s">
        <v>14</v>
      </c>
      <c r="C25" s="94" t="str">
        <f t="shared" si="7"/>
        <v>WM &amp; Andrew</v>
      </c>
      <c r="D25" s="94" t="str">
        <f t="shared" si="8"/>
        <v>Andrew &amp; WM</v>
      </c>
      <c r="E25" s="95">
        <f>sumif('Cumulative Data'!A:A,C25,'Cumulative Data'!J:J)+sumif('Cumulative Data'!A:A,D25,'Cumulative Data'!J:J)</f>
        <v>8.5</v>
      </c>
      <c r="F25" s="96">
        <f>sumif('Cumulative Data'!B:B,C25,'Cumulative Data'!J:J)+sumif('Cumulative Data'!B:B,D25,'Cumulative Data'!J:J)</f>
        <v>0</v>
      </c>
      <c r="G25" s="96">
        <f>sumif('Cumulative Data'!A:A,C25,'Cumulative Data'!E:E)+sumif('Cumulative Data'!A:A,D25,'Cumulative Data'!E:E)+sumif('Cumulative Data'!B:B,C25,'Cumulative Data'!F:F)+sumif('Cumulative Data'!B:B,D25,'Cumulative Data'!F:F)</f>
        <v>68</v>
      </c>
      <c r="H25" s="96">
        <f>sumif('Cumulative Data'!A:A,C25,'Cumulative Data'!F:F)+sumif('Cumulative Data'!A:A,D25,'Cumulative Data'!F:F)+sumif('Cumulative Data'!B:B,C25,'Cumulative Data'!E:E)+sumif('Cumulative Data'!B:B,D25,'Cumulative Data'!E:E)</f>
        <v>24</v>
      </c>
      <c r="I25" s="38"/>
    </row>
    <row r="26" ht="15.75" customHeight="1">
      <c r="A26" s="93" t="s">
        <v>13</v>
      </c>
      <c r="B26" s="93" t="s">
        <v>18</v>
      </c>
      <c r="C26" s="94" t="str">
        <f t="shared" si="7"/>
        <v>WM &amp; Cadol</v>
      </c>
      <c r="D26" s="94" t="str">
        <f t="shared" si="8"/>
        <v>Cadol &amp; WM</v>
      </c>
      <c r="E26" s="95">
        <f>sumif('Cumulative Data'!A:A,C26,'Cumulative Data'!J:J)+sumif('Cumulative Data'!A:A,D26,'Cumulative Data'!J:J)</f>
        <v>3</v>
      </c>
      <c r="F26" s="96">
        <f>sumif('Cumulative Data'!B:B,C26,'Cumulative Data'!J:J)+sumif('Cumulative Data'!B:B,D26,'Cumulative Data'!J:J)</f>
        <v>1</v>
      </c>
      <c r="G26" s="96">
        <f>sumif('Cumulative Data'!A:A,C26,'Cumulative Data'!E:E)+sumif('Cumulative Data'!A:A,D26,'Cumulative Data'!E:E)+sumif('Cumulative Data'!B:B,C26,'Cumulative Data'!F:F)+sumif('Cumulative Data'!B:B,D26,'Cumulative Data'!F:F)</f>
        <v>46</v>
      </c>
      <c r="H26" s="96">
        <f>sumif('Cumulative Data'!A:A,C26,'Cumulative Data'!F:F)+sumif('Cumulative Data'!A:A,D26,'Cumulative Data'!F:F)+sumif('Cumulative Data'!B:B,C26,'Cumulative Data'!E:E)+sumif('Cumulative Data'!B:B,D26,'Cumulative Data'!E:E)</f>
        <v>33</v>
      </c>
      <c r="I26" s="38"/>
    </row>
    <row r="27" ht="15.75" customHeight="1">
      <c r="A27" s="93" t="s">
        <v>16</v>
      </c>
      <c r="B27" s="47" t="s">
        <v>150</v>
      </c>
      <c r="C27" s="94" t="str">
        <f t="shared" si="7"/>
        <v>Chi &amp; SG</v>
      </c>
      <c r="D27" s="94" t="str">
        <f t="shared" si="8"/>
        <v>SG &amp; Chi</v>
      </c>
      <c r="E27" s="95">
        <f>sumif('Cumulative Data'!A:A,C27,'Cumulative Data'!J:J)+sumif('Cumulative Data'!A:A,D27,'Cumulative Data'!J:J)</f>
        <v>1</v>
      </c>
      <c r="F27" s="96">
        <f>sumif('Cumulative Data'!B:B,C27,'Cumulative Data'!J:J)+sumif('Cumulative Data'!B:B,D27,'Cumulative Data'!J:J)</f>
        <v>20.5</v>
      </c>
      <c r="G27" s="96">
        <f>sumif('Cumulative Data'!A:A,C27,'Cumulative Data'!E:E)+sumif('Cumulative Data'!A:A,D27,'Cumulative Data'!E:E)+sumif('Cumulative Data'!B:B,C27,'Cumulative Data'!F:F)+sumif('Cumulative Data'!B:B,D27,'Cumulative Data'!F:F)</f>
        <v>56</v>
      </c>
      <c r="H27" s="96">
        <f>sumif('Cumulative Data'!A:A,C27,'Cumulative Data'!F:F)+sumif('Cumulative Data'!A:A,D27,'Cumulative Data'!F:F)+sumif('Cumulative Data'!B:B,C27,'Cumulative Data'!E:E)+sumif('Cumulative Data'!B:B,D27,'Cumulative Data'!E:E)</f>
        <v>125</v>
      </c>
      <c r="I27" s="38"/>
    </row>
    <row r="28" ht="15.75" customHeight="1">
      <c r="A28" s="93" t="s">
        <v>16</v>
      </c>
      <c r="B28" s="47" t="s">
        <v>17</v>
      </c>
      <c r="C28" s="94" t="str">
        <f t="shared" si="7"/>
        <v>Chi &amp; Mike</v>
      </c>
      <c r="D28" s="94" t="str">
        <f t="shared" si="8"/>
        <v>Mike &amp; Chi</v>
      </c>
      <c r="E28" s="95">
        <f>sumif('Cumulative Data'!A:A,C28,'Cumulative Data'!J:J)+sumif('Cumulative Data'!A:A,D28,'Cumulative Data'!J:J)</f>
        <v>5</v>
      </c>
      <c r="F28" s="96">
        <f>sumif('Cumulative Data'!B:B,C28,'Cumulative Data'!J:J)+sumif('Cumulative Data'!B:B,D28,'Cumulative Data'!J:J)</f>
        <v>15.5</v>
      </c>
      <c r="G28" s="96">
        <f>sumif('Cumulative Data'!A:A,C28,'Cumulative Data'!E:E)+sumif('Cumulative Data'!A:A,D28,'Cumulative Data'!E:E)+sumif('Cumulative Data'!B:B,C28,'Cumulative Data'!F:F)+sumif('Cumulative Data'!B:B,D28,'Cumulative Data'!F:F)</f>
        <v>74</v>
      </c>
      <c r="H28" s="96">
        <f>sumif('Cumulative Data'!A:A,C28,'Cumulative Data'!F:F)+sumif('Cumulative Data'!A:A,D28,'Cumulative Data'!F:F)+sumif('Cumulative Data'!B:B,C28,'Cumulative Data'!E:E)+sumif('Cumulative Data'!B:B,D28,'Cumulative Data'!E:E)</f>
        <v>116</v>
      </c>
      <c r="I28" s="38"/>
    </row>
    <row r="29" ht="15.75" customHeight="1">
      <c r="A29" s="93" t="s">
        <v>16</v>
      </c>
      <c r="B29" s="47" t="s">
        <v>20</v>
      </c>
      <c r="C29" s="94" t="str">
        <f t="shared" si="7"/>
        <v>Chi &amp; DT</v>
      </c>
      <c r="D29" s="94" t="str">
        <f t="shared" si="8"/>
        <v>DT &amp; Chi</v>
      </c>
      <c r="E29" s="95">
        <f>sumif('Cumulative Data'!A:A,C29,'Cumulative Data'!J:J)+sumif('Cumulative Data'!A:A,D29,'Cumulative Data'!J:J)</f>
        <v>1.5</v>
      </c>
      <c r="F29" s="96">
        <f>sumif('Cumulative Data'!B:B,C29,'Cumulative Data'!J:J)+sumif('Cumulative Data'!B:B,D29,'Cumulative Data'!J:J)</f>
        <v>10</v>
      </c>
      <c r="G29" s="96">
        <f>sumif('Cumulative Data'!A:A,C29,'Cumulative Data'!E:E)+sumif('Cumulative Data'!A:A,D29,'Cumulative Data'!E:E)+sumif('Cumulative Data'!B:B,C29,'Cumulative Data'!F:F)+sumif('Cumulative Data'!B:B,D29,'Cumulative Data'!F:F)</f>
        <v>30</v>
      </c>
      <c r="H29" s="96">
        <f>sumif('Cumulative Data'!A:A,C29,'Cumulative Data'!F:F)+sumif('Cumulative Data'!A:A,D29,'Cumulative Data'!F:F)+sumif('Cumulative Data'!B:B,C29,'Cumulative Data'!E:E)+sumif('Cumulative Data'!B:B,D29,'Cumulative Data'!E:E)</f>
        <v>71</v>
      </c>
      <c r="I29" s="38"/>
    </row>
    <row r="30" ht="15.75" customHeight="1">
      <c r="A30" s="93" t="s">
        <v>16</v>
      </c>
      <c r="B30" s="47" t="s">
        <v>151</v>
      </c>
      <c r="C30" s="94" t="str">
        <f t="shared" si="7"/>
        <v>Chi &amp; Kita</v>
      </c>
      <c r="D30" s="94" t="str">
        <f t="shared" si="8"/>
        <v>Kita &amp; Chi</v>
      </c>
      <c r="E30" s="95">
        <f>sumif('Cumulative Data'!A:A,C30,'Cumulative Data'!J:J)+sumif('Cumulative Data'!A:A,D30,'Cumulative Data'!J:J)</f>
        <v>0</v>
      </c>
      <c r="F30" s="96">
        <f>sumif('Cumulative Data'!B:B,C30,'Cumulative Data'!J:J)+sumif('Cumulative Data'!B:B,D30,'Cumulative Data'!J:J)</f>
        <v>8</v>
      </c>
      <c r="G30" s="96">
        <f>sumif('Cumulative Data'!A:A,C30,'Cumulative Data'!E:E)+sumif('Cumulative Data'!A:A,D30,'Cumulative Data'!E:E)+sumif('Cumulative Data'!B:B,C30,'Cumulative Data'!F:F)+sumif('Cumulative Data'!B:B,D30,'Cumulative Data'!F:F)</f>
        <v>24</v>
      </c>
      <c r="H30" s="96">
        <f>sumif('Cumulative Data'!A:A,C30,'Cumulative Data'!F:F)+sumif('Cumulative Data'!A:A,D30,'Cumulative Data'!F:F)+sumif('Cumulative Data'!B:B,C30,'Cumulative Data'!E:E)+sumif('Cumulative Data'!B:B,D30,'Cumulative Data'!E:E)</f>
        <v>49</v>
      </c>
      <c r="I30" s="38"/>
    </row>
    <row r="31" ht="15.75" customHeight="1">
      <c r="A31" s="93" t="s">
        <v>16</v>
      </c>
      <c r="B31" s="47" t="s">
        <v>19</v>
      </c>
      <c r="C31" s="94" t="str">
        <f t="shared" si="7"/>
        <v>Chi &amp; Batty</v>
      </c>
      <c r="D31" s="94" t="str">
        <f t="shared" si="8"/>
        <v>Batty &amp; Chi</v>
      </c>
      <c r="E31" s="95">
        <f>sumif('Cumulative Data'!A:A,C31,'Cumulative Data'!J:J)+sumif('Cumulative Data'!A:A,D31,'Cumulative Data'!J:J)</f>
        <v>5.5</v>
      </c>
      <c r="F31" s="96">
        <f>sumif('Cumulative Data'!B:B,C31,'Cumulative Data'!J:J)+sumif('Cumulative Data'!B:B,D31,'Cumulative Data'!J:J)</f>
        <v>12.5</v>
      </c>
      <c r="G31" s="96">
        <f>sumif('Cumulative Data'!A:A,C31,'Cumulative Data'!E:E)+sumif('Cumulative Data'!A:A,D31,'Cumulative Data'!E:E)+sumif('Cumulative Data'!B:B,C31,'Cumulative Data'!F:F)+sumif('Cumulative Data'!B:B,D31,'Cumulative Data'!F:F)</f>
        <v>77</v>
      </c>
      <c r="H31" s="96">
        <f>sumif('Cumulative Data'!A:A,C31,'Cumulative Data'!F:F)+sumif('Cumulative Data'!A:A,D31,'Cumulative Data'!F:F)+sumif('Cumulative Data'!B:B,C31,'Cumulative Data'!E:E)+sumif('Cumulative Data'!B:B,D31,'Cumulative Data'!E:E)</f>
        <v>110</v>
      </c>
      <c r="I31" s="38"/>
    </row>
    <row r="32" ht="15.75" customHeight="1">
      <c r="A32" s="93" t="s">
        <v>16</v>
      </c>
      <c r="B32" s="47" t="s">
        <v>15</v>
      </c>
      <c r="C32" s="94" t="str">
        <f t="shared" si="7"/>
        <v>Chi &amp; Mole</v>
      </c>
      <c r="D32" s="94" t="str">
        <f t="shared" si="8"/>
        <v>Mole &amp; Chi</v>
      </c>
      <c r="E32" s="95">
        <f>sumif('Cumulative Data'!A:A,C32,'Cumulative Data'!J:J)+sumif('Cumulative Data'!A:A,D32,'Cumulative Data'!J:J)</f>
        <v>9.5</v>
      </c>
      <c r="F32" s="96">
        <f>sumif('Cumulative Data'!B:B,C32,'Cumulative Data'!J:J)+sumif('Cumulative Data'!B:B,D32,'Cumulative Data'!J:J)</f>
        <v>11</v>
      </c>
      <c r="G32" s="96">
        <f>sumif('Cumulative Data'!A:A,C32,'Cumulative Data'!E:E)+sumif('Cumulative Data'!A:A,D32,'Cumulative Data'!E:E)+sumif('Cumulative Data'!B:B,C32,'Cumulative Data'!F:F)+sumif('Cumulative Data'!B:B,D32,'Cumulative Data'!F:F)</f>
        <v>104</v>
      </c>
      <c r="H32" s="96">
        <f>sumif('Cumulative Data'!A:A,C32,'Cumulative Data'!F:F)+sumif('Cumulative Data'!A:A,D32,'Cumulative Data'!F:F)+sumif('Cumulative Data'!B:B,C32,'Cumulative Data'!E:E)+sumif('Cumulative Data'!B:B,D32,'Cumulative Data'!E:E)</f>
        <v>116</v>
      </c>
      <c r="I32" s="38"/>
    </row>
    <row r="33" ht="15.75" customHeight="1">
      <c r="A33" s="93" t="s">
        <v>16</v>
      </c>
      <c r="B33" s="47" t="s">
        <v>14</v>
      </c>
      <c r="C33" s="94" t="str">
        <f t="shared" si="7"/>
        <v>Chi &amp; Andrew</v>
      </c>
      <c r="D33" s="94" t="str">
        <f t="shared" si="8"/>
        <v>Andrew &amp; Chi</v>
      </c>
      <c r="E33" s="95">
        <f>sumif('Cumulative Data'!A:A,C33,'Cumulative Data'!J:J)+sumif('Cumulative Data'!A:A,D33,'Cumulative Data'!J:J)</f>
        <v>3.5</v>
      </c>
      <c r="F33" s="96">
        <f>sumif('Cumulative Data'!B:B,C33,'Cumulative Data'!J:J)+sumif('Cumulative Data'!B:B,D33,'Cumulative Data'!J:J)</f>
        <v>10.5</v>
      </c>
      <c r="G33" s="96">
        <f>sumif('Cumulative Data'!A:A,C33,'Cumulative Data'!E:E)+sumif('Cumulative Data'!A:A,D33,'Cumulative Data'!E:E)+sumif('Cumulative Data'!B:B,C33,'Cumulative Data'!F:F)+sumif('Cumulative Data'!B:B,D33,'Cumulative Data'!F:F)</f>
        <v>72</v>
      </c>
      <c r="H33" s="96">
        <f>sumif('Cumulative Data'!A:A,C33,'Cumulative Data'!F:F)+sumif('Cumulative Data'!A:A,D33,'Cumulative Data'!F:F)+sumif('Cumulative Data'!B:B,C33,'Cumulative Data'!E:E)+sumif('Cumulative Data'!B:B,D33,'Cumulative Data'!E:E)</f>
        <v>91</v>
      </c>
      <c r="I33" s="38"/>
    </row>
    <row r="34" ht="15.75" customHeight="1">
      <c r="A34" s="93" t="s">
        <v>16</v>
      </c>
      <c r="B34" s="93" t="s">
        <v>18</v>
      </c>
      <c r="C34" s="94" t="str">
        <f t="shared" si="7"/>
        <v>Chi &amp; Cadol</v>
      </c>
      <c r="D34" s="94" t="str">
        <f t="shared" si="8"/>
        <v>Cadol &amp; Chi</v>
      </c>
      <c r="E34" s="95">
        <f>sumif('Cumulative Data'!A:A,C34,'Cumulative Data'!J:J)+sumif('Cumulative Data'!A:A,D34,'Cumulative Data'!J:J)</f>
        <v>1</v>
      </c>
      <c r="F34" s="96">
        <f>sumif('Cumulative Data'!B:B,C34,'Cumulative Data'!J:J)+sumif('Cumulative Data'!B:B,D34,'Cumulative Data'!J:J)</f>
        <v>5</v>
      </c>
      <c r="G34" s="96">
        <f>sumif('Cumulative Data'!A:A,C34,'Cumulative Data'!E:E)+sumif('Cumulative Data'!A:A,D34,'Cumulative Data'!E:E)+sumif('Cumulative Data'!B:B,C34,'Cumulative Data'!F:F)+sumif('Cumulative Data'!B:B,D34,'Cumulative Data'!F:F)</f>
        <v>28</v>
      </c>
      <c r="H34" s="96">
        <f>sumif('Cumulative Data'!A:A,C34,'Cumulative Data'!F:F)+sumif('Cumulative Data'!A:A,D34,'Cumulative Data'!F:F)+sumif('Cumulative Data'!B:B,C34,'Cumulative Data'!E:E)+sumif('Cumulative Data'!B:B,D34,'Cumulative Data'!E:E)</f>
        <v>50</v>
      </c>
      <c r="I34" s="38"/>
    </row>
    <row r="35" ht="15.75" customHeight="1">
      <c r="A35" s="93" t="s">
        <v>150</v>
      </c>
      <c r="B35" s="47" t="s">
        <v>17</v>
      </c>
      <c r="C35" s="94" t="str">
        <f t="shared" si="7"/>
        <v>SG &amp; Mike</v>
      </c>
      <c r="D35" s="94" t="str">
        <f t="shared" si="8"/>
        <v>Mike &amp; SG</v>
      </c>
      <c r="E35" s="95">
        <f>sumif('Cumulative Data'!A:A,C35,'Cumulative Data'!J:J)+sumif('Cumulative Data'!A:A,D35,'Cumulative Data'!J:J)</f>
        <v>2</v>
      </c>
      <c r="F35" s="96">
        <f>sumif('Cumulative Data'!B:B,C35,'Cumulative Data'!J:J)+sumif('Cumulative Data'!B:B,D35,'Cumulative Data'!J:J)</f>
        <v>9.5</v>
      </c>
      <c r="G35" s="96">
        <f>sumif('Cumulative Data'!A:A,C35,'Cumulative Data'!E:E)+sumif('Cumulative Data'!A:A,D35,'Cumulative Data'!E:E)+sumif('Cumulative Data'!B:B,C35,'Cumulative Data'!F:F)+sumif('Cumulative Data'!B:B,D35,'Cumulative Data'!F:F)</f>
        <v>30</v>
      </c>
      <c r="H35" s="96">
        <f>sumif('Cumulative Data'!A:A,C35,'Cumulative Data'!F:F)+sumif('Cumulative Data'!A:A,D35,'Cumulative Data'!F:F)+sumif('Cumulative Data'!B:B,C35,'Cumulative Data'!E:E)+sumif('Cumulative Data'!B:B,D35,'Cumulative Data'!E:E)</f>
        <v>65</v>
      </c>
      <c r="I35" s="38"/>
    </row>
    <row r="36" ht="15.75" customHeight="1">
      <c r="A36" s="93" t="s">
        <v>150</v>
      </c>
      <c r="B36" s="47" t="s">
        <v>16</v>
      </c>
      <c r="C36" s="94" t="str">
        <f t="shared" si="7"/>
        <v>SG &amp; Chi</v>
      </c>
      <c r="D36" s="94" t="str">
        <f t="shared" si="8"/>
        <v>Chi &amp; SG</v>
      </c>
      <c r="E36" s="95">
        <f>sumif('Cumulative Data'!A:A,C36,'Cumulative Data'!J:J)+sumif('Cumulative Data'!A:A,D36,'Cumulative Data'!J:J)</f>
        <v>1</v>
      </c>
      <c r="F36" s="96">
        <f>sumif('Cumulative Data'!B:B,C36,'Cumulative Data'!J:J)+sumif('Cumulative Data'!B:B,D36,'Cumulative Data'!J:J)</f>
        <v>20.5</v>
      </c>
      <c r="G36" s="96">
        <f>sumif('Cumulative Data'!A:A,C36,'Cumulative Data'!E:E)+sumif('Cumulative Data'!A:A,D36,'Cumulative Data'!E:E)+sumif('Cumulative Data'!B:B,C36,'Cumulative Data'!F:F)+sumif('Cumulative Data'!B:B,D36,'Cumulative Data'!F:F)</f>
        <v>56</v>
      </c>
      <c r="H36" s="96">
        <f>sumif('Cumulative Data'!A:A,C36,'Cumulative Data'!F:F)+sumif('Cumulative Data'!A:A,D36,'Cumulative Data'!F:F)+sumif('Cumulative Data'!B:B,C36,'Cumulative Data'!E:E)+sumif('Cumulative Data'!B:B,D36,'Cumulative Data'!E:E)</f>
        <v>125</v>
      </c>
      <c r="I36" s="38"/>
    </row>
    <row r="37" ht="15.75" customHeight="1">
      <c r="A37" s="93" t="s">
        <v>150</v>
      </c>
      <c r="B37" s="47" t="s">
        <v>20</v>
      </c>
      <c r="C37" s="94" t="str">
        <f t="shared" si="7"/>
        <v>SG &amp; DT</v>
      </c>
      <c r="D37" s="94" t="str">
        <f t="shared" si="8"/>
        <v>DT &amp; SG</v>
      </c>
      <c r="E37" s="95">
        <f>sumif('Cumulative Data'!A:A,C37,'Cumulative Data'!J:J)+sumif('Cumulative Data'!A:A,D37,'Cumulative Data'!J:J)</f>
        <v>0</v>
      </c>
      <c r="F37" s="96">
        <f>sumif('Cumulative Data'!B:B,C37,'Cumulative Data'!J:J)+sumif('Cumulative Data'!B:B,D37,'Cumulative Data'!J:J)</f>
        <v>4</v>
      </c>
      <c r="G37" s="96">
        <f>sumif('Cumulative Data'!A:A,C37,'Cumulative Data'!E:E)+sumif('Cumulative Data'!A:A,D37,'Cumulative Data'!E:E)+sumif('Cumulative Data'!B:B,C37,'Cumulative Data'!F:F)+sumif('Cumulative Data'!B:B,D37,'Cumulative Data'!F:F)</f>
        <v>15</v>
      </c>
      <c r="H37" s="96">
        <f>sumif('Cumulative Data'!A:A,C37,'Cumulative Data'!F:F)+sumif('Cumulative Data'!A:A,D37,'Cumulative Data'!F:F)+sumif('Cumulative Data'!B:B,C37,'Cumulative Data'!E:E)+sumif('Cumulative Data'!B:B,D37,'Cumulative Data'!E:E)</f>
        <v>29</v>
      </c>
      <c r="I37" s="38"/>
    </row>
    <row r="38" ht="15.75" customHeight="1">
      <c r="A38" s="93" t="s">
        <v>150</v>
      </c>
      <c r="B38" s="47" t="s">
        <v>151</v>
      </c>
      <c r="C38" s="94" t="str">
        <f t="shared" si="7"/>
        <v>SG &amp; Kita</v>
      </c>
      <c r="D38" s="94" t="str">
        <f t="shared" si="8"/>
        <v>Kita &amp; SG</v>
      </c>
      <c r="E38" s="95">
        <f>sumif('Cumulative Data'!A:A,C38,'Cumulative Data'!J:J)+sumif('Cumulative Data'!A:A,D38,'Cumulative Data'!J:J)</f>
        <v>0</v>
      </c>
      <c r="F38" s="96">
        <f>sumif('Cumulative Data'!B:B,C38,'Cumulative Data'!J:J)+sumif('Cumulative Data'!B:B,D38,'Cumulative Data'!J:J)</f>
        <v>2.5</v>
      </c>
      <c r="G38" s="96">
        <f>sumif('Cumulative Data'!A:A,C38,'Cumulative Data'!E:E)+sumif('Cumulative Data'!A:A,D38,'Cumulative Data'!E:E)+sumif('Cumulative Data'!B:B,C38,'Cumulative Data'!F:F)+sumif('Cumulative Data'!B:B,D38,'Cumulative Data'!F:F)</f>
        <v>1</v>
      </c>
      <c r="H38" s="96">
        <f>sumif('Cumulative Data'!A:A,C38,'Cumulative Data'!F:F)+sumif('Cumulative Data'!A:A,D38,'Cumulative Data'!F:F)+sumif('Cumulative Data'!B:B,C38,'Cumulative Data'!E:E)+sumif('Cumulative Data'!B:B,D38,'Cumulative Data'!E:E)</f>
        <v>13</v>
      </c>
      <c r="I38" s="38"/>
    </row>
    <row r="39" ht="15.75" customHeight="1">
      <c r="A39" s="93" t="s">
        <v>150</v>
      </c>
      <c r="B39" s="47" t="s">
        <v>19</v>
      </c>
      <c r="C39" s="94" t="str">
        <f t="shared" si="7"/>
        <v>SG &amp; Batty</v>
      </c>
      <c r="D39" s="94" t="str">
        <f t="shared" si="8"/>
        <v>Batty &amp; SG</v>
      </c>
      <c r="E39" s="95">
        <f>sumif('Cumulative Data'!A:A,C39,'Cumulative Data'!J:J)+sumif('Cumulative Data'!A:A,D39,'Cumulative Data'!J:J)</f>
        <v>2</v>
      </c>
      <c r="F39" s="96">
        <f>sumif('Cumulative Data'!B:B,C39,'Cumulative Data'!J:J)+sumif('Cumulative Data'!B:B,D39,'Cumulative Data'!J:J)</f>
        <v>7.5</v>
      </c>
      <c r="G39" s="96">
        <f>sumif('Cumulative Data'!A:A,C39,'Cumulative Data'!E:E)+sumif('Cumulative Data'!A:A,D39,'Cumulative Data'!E:E)+sumif('Cumulative Data'!B:B,C39,'Cumulative Data'!F:F)+sumif('Cumulative Data'!B:B,D39,'Cumulative Data'!F:F)</f>
        <v>23</v>
      </c>
      <c r="H39" s="96">
        <f>sumif('Cumulative Data'!A:A,C39,'Cumulative Data'!F:F)+sumif('Cumulative Data'!A:A,D39,'Cumulative Data'!F:F)+sumif('Cumulative Data'!B:B,C39,'Cumulative Data'!E:E)+sumif('Cumulative Data'!B:B,D39,'Cumulative Data'!E:E)</f>
        <v>56</v>
      </c>
      <c r="I39" s="38"/>
    </row>
    <row r="40" ht="15.75" customHeight="1">
      <c r="A40" s="93" t="s">
        <v>150</v>
      </c>
      <c r="B40" s="47" t="s">
        <v>15</v>
      </c>
      <c r="C40" s="94" t="str">
        <f t="shared" si="7"/>
        <v>SG &amp; Mole</v>
      </c>
      <c r="D40" s="94" t="str">
        <f t="shared" si="8"/>
        <v>Mole &amp; SG</v>
      </c>
      <c r="E40" s="95">
        <f>sumif('Cumulative Data'!A:A,C40,'Cumulative Data'!J:J)+sumif('Cumulative Data'!A:A,D40,'Cumulative Data'!J:J)</f>
        <v>2.5</v>
      </c>
      <c r="F40" s="96">
        <f>sumif('Cumulative Data'!B:B,C40,'Cumulative Data'!J:J)+sumif('Cumulative Data'!B:B,D40,'Cumulative Data'!J:J)</f>
        <v>4</v>
      </c>
      <c r="G40" s="96">
        <f>sumif('Cumulative Data'!A:A,C40,'Cumulative Data'!E:E)+sumif('Cumulative Data'!A:A,D40,'Cumulative Data'!E:E)+sumif('Cumulative Data'!B:B,C40,'Cumulative Data'!F:F)+sumif('Cumulative Data'!B:B,D40,'Cumulative Data'!F:F)</f>
        <v>23</v>
      </c>
      <c r="H40" s="96">
        <f>sumif('Cumulative Data'!A:A,C40,'Cumulative Data'!F:F)+sumif('Cumulative Data'!A:A,D40,'Cumulative Data'!F:F)+sumif('Cumulative Data'!B:B,C40,'Cumulative Data'!E:E)+sumif('Cumulative Data'!B:B,D40,'Cumulative Data'!E:E)</f>
        <v>34</v>
      </c>
      <c r="I40" s="38"/>
    </row>
    <row r="41" ht="15.75" customHeight="1">
      <c r="A41" s="93" t="s">
        <v>150</v>
      </c>
      <c r="B41" s="47" t="s">
        <v>14</v>
      </c>
      <c r="C41" s="94" t="str">
        <f t="shared" si="7"/>
        <v>SG &amp; Andrew</v>
      </c>
      <c r="D41" s="94" t="str">
        <f t="shared" si="8"/>
        <v>Andrew &amp; SG</v>
      </c>
      <c r="E41" s="95">
        <f>sumif('Cumulative Data'!A:A,C41,'Cumulative Data'!J:J)+sumif('Cumulative Data'!A:A,D41,'Cumulative Data'!J:J)</f>
        <v>0</v>
      </c>
      <c r="F41" s="96">
        <f>sumif('Cumulative Data'!B:B,C41,'Cumulative Data'!J:J)+sumif('Cumulative Data'!B:B,D41,'Cumulative Data'!J:J)</f>
        <v>2</v>
      </c>
      <c r="G41" s="96">
        <f>sumif('Cumulative Data'!A:A,C41,'Cumulative Data'!E:E)+sumif('Cumulative Data'!A:A,D41,'Cumulative Data'!E:E)+sumif('Cumulative Data'!B:B,C41,'Cumulative Data'!F:F)+sumif('Cumulative Data'!B:B,D41,'Cumulative Data'!F:F)</f>
        <v>4</v>
      </c>
      <c r="H41" s="96">
        <f>sumif('Cumulative Data'!A:A,C41,'Cumulative Data'!F:F)+sumif('Cumulative Data'!A:A,D41,'Cumulative Data'!F:F)+sumif('Cumulative Data'!B:B,C41,'Cumulative Data'!E:E)+sumif('Cumulative Data'!B:B,D41,'Cumulative Data'!E:E)</f>
        <v>12</v>
      </c>
      <c r="I41" s="38"/>
    </row>
    <row r="42" ht="15.75" customHeight="1">
      <c r="A42" s="93" t="s">
        <v>150</v>
      </c>
      <c r="B42" s="93" t="s">
        <v>18</v>
      </c>
      <c r="C42" s="94" t="str">
        <f t="shared" si="7"/>
        <v>SG &amp; Cadol</v>
      </c>
      <c r="D42" s="94" t="str">
        <f t="shared" si="8"/>
        <v>Cadol &amp; SG</v>
      </c>
      <c r="E42" s="95">
        <f>sumif('Cumulative Data'!A:A,C42,'Cumulative Data'!J:J)+sumif('Cumulative Data'!A:A,D42,'Cumulative Data'!J:J)</f>
        <v>0</v>
      </c>
      <c r="F42" s="96">
        <f>sumif('Cumulative Data'!B:B,C42,'Cumulative Data'!J:J)+sumif('Cumulative Data'!B:B,D42,'Cumulative Data'!J:J)</f>
        <v>1</v>
      </c>
      <c r="G42" s="96">
        <f>sumif('Cumulative Data'!A:A,C42,'Cumulative Data'!E:E)+sumif('Cumulative Data'!A:A,D42,'Cumulative Data'!E:E)+sumif('Cumulative Data'!B:B,C42,'Cumulative Data'!F:F)+sumif('Cumulative Data'!B:B,D42,'Cumulative Data'!F:F)</f>
        <v>1</v>
      </c>
      <c r="H42" s="96">
        <f>sumif('Cumulative Data'!A:A,C42,'Cumulative Data'!F:F)+sumif('Cumulative Data'!A:A,D42,'Cumulative Data'!F:F)+sumif('Cumulative Data'!B:B,C42,'Cumulative Data'!E:E)+sumif('Cumulative Data'!B:B,D42,'Cumulative Data'!E:E)</f>
        <v>6</v>
      </c>
      <c r="I42" s="38"/>
    </row>
    <row r="43" ht="15.75" customHeight="1">
      <c r="A43" s="93" t="s">
        <v>17</v>
      </c>
      <c r="B43" s="47" t="s">
        <v>20</v>
      </c>
      <c r="C43" s="94" t="str">
        <f t="shared" si="7"/>
        <v>Mike &amp; DT</v>
      </c>
      <c r="D43" s="94" t="str">
        <f t="shared" si="8"/>
        <v>DT &amp; Mike</v>
      </c>
      <c r="E43" s="95">
        <f>sumif('Cumulative Data'!A:A,C43,'Cumulative Data'!J:J)+sumif('Cumulative Data'!A:A,D43,'Cumulative Data'!J:J)</f>
        <v>3</v>
      </c>
      <c r="F43" s="96">
        <f>sumif('Cumulative Data'!B:B,C43,'Cumulative Data'!J:J)+sumif('Cumulative Data'!B:B,D43,'Cumulative Data'!J:J)</f>
        <v>4</v>
      </c>
      <c r="G43" s="96">
        <f>sumif('Cumulative Data'!A:A,C43,'Cumulative Data'!E:E)+sumif('Cumulative Data'!A:A,D43,'Cumulative Data'!E:E)+sumif('Cumulative Data'!B:B,C43,'Cumulative Data'!F:F)+sumif('Cumulative Data'!B:B,D43,'Cumulative Data'!F:F)</f>
        <v>29</v>
      </c>
      <c r="H43" s="96">
        <f>sumif('Cumulative Data'!A:A,C43,'Cumulative Data'!F:F)+sumif('Cumulative Data'!A:A,D43,'Cumulative Data'!F:F)+sumif('Cumulative Data'!B:B,C43,'Cumulative Data'!E:E)+sumif('Cumulative Data'!B:B,D43,'Cumulative Data'!E:E)</f>
        <v>33</v>
      </c>
      <c r="I43" s="38"/>
    </row>
    <row r="44" ht="15.75" customHeight="1">
      <c r="A44" s="93" t="s">
        <v>17</v>
      </c>
      <c r="B44" s="47" t="s">
        <v>151</v>
      </c>
      <c r="C44" s="94" t="str">
        <f t="shared" si="7"/>
        <v>Mike &amp; Kita</v>
      </c>
      <c r="D44" s="94" t="str">
        <f t="shared" si="8"/>
        <v>Kita &amp; Mike</v>
      </c>
      <c r="E44" s="95">
        <f>sumif('Cumulative Data'!A:A,C44,'Cumulative Data'!J:J)+sumif('Cumulative Data'!A:A,D44,'Cumulative Data'!J:J)</f>
        <v>0</v>
      </c>
      <c r="F44" s="96">
        <f>sumif('Cumulative Data'!B:B,C44,'Cumulative Data'!J:J)+sumif('Cumulative Data'!B:B,D44,'Cumulative Data'!J:J)</f>
        <v>0</v>
      </c>
      <c r="G44" s="96">
        <f>sumif('Cumulative Data'!A:A,C44,'Cumulative Data'!E:E)+sumif('Cumulative Data'!A:A,D44,'Cumulative Data'!E:E)+sumif('Cumulative Data'!B:B,C44,'Cumulative Data'!F:F)+sumif('Cumulative Data'!B:B,D44,'Cumulative Data'!F:F)</f>
        <v>0</v>
      </c>
      <c r="H44" s="96">
        <f>sumif('Cumulative Data'!A:A,C44,'Cumulative Data'!F:F)+sumif('Cumulative Data'!A:A,D44,'Cumulative Data'!F:F)+sumif('Cumulative Data'!B:B,C44,'Cumulative Data'!E:E)+sumif('Cumulative Data'!B:B,D44,'Cumulative Data'!E:E)</f>
        <v>0</v>
      </c>
      <c r="I44" s="38"/>
    </row>
    <row r="45" ht="15.75" customHeight="1">
      <c r="A45" s="93" t="s">
        <v>17</v>
      </c>
      <c r="B45" s="47" t="s">
        <v>19</v>
      </c>
      <c r="C45" s="94" t="str">
        <f t="shared" si="7"/>
        <v>Mike &amp; Batty</v>
      </c>
      <c r="D45" s="94" t="str">
        <f t="shared" si="8"/>
        <v>Batty &amp; Mike</v>
      </c>
      <c r="E45" s="95">
        <f>sumif('Cumulative Data'!A:A,C45,'Cumulative Data'!J:J)+sumif('Cumulative Data'!A:A,D45,'Cumulative Data'!J:J)</f>
        <v>1.5</v>
      </c>
      <c r="F45" s="96">
        <f>sumif('Cumulative Data'!B:B,C45,'Cumulative Data'!J:J)+sumif('Cumulative Data'!B:B,D45,'Cumulative Data'!J:J)</f>
        <v>7.5</v>
      </c>
      <c r="G45" s="96">
        <f>sumif('Cumulative Data'!A:A,C45,'Cumulative Data'!E:E)+sumif('Cumulative Data'!A:A,D45,'Cumulative Data'!E:E)+sumif('Cumulative Data'!B:B,C45,'Cumulative Data'!F:F)+sumif('Cumulative Data'!B:B,D45,'Cumulative Data'!F:F)</f>
        <v>27</v>
      </c>
      <c r="H45" s="96">
        <f>sumif('Cumulative Data'!A:A,C45,'Cumulative Data'!F:F)+sumif('Cumulative Data'!A:A,D45,'Cumulative Data'!F:F)+sumif('Cumulative Data'!B:B,C45,'Cumulative Data'!E:E)+sumif('Cumulative Data'!B:B,D45,'Cumulative Data'!E:E)</f>
        <v>50</v>
      </c>
      <c r="I45" s="38"/>
    </row>
    <row r="46" ht="15.75" customHeight="1">
      <c r="A46" s="93" t="s">
        <v>17</v>
      </c>
      <c r="B46" s="47" t="s">
        <v>15</v>
      </c>
      <c r="C46" s="94" t="str">
        <f t="shared" si="7"/>
        <v>Mike &amp; Mole</v>
      </c>
      <c r="D46" s="94" t="str">
        <f t="shared" si="8"/>
        <v>Mole &amp; Mike</v>
      </c>
      <c r="E46" s="95">
        <f>sumif('Cumulative Data'!A:A,C46,'Cumulative Data'!J:J)+sumif('Cumulative Data'!A:A,D46,'Cumulative Data'!J:J)</f>
        <v>6</v>
      </c>
      <c r="F46" s="96">
        <f>sumif('Cumulative Data'!B:B,C46,'Cumulative Data'!J:J)+sumif('Cumulative Data'!B:B,D46,'Cumulative Data'!J:J)</f>
        <v>5</v>
      </c>
      <c r="G46" s="96">
        <f>sumif('Cumulative Data'!A:A,C46,'Cumulative Data'!E:E)+sumif('Cumulative Data'!A:A,D46,'Cumulative Data'!E:E)+sumif('Cumulative Data'!B:B,C46,'Cumulative Data'!F:F)+sumif('Cumulative Data'!B:B,D46,'Cumulative Data'!F:F)</f>
        <v>52</v>
      </c>
      <c r="H46" s="96">
        <f>sumif('Cumulative Data'!A:A,C46,'Cumulative Data'!F:F)+sumif('Cumulative Data'!A:A,D46,'Cumulative Data'!F:F)+sumif('Cumulative Data'!B:B,C46,'Cumulative Data'!E:E)+sumif('Cumulative Data'!B:B,D46,'Cumulative Data'!E:E)</f>
        <v>49</v>
      </c>
      <c r="I46" s="38"/>
    </row>
    <row r="47" ht="15.75" customHeight="1">
      <c r="A47" s="93" t="s">
        <v>17</v>
      </c>
      <c r="B47" s="47" t="s">
        <v>14</v>
      </c>
      <c r="C47" s="94" t="str">
        <f t="shared" si="7"/>
        <v>Mike &amp; Andrew</v>
      </c>
      <c r="D47" s="94" t="str">
        <f t="shared" si="8"/>
        <v>Andrew &amp; Mike</v>
      </c>
      <c r="E47" s="95">
        <f>sumif('Cumulative Data'!A:A,C47,'Cumulative Data'!J:J)+sumif('Cumulative Data'!A:A,D47,'Cumulative Data'!J:J)</f>
        <v>1</v>
      </c>
      <c r="F47" s="96">
        <f>sumif('Cumulative Data'!B:B,C47,'Cumulative Data'!J:J)+sumif('Cumulative Data'!B:B,D47,'Cumulative Data'!J:J)</f>
        <v>2</v>
      </c>
      <c r="G47" s="96">
        <f>sumif('Cumulative Data'!A:A,C47,'Cumulative Data'!E:E)+sumif('Cumulative Data'!A:A,D47,'Cumulative Data'!E:E)+sumif('Cumulative Data'!B:B,C47,'Cumulative Data'!F:F)+sumif('Cumulative Data'!B:B,D47,'Cumulative Data'!F:F)</f>
        <v>20</v>
      </c>
      <c r="H47" s="96">
        <f>sumif('Cumulative Data'!A:A,C47,'Cumulative Data'!F:F)+sumif('Cumulative Data'!A:A,D47,'Cumulative Data'!F:F)+sumif('Cumulative Data'!B:B,C47,'Cumulative Data'!E:E)+sumif('Cumulative Data'!B:B,D47,'Cumulative Data'!E:E)</f>
        <v>20</v>
      </c>
      <c r="I47" s="38"/>
    </row>
    <row r="48" ht="15.75" customHeight="1">
      <c r="A48" s="93" t="s">
        <v>17</v>
      </c>
      <c r="B48" s="93" t="s">
        <v>18</v>
      </c>
      <c r="C48" s="94" t="str">
        <f t="shared" si="7"/>
        <v>Mike &amp; Cadol</v>
      </c>
      <c r="D48" s="94" t="str">
        <f t="shared" si="8"/>
        <v>Cadol &amp; Mike</v>
      </c>
      <c r="E48" s="95">
        <f>sumif('Cumulative Data'!A:A,C48,'Cumulative Data'!J:J)+sumif('Cumulative Data'!A:A,D48,'Cumulative Data'!J:J)</f>
        <v>0</v>
      </c>
      <c r="F48" s="96">
        <f>sumif('Cumulative Data'!B:B,C48,'Cumulative Data'!J:J)+sumif('Cumulative Data'!B:B,D48,'Cumulative Data'!J:J)</f>
        <v>0.5</v>
      </c>
      <c r="G48" s="96">
        <f>sumif('Cumulative Data'!A:A,C48,'Cumulative Data'!E:E)+sumif('Cumulative Data'!A:A,D48,'Cumulative Data'!E:E)+sumif('Cumulative Data'!B:B,C48,'Cumulative Data'!F:F)+sumif('Cumulative Data'!B:B,D48,'Cumulative Data'!F:F)</f>
        <v>5</v>
      </c>
      <c r="H48" s="96">
        <f>sumif('Cumulative Data'!A:A,C48,'Cumulative Data'!F:F)+sumif('Cumulative Data'!A:A,D48,'Cumulative Data'!F:F)+sumif('Cumulative Data'!B:B,C48,'Cumulative Data'!E:E)+sumif('Cumulative Data'!B:B,D48,'Cumulative Data'!E:E)</f>
        <v>15</v>
      </c>
      <c r="I48" s="38"/>
    </row>
    <row r="49" ht="15.75" customHeight="1">
      <c r="A49" s="93" t="s">
        <v>20</v>
      </c>
      <c r="B49" s="47" t="s">
        <v>151</v>
      </c>
      <c r="C49" s="94" t="str">
        <f t="shared" si="7"/>
        <v>DT &amp; Kita</v>
      </c>
      <c r="D49" s="94" t="str">
        <f t="shared" si="8"/>
        <v>Kita &amp; DT</v>
      </c>
      <c r="E49" s="95">
        <f>sumif('Cumulative Data'!A:A,C49,'Cumulative Data'!J:J)+sumif('Cumulative Data'!A:A,D49,'Cumulative Data'!J:J)</f>
        <v>0</v>
      </c>
      <c r="F49" s="96">
        <f>sumif('Cumulative Data'!B:B,C49,'Cumulative Data'!J:J)+sumif('Cumulative Data'!B:B,D49,'Cumulative Data'!J:J)</f>
        <v>4</v>
      </c>
      <c r="G49" s="96">
        <f>sumif('Cumulative Data'!A:A,C49,'Cumulative Data'!E:E)+sumif('Cumulative Data'!A:A,D49,'Cumulative Data'!E:E)+sumif('Cumulative Data'!B:B,C49,'Cumulative Data'!F:F)+sumif('Cumulative Data'!B:B,D49,'Cumulative Data'!F:F)</f>
        <v>6</v>
      </c>
      <c r="H49" s="96">
        <f>sumif('Cumulative Data'!A:A,C49,'Cumulative Data'!F:F)+sumif('Cumulative Data'!A:A,D49,'Cumulative Data'!F:F)+sumif('Cumulative Data'!B:B,C49,'Cumulative Data'!E:E)+sumif('Cumulative Data'!B:B,D49,'Cumulative Data'!E:E)</f>
        <v>24</v>
      </c>
      <c r="I49" s="38"/>
    </row>
    <row r="50" ht="15.75" customHeight="1">
      <c r="A50" s="93" t="s">
        <v>20</v>
      </c>
      <c r="B50" s="47" t="s">
        <v>19</v>
      </c>
      <c r="C50" s="94" t="str">
        <f t="shared" si="7"/>
        <v>DT &amp; Batty</v>
      </c>
      <c r="D50" s="94" t="str">
        <f t="shared" si="8"/>
        <v>Batty &amp; DT</v>
      </c>
      <c r="E50" s="95">
        <f>sumif('Cumulative Data'!A:A,C50,'Cumulative Data'!J:J)+sumif('Cumulative Data'!A:A,D50,'Cumulative Data'!J:J)</f>
        <v>1.5</v>
      </c>
      <c r="F50" s="96">
        <f>sumif('Cumulative Data'!B:B,C50,'Cumulative Data'!J:J)+sumif('Cumulative Data'!B:B,D50,'Cumulative Data'!J:J)</f>
        <v>3.5</v>
      </c>
      <c r="G50" s="96">
        <f>sumif('Cumulative Data'!A:A,C50,'Cumulative Data'!E:E)+sumif('Cumulative Data'!A:A,D50,'Cumulative Data'!E:E)+sumif('Cumulative Data'!B:B,C50,'Cumulative Data'!F:F)+sumif('Cumulative Data'!B:B,D50,'Cumulative Data'!F:F)</f>
        <v>17</v>
      </c>
      <c r="H50" s="96">
        <f>sumif('Cumulative Data'!A:A,C50,'Cumulative Data'!F:F)+sumif('Cumulative Data'!A:A,D50,'Cumulative Data'!F:F)+sumif('Cumulative Data'!B:B,C50,'Cumulative Data'!E:E)+sumif('Cumulative Data'!B:B,D50,'Cumulative Data'!E:E)</f>
        <v>30</v>
      </c>
      <c r="I50" s="38"/>
    </row>
    <row r="51" ht="15.75" customHeight="1">
      <c r="A51" s="93" t="s">
        <v>20</v>
      </c>
      <c r="B51" s="47" t="s">
        <v>15</v>
      </c>
      <c r="C51" s="94" t="str">
        <f t="shared" si="7"/>
        <v>DT &amp; Mole</v>
      </c>
      <c r="D51" s="94" t="str">
        <f t="shared" si="8"/>
        <v>Mole &amp; DT</v>
      </c>
      <c r="E51" s="95">
        <f>sumif('Cumulative Data'!A:A,C51,'Cumulative Data'!J:J)+sumif('Cumulative Data'!A:A,D51,'Cumulative Data'!J:J)</f>
        <v>4</v>
      </c>
      <c r="F51" s="96">
        <f>sumif('Cumulative Data'!B:B,C51,'Cumulative Data'!J:J)+sumif('Cumulative Data'!B:B,D51,'Cumulative Data'!J:J)</f>
        <v>8</v>
      </c>
      <c r="G51" s="96">
        <f>sumif('Cumulative Data'!A:A,C51,'Cumulative Data'!E:E)+sumif('Cumulative Data'!A:A,D51,'Cumulative Data'!E:E)+sumif('Cumulative Data'!B:B,C51,'Cumulative Data'!F:F)+sumif('Cumulative Data'!B:B,D51,'Cumulative Data'!F:F)</f>
        <v>47</v>
      </c>
      <c r="H51" s="96">
        <f>sumif('Cumulative Data'!A:A,C51,'Cumulative Data'!F:F)+sumif('Cumulative Data'!A:A,D51,'Cumulative Data'!F:F)+sumif('Cumulative Data'!B:B,C51,'Cumulative Data'!E:E)+sumif('Cumulative Data'!B:B,D51,'Cumulative Data'!E:E)</f>
        <v>57</v>
      </c>
      <c r="I51" s="38"/>
    </row>
    <row r="52" ht="15.75" customHeight="1">
      <c r="A52" s="93" t="s">
        <v>20</v>
      </c>
      <c r="B52" s="47" t="s">
        <v>14</v>
      </c>
      <c r="C52" s="94" t="str">
        <f t="shared" si="7"/>
        <v>DT &amp; Andrew</v>
      </c>
      <c r="D52" s="94" t="str">
        <f t="shared" si="8"/>
        <v>Andrew &amp; DT</v>
      </c>
      <c r="E52" s="95">
        <f>sumif('Cumulative Data'!A:A,C52,'Cumulative Data'!J:J)+sumif('Cumulative Data'!A:A,D52,'Cumulative Data'!J:J)</f>
        <v>0</v>
      </c>
      <c r="F52" s="96">
        <f>sumif('Cumulative Data'!B:B,C52,'Cumulative Data'!J:J)+sumif('Cumulative Data'!B:B,D52,'Cumulative Data'!J:J)</f>
        <v>1.5</v>
      </c>
      <c r="G52" s="96">
        <f>sumif('Cumulative Data'!A:A,C52,'Cumulative Data'!E:E)+sumif('Cumulative Data'!A:A,D52,'Cumulative Data'!E:E)+sumif('Cumulative Data'!B:B,C52,'Cumulative Data'!F:F)+sumif('Cumulative Data'!B:B,D52,'Cumulative Data'!F:F)</f>
        <v>4</v>
      </c>
      <c r="H52" s="96">
        <f>sumif('Cumulative Data'!A:A,C52,'Cumulative Data'!F:F)+sumif('Cumulative Data'!A:A,D52,'Cumulative Data'!F:F)+sumif('Cumulative Data'!B:B,C52,'Cumulative Data'!E:E)+sumif('Cumulative Data'!B:B,D52,'Cumulative Data'!E:E)</f>
        <v>10</v>
      </c>
      <c r="I52" s="38"/>
    </row>
    <row r="53" ht="15.75" customHeight="1">
      <c r="A53" s="93" t="s">
        <v>20</v>
      </c>
      <c r="B53" s="93" t="s">
        <v>18</v>
      </c>
      <c r="C53" s="94" t="str">
        <f t="shared" si="7"/>
        <v>DT &amp; Cadol</v>
      </c>
      <c r="D53" s="94" t="str">
        <f t="shared" si="8"/>
        <v>Cadol &amp; DT</v>
      </c>
      <c r="E53" s="95">
        <f>sumif('Cumulative Data'!A:A,C53,'Cumulative Data'!J:J)+sumif('Cumulative Data'!A:A,D53,'Cumulative Data'!J:J)</f>
        <v>0</v>
      </c>
      <c r="F53" s="96">
        <f>sumif('Cumulative Data'!B:B,C53,'Cumulative Data'!J:J)+sumif('Cumulative Data'!B:B,D53,'Cumulative Data'!J:J)</f>
        <v>0.5</v>
      </c>
      <c r="G53" s="96">
        <f>sumif('Cumulative Data'!A:A,C53,'Cumulative Data'!E:E)+sumif('Cumulative Data'!A:A,D53,'Cumulative Data'!E:E)+sumif('Cumulative Data'!B:B,C53,'Cumulative Data'!F:F)+sumif('Cumulative Data'!B:B,D53,'Cumulative Data'!F:F)</f>
        <v>4</v>
      </c>
      <c r="H53" s="96">
        <f>sumif('Cumulative Data'!A:A,C53,'Cumulative Data'!F:F)+sumif('Cumulative Data'!A:A,D53,'Cumulative Data'!F:F)+sumif('Cumulative Data'!B:B,C53,'Cumulative Data'!E:E)+sumif('Cumulative Data'!B:B,D53,'Cumulative Data'!E:E)</f>
        <v>9</v>
      </c>
      <c r="I53" s="38"/>
    </row>
    <row r="54" ht="15.75" customHeight="1">
      <c r="A54" s="93" t="s">
        <v>151</v>
      </c>
      <c r="B54" s="47" t="s">
        <v>19</v>
      </c>
      <c r="C54" s="94" t="str">
        <f t="shared" si="7"/>
        <v>Kita &amp; Batty</v>
      </c>
      <c r="D54" s="94" t="str">
        <f t="shared" si="8"/>
        <v>Batty &amp; Kita</v>
      </c>
      <c r="E54" s="95">
        <f>sumif('Cumulative Data'!A:A,C54,'Cumulative Data'!J:J)+sumif('Cumulative Data'!A:A,D54,'Cumulative Data'!J:J)</f>
        <v>1</v>
      </c>
      <c r="F54" s="96">
        <f>sumif('Cumulative Data'!B:B,C54,'Cumulative Data'!J:J)+sumif('Cumulative Data'!B:B,D54,'Cumulative Data'!J:J)</f>
        <v>2.5</v>
      </c>
      <c r="G54" s="96">
        <f>sumif('Cumulative Data'!A:A,C54,'Cumulative Data'!E:E)+sumif('Cumulative Data'!A:A,D54,'Cumulative Data'!E:E)+sumif('Cumulative Data'!B:B,C54,'Cumulative Data'!F:F)+sumif('Cumulative Data'!B:B,D54,'Cumulative Data'!F:F)</f>
        <v>7</v>
      </c>
      <c r="H54" s="96">
        <f>sumif('Cumulative Data'!A:A,C54,'Cumulative Data'!F:F)+sumif('Cumulative Data'!A:A,D54,'Cumulative Data'!F:F)+sumif('Cumulative Data'!B:B,C54,'Cumulative Data'!E:E)+sumif('Cumulative Data'!B:B,D54,'Cumulative Data'!E:E)</f>
        <v>20</v>
      </c>
      <c r="I54" s="38"/>
    </row>
    <row r="55" ht="15.75" customHeight="1">
      <c r="A55" s="93" t="s">
        <v>151</v>
      </c>
      <c r="B55" s="47" t="s">
        <v>15</v>
      </c>
      <c r="C55" s="94" t="str">
        <f t="shared" si="7"/>
        <v>Kita &amp; Mole</v>
      </c>
      <c r="D55" s="94" t="str">
        <f t="shared" si="8"/>
        <v>Mole &amp; Kita</v>
      </c>
      <c r="E55" s="95">
        <f>sumif('Cumulative Data'!A:A,C55,'Cumulative Data'!J:J)+sumif('Cumulative Data'!A:A,D55,'Cumulative Data'!J:J)</f>
        <v>2</v>
      </c>
      <c r="F55" s="96">
        <f>sumif('Cumulative Data'!B:B,C55,'Cumulative Data'!J:J)+sumif('Cumulative Data'!B:B,D55,'Cumulative Data'!J:J)</f>
        <v>3</v>
      </c>
      <c r="G55" s="96">
        <f>sumif('Cumulative Data'!A:A,C55,'Cumulative Data'!E:E)+sumif('Cumulative Data'!A:A,D55,'Cumulative Data'!E:E)+sumif('Cumulative Data'!B:B,C55,'Cumulative Data'!F:F)+sumif('Cumulative Data'!B:B,D55,'Cumulative Data'!F:F)</f>
        <v>14</v>
      </c>
      <c r="H55" s="96">
        <f>sumif('Cumulative Data'!A:A,C55,'Cumulative Data'!F:F)+sumif('Cumulative Data'!A:A,D55,'Cumulative Data'!F:F)+sumif('Cumulative Data'!B:B,C55,'Cumulative Data'!E:E)+sumif('Cumulative Data'!B:B,D55,'Cumulative Data'!E:E)</f>
        <v>23</v>
      </c>
      <c r="I55" s="38"/>
    </row>
    <row r="56" ht="15.75" customHeight="1">
      <c r="A56" s="93" t="s">
        <v>151</v>
      </c>
      <c r="B56" s="47" t="s">
        <v>14</v>
      </c>
      <c r="C56" s="94" t="str">
        <f t="shared" si="7"/>
        <v>Kita &amp; Andrew</v>
      </c>
      <c r="D56" s="94" t="str">
        <f t="shared" si="8"/>
        <v>Andrew &amp; Kita</v>
      </c>
      <c r="E56" s="95">
        <f>sumif('Cumulative Data'!A:A,C56,'Cumulative Data'!J:J)+sumif('Cumulative Data'!A:A,D56,'Cumulative Data'!J:J)</f>
        <v>0</v>
      </c>
      <c r="F56" s="96">
        <f>sumif('Cumulative Data'!B:B,C56,'Cumulative Data'!J:J)+sumif('Cumulative Data'!B:B,D56,'Cumulative Data'!J:J)</f>
        <v>1</v>
      </c>
      <c r="G56" s="96">
        <f>sumif('Cumulative Data'!A:A,C56,'Cumulative Data'!E:E)+sumif('Cumulative Data'!A:A,D56,'Cumulative Data'!E:E)+sumif('Cumulative Data'!B:B,C56,'Cumulative Data'!F:F)+sumif('Cumulative Data'!B:B,D56,'Cumulative Data'!F:F)</f>
        <v>0</v>
      </c>
      <c r="H56" s="96">
        <f>sumif('Cumulative Data'!A:A,C56,'Cumulative Data'!F:F)+sumif('Cumulative Data'!A:A,D56,'Cumulative Data'!F:F)+sumif('Cumulative Data'!B:B,C56,'Cumulative Data'!E:E)+sumif('Cumulative Data'!B:B,D56,'Cumulative Data'!E:E)</f>
        <v>6</v>
      </c>
      <c r="I56" s="38"/>
    </row>
    <row r="57" ht="15.75" customHeight="1">
      <c r="A57" s="93" t="s">
        <v>151</v>
      </c>
      <c r="B57" s="93" t="s">
        <v>18</v>
      </c>
      <c r="C57" s="94" t="str">
        <f t="shared" si="7"/>
        <v>Kita &amp; Cadol</v>
      </c>
      <c r="D57" s="94" t="str">
        <f t="shared" si="8"/>
        <v>Cadol &amp; Kita</v>
      </c>
      <c r="E57" s="95">
        <f>sumif('Cumulative Data'!A:A,C57,'Cumulative Data'!J:J)+sumif('Cumulative Data'!A:A,D57,'Cumulative Data'!J:J)</f>
        <v>0</v>
      </c>
      <c r="F57" s="96">
        <f>sumif('Cumulative Data'!B:B,C57,'Cumulative Data'!J:J)+sumif('Cumulative Data'!B:B,D57,'Cumulative Data'!J:J)</f>
        <v>2</v>
      </c>
      <c r="G57" s="96">
        <f>sumif('Cumulative Data'!A:A,C57,'Cumulative Data'!E:E)+sumif('Cumulative Data'!A:A,D57,'Cumulative Data'!E:E)+sumif('Cumulative Data'!B:B,C57,'Cumulative Data'!F:F)+sumif('Cumulative Data'!B:B,D57,'Cumulative Data'!F:F)</f>
        <v>4</v>
      </c>
      <c r="H57" s="96">
        <f>sumif('Cumulative Data'!A:A,C57,'Cumulative Data'!F:F)+sumif('Cumulative Data'!A:A,D57,'Cumulative Data'!F:F)+sumif('Cumulative Data'!B:B,C57,'Cumulative Data'!E:E)+sumif('Cumulative Data'!B:B,D57,'Cumulative Data'!E:E)</f>
        <v>12</v>
      </c>
      <c r="I57" s="38"/>
    </row>
    <row r="58" ht="15.75" customHeight="1">
      <c r="A58" s="47" t="s">
        <v>19</v>
      </c>
      <c r="B58" s="47" t="s">
        <v>15</v>
      </c>
      <c r="C58" s="94" t="str">
        <f t="shared" si="7"/>
        <v>Batty &amp; Mole</v>
      </c>
      <c r="D58" s="94" t="str">
        <f t="shared" si="8"/>
        <v>Mole &amp; Batty</v>
      </c>
      <c r="E58" s="95">
        <f>sumif('Cumulative Data'!A:A,C58,'Cumulative Data'!J:J)+sumif('Cumulative Data'!A:A,D58,'Cumulative Data'!J:J)</f>
        <v>9</v>
      </c>
      <c r="F58" s="96">
        <f>sumif('Cumulative Data'!B:B,C58,'Cumulative Data'!J:J)+sumif('Cumulative Data'!B:B,D58,'Cumulative Data'!J:J)</f>
        <v>10</v>
      </c>
      <c r="G58" s="96">
        <f>sumif('Cumulative Data'!A:A,C58,'Cumulative Data'!E:E)+sumif('Cumulative Data'!A:A,D58,'Cumulative Data'!E:E)+sumif('Cumulative Data'!B:B,C58,'Cumulative Data'!F:F)+sumif('Cumulative Data'!B:B,D58,'Cumulative Data'!F:F)</f>
        <v>95</v>
      </c>
      <c r="H58" s="96">
        <f>sumif('Cumulative Data'!A:A,C58,'Cumulative Data'!F:F)+sumif('Cumulative Data'!A:A,D58,'Cumulative Data'!F:F)+sumif('Cumulative Data'!B:B,C58,'Cumulative Data'!E:E)+sumif('Cumulative Data'!B:B,D58,'Cumulative Data'!E:E)</f>
        <v>96</v>
      </c>
      <c r="I58" s="38"/>
    </row>
    <row r="59" ht="15.75" customHeight="1">
      <c r="A59" s="47" t="s">
        <v>19</v>
      </c>
      <c r="B59" s="47" t="s">
        <v>14</v>
      </c>
      <c r="C59" s="94" t="str">
        <f t="shared" si="7"/>
        <v>Batty &amp; Andrew</v>
      </c>
      <c r="D59" s="94" t="str">
        <f t="shared" si="8"/>
        <v>Andrew &amp; Batty</v>
      </c>
      <c r="E59" s="95">
        <f>sumif('Cumulative Data'!A:A,C59,'Cumulative Data'!J:J)+sumif('Cumulative Data'!A:A,D59,'Cumulative Data'!J:J)</f>
        <v>2</v>
      </c>
      <c r="F59" s="96">
        <f>sumif('Cumulative Data'!B:B,C59,'Cumulative Data'!J:J)+sumif('Cumulative Data'!B:B,D59,'Cumulative Data'!J:J)</f>
        <v>1</v>
      </c>
      <c r="G59" s="96">
        <f>sumif('Cumulative Data'!A:A,C59,'Cumulative Data'!E:E)+sumif('Cumulative Data'!A:A,D59,'Cumulative Data'!E:E)+sumif('Cumulative Data'!B:B,C59,'Cumulative Data'!F:F)+sumif('Cumulative Data'!B:B,D59,'Cumulative Data'!F:F)</f>
        <v>29</v>
      </c>
      <c r="H59" s="96">
        <f>sumif('Cumulative Data'!A:A,C59,'Cumulative Data'!F:F)+sumif('Cumulative Data'!A:A,D59,'Cumulative Data'!F:F)+sumif('Cumulative Data'!B:B,C59,'Cumulative Data'!E:E)+sumif('Cumulative Data'!B:B,D59,'Cumulative Data'!E:E)</f>
        <v>26</v>
      </c>
      <c r="I59" s="38"/>
    </row>
    <row r="60" ht="15.75" customHeight="1">
      <c r="A60" s="47" t="s">
        <v>19</v>
      </c>
      <c r="B60" s="93" t="s">
        <v>18</v>
      </c>
      <c r="C60" s="94" t="str">
        <f t="shared" si="7"/>
        <v>Batty &amp; Cadol</v>
      </c>
      <c r="D60" s="94" t="str">
        <f t="shared" si="8"/>
        <v>Cadol &amp; Batty</v>
      </c>
      <c r="E60" s="95">
        <f>sumif('Cumulative Data'!A:A,C60,'Cumulative Data'!J:J)+sumif('Cumulative Data'!A:A,D60,'Cumulative Data'!J:J)</f>
        <v>0</v>
      </c>
      <c r="F60" s="96">
        <f>sumif('Cumulative Data'!B:B,C60,'Cumulative Data'!J:J)+sumif('Cumulative Data'!B:B,D60,'Cumulative Data'!J:J)</f>
        <v>0</v>
      </c>
      <c r="G60" s="96">
        <f>sumif('Cumulative Data'!A:A,C60,'Cumulative Data'!E:E)+sumif('Cumulative Data'!A:A,D60,'Cumulative Data'!E:E)+sumif('Cumulative Data'!B:B,C60,'Cumulative Data'!F:F)+sumif('Cumulative Data'!B:B,D60,'Cumulative Data'!F:F)</f>
        <v>0</v>
      </c>
      <c r="H60" s="96">
        <f>sumif('Cumulative Data'!A:A,C60,'Cumulative Data'!F:F)+sumif('Cumulative Data'!A:A,D60,'Cumulative Data'!F:F)+sumif('Cumulative Data'!B:B,C60,'Cumulative Data'!E:E)+sumif('Cumulative Data'!B:B,D60,'Cumulative Data'!E:E)</f>
        <v>6</v>
      </c>
      <c r="I60" s="38"/>
    </row>
    <row r="61" ht="15.75" customHeight="1">
      <c r="A61" s="93" t="s">
        <v>15</v>
      </c>
      <c r="B61" s="47" t="s">
        <v>14</v>
      </c>
      <c r="C61" s="94" t="str">
        <f t="shared" si="7"/>
        <v>Mole &amp; Andrew</v>
      </c>
      <c r="D61" s="94" t="str">
        <f t="shared" si="8"/>
        <v>Andrew &amp; Mole</v>
      </c>
      <c r="E61" s="95">
        <f>sumif('Cumulative Data'!A:A,C61,'Cumulative Data'!J:J)+sumif('Cumulative Data'!A:A,D61,'Cumulative Data'!J:J)</f>
        <v>2</v>
      </c>
      <c r="F61" s="96">
        <f>sumif('Cumulative Data'!B:B,C61,'Cumulative Data'!J:J)+sumif('Cumulative Data'!B:B,D61,'Cumulative Data'!J:J)</f>
        <v>0</v>
      </c>
      <c r="G61" s="96">
        <f>sumif('Cumulative Data'!A:A,C61,'Cumulative Data'!E:E)+sumif('Cumulative Data'!A:A,D61,'Cumulative Data'!E:E)+sumif('Cumulative Data'!B:B,C61,'Cumulative Data'!F:F)+sumif('Cumulative Data'!B:B,D61,'Cumulative Data'!F:F)</f>
        <v>23</v>
      </c>
      <c r="H61" s="96">
        <f>sumif('Cumulative Data'!A:A,C61,'Cumulative Data'!F:F)+sumif('Cumulative Data'!A:A,D61,'Cumulative Data'!F:F)+sumif('Cumulative Data'!B:B,C61,'Cumulative Data'!E:E)+sumif('Cumulative Data'!B:B,D61,'Cumulative Data'!E:E)</f>
        <v>9</v>
      </c>
      <c r="I61" s="38"/>
    </row>
    <row r="62" ht="15.75" customHeight="1">
      <c r="A62" s="93" t="s">
        <v>15</v>
      </c>
      <c r="B62" s="93" t="s">
        <v>18</v>
      </c>
      <c r="C62" s="94" t="str">
        <f t="shared" si="7"/>
        <v>Mole &amp; Cadol</v>
      </c>
      <c r="D62" s="94" t="str">
        <f t="shared" si="8"/>
        <v>Cadol &amp; Mole</v>
      </c>
      <c r="E62" s="95">
        <f>sumif('Cumulative Data'!A:A,C62,'Cumulative Data'!J:J)+sumif('Cumulative Data'!A:A,D62,'Cumulative Data'!J:J)</f>
        <v>1</v>
      </c>
      <c r="F62" s="96">
        <f>sumif('Cumulative Data'!B:B,C62,'Cumulative Data'!J:J)+sumif('Cumulative Data'!B:B,D62,'Cumulative Data'!J:J)</f>
        <v>2</v>
      </c>
      <c r="G62" s="96">
        <f>sumif('Cumulative Data'!A:A,C62,'Cumulative Data'!E:E)+sumif('Cumulative Data'!A:A,D62,'Cumulative Data'!E:E)+sumif('Cumulative Data'!B:B,C62,'Cumulative Data'!F:F)+sumif('Cumulative Data'!B:B,D62,'Cumulative Data'!F:F)</f>
        <v>14</v>
      </c>
      <c r="H62" s="96">
        <f>sumif('Cumulative Data'!A:A,C62,'Cumulative Data'!F:F)+sumif('Cumulative Data'!A:A,D62,'Cumulative Data'!F:F)+sumif('Cumulative Data'!B:B,C62,'Cumulative Data'!E:E)+sumif('Cumulative Data'!B:B,D62,'Cumulative Data'!E:E)</f>
        <v>17</v>
      </c>
      <c r="I62" s="38"/>
    </row>
    <row r="63" ht="15.75" customHeight="1">
      <c r="A63" s="93" t="s">
        <v>14</v>
      </c>
      <c r="B63" s="94" t="s">
        <v>18</v>
      </c>
      <c r="C63" s="94" t="str">
        <f t="shared" si="7"/>
        <v>Andrew &amp; Cadol</v>
      </c>
      <c r="D63" s="94" t="str">
        <f t="shared" si="8"/>
        <v>Cadol &amp; Andrew</v>
      </c>
      <c r="E63" s="95">
        <f>sumif('Cumulative Data'!A:A,C63,'Cumulative Data'!J:J)+sumif('Cumulative Data'!A:A,D63,'Cumulative Data'!J:J)</f>
        <v>1</v>
      </c>
      <c r="F63" s="96">
        <f>sumif('Cumulative Data'!B:B,C63,'Cumulative Data'!J:J)+sumif('Cumulative Data'!B:B,D63,'Cumulative Data'!J:J)</f>
        <v>0</v>
      </c>
      <c r="G63" s="96">
        <f>sumif('Cumulative Data'!A:A,C63,'Cumulative Data'!E:E)+sumif('Cumulative Data'!A:A,D63,'Cumulative Data'!E:E)+sumif('Cumulative Data'!B:B,C63,'Cumulative Data'!F:F)+sumif('Cumulative Data'!B:B,D63,'Cumulative Data'!F:F)</f>
        <v>13</v>
      </c>
      <c r="H63" s="96">
        <f>sumif('Cumulative Data'!A:A,C63,'Cumulative Data'!F:F)+sumif('Cumulative Data'!A:A,D63,'Cumulative Data'!F:F)+sumif('Cumulative Data'!B:B,C63,'Cumulative Data'!E:E)+sumif('Cumulative Data'!B:B,D63,'Cumulative Data'!E:E)</f>
        <v>15</v>
      </c>
      <c r="I63" s="38"/>
    </row>
    <row r="64" ht="15.75" customHeight="1">
      <c r="A64" s="93" t="s">
        <v>164</v>
      </c>
      <c r="B64" s="94" t="s">
        <v>19</v>
      </c>
      <c r="C64" s="94" t="str">
        <f t="shared" si="7"/>
        <v>Civet &amp; Batty</v>
      </c>
      <c r="D64" s="94" t="str">
        <f t="shared" si="8"/>
        <v>Batty &amp; Civet</v>
      </c>
      <c r="E64" s="95">
        <f>sumif('Cumulative Data'!A:A,C64,'Cumulative Data'!J:J)+sumif('Cumulative Data'!A:A,D64,'Cumulative Data'!J:J)</f>
        <v>0</v>
      </c>
      <c r="F64" s="96">
        <f>sumif('Cumulative Data'!B:B,C64,'Cumulative Data'!J:J)+sumif('Cumulative Data'!B:B,D64,'Cumulative Data'!J:J)</f>
        <v>1.5</v>
      </c>
      <c r="G64" s="96">
        <f>sumif('Cumulative Data'!A:A,C64,'Cumulative Data'!E:E)+sumif('Cumulative Data'!A:A,D64,'Cumulative Data'!E:E)+sumif('Cumulative Data'!B:B,C64,'Cumulative Data'!F:F)+sumif('Cumulative Data'!B:B,D64,'Cumulative Data'!F:F)</f>
        <v>6</v>
      </c>
      <c r="H64" s="96">
        <f>sumif('Cumulative Data'!A:A,C64,'Cumulative Data'!F:F)+sumif('Cumulative Data'!A:A,D64,'Cumulative Data'!F:F)+sumif('Cumulative Data'!B:B,C64,'Cumulative Data'!E:E)+sumif('Cumulative Data'!B:B,D64,'Cumulative Data'!E:E)</f>
        <v>12</v>
      </c>
      <c r="I64" s="38"/>
    </row>
    <row r="65" ht="15.75" customHeight="1">
      <c r="A65" s="93" t="s">
        <v>164</v>
      </c>
      <c r="B65" s="94" t="s">
        <v>15</v>
      </c>
      <c r="C65" s="94" t="str">
        <f t="shared" si="7"/>
        <v>Civet &amp; Mole</v>
      </c>
      <c r="D65" s="94" t="str">
        <f t="shared" si="8"/>
        <v>Mole &amp; Civet</v>
      </c>
      <c r="E65" s="95">
        <f>sumif('Cumulative Data'!A:A,C65,'Cumulative Data'!J:J)+sumif('Cumulative Data'!A:A,D65,'Cumulative Data'!J:J)</f>
        <v>1</v>
      </c>
      <c r="F65" s="96">
        <f>sumif('Cumulative Data'!B:B,C65,'Cumulative Data'!J:J)+sumif('Cumulative Data'!B:B,D65,'Cumulative Data'!J:J)</f>
        <v>1</v>
      </c>
      <c r="G65" s="96">
        <f>sumif('Cumulative Data'!A:A,C65,'Cumulative Data'!E:E)+sumif('Cumulative Data'!A:A,D65,'Cumulative Data'!E:E)+sumif('Cumulative Data'!B:B,C65,'Cumulative Data'!F:F)+sumif('Cumulative Data'!B:B,D65,'Cumulative Data'!F:F)</f>
        <v>9</v>
      </c>
      <c r="H65" s="96">
        <f>sumif('Cumulative Data'!A:A,C65,'Cumulative Data'!F:F)+sumif('Cumulative Data'!A:A,D65,'Cumulative Data'!F:F)+sumif('Cumulative Data'!B:B,C65,'Cumulative Data'!E:E)+sumif('Cumulative Data'!B:B,D65,'Cumulative Data'!E:E)</f>
        <v>9</v>
      </c>
      <c r="I65" s="38"/>
    </row>
    <row r="66" ht="15.75" customHeight="1">
      <c r="A66" s="93" t="s">
        <v>13</v>
      </c>
      <c r="B66" s="94" t="s">
        <v>165</v>
      </c>
      <c r="C66" s="94" t="str">
        <f t="shared" si="7"/>
        <v>WM &amp; Kenny</v>
      </c>
      <c r="D66" s="94" t="str">
        <f t="shared" si="8"/>
        <v>Kenny &amp; WM</v>
      </c>
      <c r="E66" s="95">
        <f>sumif('Cumulative Data'!A:A,C66,'Cumulative Data'!J:J)+sumif('Cumulative Data'!A:A,D66,'Cumulative Data'!J:J)</f>
        <v>2</v>
      </c>
      <c r="F66" s="96">
        <f>sumif('Cumulative Data'!B:B,C66,'Cumulative Data'!J:J)+sumif('Cumulative Data'!B:B,D66,'Cumulative Data'!J:J)</f>
        <v>0</v>
      </c>
      <c r="G66" s="96">
        <f>sumif('Cumulative Data'!A:A,C66,'Cumulative Data'!E:E)+sumif('Cumulative Data'!A:A,D66,'Cumulative Data'!E:E)+sumif('Cumulative Data'!B:B,C66,'Cumulative Data'!F:F)+sumif('Cumulative Data'!B:B,D66,'Cumulative Data'!F:F)</f>
        <v>12</v>
      </c>
      <c r="H66" s="96">
        <f>sumif('Cumulative Data'!A:A,C66,'Cumulative Data'!F:F)+sumif('Cumulative Data'!A:A,D66,'Cumulative Data'!F:F)+sumif('Cumulative Data'!B:B,C66,'Cumulative Data'!E:E)+sumif('Cumulative Data'!B:B,D66,'Cumulative Data'!E:E)</f>
        <v>7</v>
      </c>
      <c r="I66" s="38"/>
    </row>
    <row r="67" ht="15.75" customHeight="1">
      <c r="A67" s="93" t="s">
        <v>166</v>
      </c>
      <c r="B67" s="94" t="s">
        <v>19</v>
      </c>
      <c r="C67" s="94" t="str">
        <f t="shared" si="7"/>
        <v>Steph &amp; Batty</v>
      </c>
      <c r="D67" s="94" t="str">
        <f t="shared" si="8"/>
        <v>Batty &amp; Steph</v>
      </c>
      <c r="E67" s="95">
        <f>sumif('Cumulative Data'!A:A,C67,'Cumulative Data'!J:J)+sumif('Cumulative Data'!A:A,D67,'Cumulative Data'!J:J)</f>
        <v>0</v>
      </c>
      <c r="F67" s="96">
        <f>sumif('Cumulative Data'!B:B,C67,'Cumulative Data'!J:J)+sumif('Cumulative Data'!B:B,D67,'Cumulative Data'!J:J)</f>
        <v>1.5</v>
      </c>
      <c r="G67" s="96">
        <f>sumif('Cumulative Data'!A:A,C67,'Cumulative Data'!E:E)+sumif('Cumulative Data'!A:A,D67,'Cumulative Data'!E:E)+sumif('Cumulative Data'!B:B,C67,'Cumulative Data'!F:F)+sumif('Cumulative Data'!B:B,D67,'Cumulative Data'!F:F)</f>
        <v>4</v>
      </c>
      <c r="H67" s="96">
        <f>sumif('Cumulative Data'!A:A,C67,'Cumulative Data'!F:F)+sumif('Cumulative Data'!A:A,D67,'Cumulative Data'!F:F)+sumif('Cumulative Data'!B:B,C67,'Cumulative Data'!E:E)+sumif('Cumulative Data'!B:B,D67,'Cumulative Data'!E:E)</f>
        <v>11</v>
      </c>
      <c r="I67" s="38"/>
    </row>
    <row r="68" ht="15.75" customHeight="1">
      <c r="A68" s="93" t="s">
        <v>11</v>
      </c>
      <c r="B68" s="94" t="s">
        <v>18</v>
      </c>
      <c r="C68" s="94" t="str">
        <f t="shared" si="7"/>
        <v>Hiro &amp; Cadol</v>
      </c>
      <c r="D68" s="94" t="str">
        <f t="shared" si="8"/>
        <v>Cadol &amp; Hiro</v>
      </c>
      <c r="E68" s="95">
        <f>sumif('Cumulative Data'!A:A,C68,'Cumulative Data'!J:J)+sumif('Cumulative Data'!A:A,D68,'Cumulative Data'!J:J)</f>
        <v>0</v>
      </c>
      <c r="F68" s="96">
        <f>sumif('Cumulative Data'!B:B,C68,'Cumulative Data'!J:J)+sumif('Cumulative Data'!B:B,D68,'Cumulative Data'!J:J)</f>
        <v>2.5</v>
      </c>
      <c r="G68" s="96">
        <f>sumif('Cumulative Data'!A:A,C68,'Cumulative Data'!E:E)+sumif('Cumulative Data'!A:A,D68,'Cumulative Data'!E:E)+sumif('Cumulative Data'!B:B,C68,'Cumulative Data'!F:F)+sumif('Cumulative Data'!B:B,D68,'Cumulative Data'!F:F)</f>
        <v>5</v>
      </c>
      <c r="H68" s="96">
        <f>sumif('Cumulative Data'!A:A,C68,'Cumulative Data'!F:F)+sumif('Cumulative Data'!A:A,D68,'Cumulative Data'!F:F)+sumif('Cumulative Data'!B:B,C68,'Cumulative Data'!E:E)+sumif('Cumulative Data'!B:B,D68,'Cumulative Data'!E:E)</f>
        <v>17</v>
      </c>
      <c r="I68" s="38"/>
    </row>
    <row r="69" ht="15.75" customHeight="1">
      <c r="A69" s="93" t="s">
        <v>11</v>
      </c>
      <c r="B69" s="94" t="s">
        <v>167</v>
      </c>
      <c r="C69" s="94" t="str">
        <f t="shared" si="7"/>
        <v>Hiro &amp; Takaku</v>
      </c>
      <c r="D69" s="94" t="str">
        <f t="shared" si="8"/>
        <v>Takaku &amp; Hiro</v>
      </c>
      <c r="E69" s="95">
        <f>sumif('Cumulative Data'!A:A,C69,'Cumulative Data'!J:J)+sumif('Cumulative Data'!A:A,D69,'Cumulative Data'!J:J)</f>
        <v>2</v>
      </c>
      <c r="F69" s="96">
        <f>sumif('Cumulative Data'!B:B,C69,'Cumulative Data'!J:J)+sumif('Cumulative Data'!B:B,D69,'Cumulative Data'!J:J)</f>
        <v>2</v>
      </c>
      <c r="G69" s="96">
        <f>sumif('Cumulative Data'!A:A,C69,'Cumulative Data'!E:E)+sumif('Cumulative Data'!A:A,D69,'Cumulative Data'!E:E)+sumif('Cumulative Data'!B:B,C69,'Cumulative Data'!F:F)+sumif('Cumulative Data'!B:B,D69,'Cumulative Data'!F:F)</f>
        <v>17</v>
      </c>
      <c r="H69" s="96">
        <f>sumif('Cumulative Data'!A:A,C69,'Cumulative Data'!F:F)+sumif('Cumulative Data'!A:A,D69,'Cumulative Data'!F:F)+sumif('Cumulative Data'!B:B,C69,'Cumulative Data'!E:E)+sumif('Cumulative Data'!B:B,D69,'Cumulative Data'!E:E)</f>
        <v>21</v>
      </c>
      <c r="I69" s="38"/>
    </row>
    <row r="70" ht="15.75" customHeight="1">
      <c r="A70" s="93" t="s">
        <v>13</v>
      </c>
      <c r="B70" s="94" t="s">
        <v>168</v>
      </c>
      <c r="C70" s="94" t="str">
        <f t="shared" si="7"/>
        <v>WM &amp; Ricky</v>
      </c>
      <c r="D70" s="94" t="str">
        <f t="shared" si="8"/>
        <v>Ricky &amp; WM</v>
      </c>
      <c r="E70" s="95">
        <f>sumif('Cumulative Data'!A:A,C70,'Cumulative Data'!J:J)+sumif('Cumulative Data'!A:A,D70,'Cumulative Data'!J:J)</f>
        <v>1.5</v>
      </c>
      <c r="F70" s="96">
        <f>sumif('Cumulative Data'!B:B,C70,'Cumulative Data'!J:J)+sumif('Cumulative Data'!B:B,D70,'Cumulative Data'!J:J)</f>
        <v>0</v>
      </c>
      <c r="G70" s="96">
        <f>sumif('Cumulative Data'!A:A,C70,'Cumulative Data'!E:E)+sumif('Cumulative Data'!A:A,D70,'Cumulative Data'!E:E)+sumif('Cumulative Data'!B:B,C70,'Cumulative Data'!F:F)+sumif('Cumulative Data'!B:B,D70,'Cumulative Data'!F:F)</f>
        <v>11</v>
      </c>
      <c r="H70" s="96">
        <f>sumif('Cumulative Data'!A:A,C70,'Cumulative Data'!F:F)+sumif('Cumulative Data'!A:A,D70,'Cumulative Data'!F:F)+sumif('Cumulative Data'!B:B,C70,'Cumulative Data'!E:E)+sumif('Cumulative Data'!B:B,D70,'Cumulative Data'!E:E)</f>
        <v>6</v>
      </c>
      <c r="I70" s="38"/>
    </row>
    <row r="71" ht="15.75" customHeight="1">
      <c r="A71" s="93" t="s">
        <v>16</v>
      </c>
      <c r="B71" s="94" t="s">
        <v>169</v>
      </c>
      <c r="C71" s="94" t="str">
        <f t="shared" si="7"/>
        <v>Chi &amp; Curtis</v>
      </c>
      <c r="D71" s="94" t="str">
        <f t="shared" si="8"/>
        <v>Curtis &amp; Chi</v>
      </c>
      <c r="E71" s="95">
        <f>sumif('Cumulative Data'!A:A,C71,'Cumulative Data'!J:J)+sumif('Cumulative Data'!A:A,D71,'Cumulative Data'!J:J)</f>
        <v>4.5</v>
      </c>
      <c r="F71" s="96">
        <f>sumif('Cumulative Data'!B:B,C71,'Cumulative Data'!J:J)+sumif('Cumulative Data'!B:B,D71,'Cumulative Data'!J:J)</f>
        <v>13</v>
      </c>
      <c r="G71" s="96">
        <f>sumif('Cumulative Data'!A:A,C71,'Cumulative Data'!E:E)+sumif('Cumulative Data'!A:A,D71,'Cumulative Data'!E:E)+sumif('Cumulative Data'!B:B,C71,'Cumulative Data'!F:F)+sumif('Cumulative Data'!B:B,D71,'Cumulative Data'!F:F)</f>
        <v>61</v>
      </c>
      <c r="H71" s="96">
        <f>sumif('Cumulative Data'!A:A,C71,'Cumulative Data'!F:F)+sumif('Cumulative Data'!A:A,D71,'Cumulative Data'!F:F)+sumif('Cumulative Data'!B:B,C71,'Cumulative Data'!E:E)+sumif('Cumulative Data'!B:B,D71,'Cumulative Data'!E:E)</f>
        <v>91</v>
      </c>
      <c r="I71" s="38"/>
    </row>
    <row r="72" ht="15.75" customHeight="1">
      <c r="A72" s="93" t="s">
        <v>15</v>
      </c>
      <c r="B72" s="94" t="s">
        <v>169</v>
      </c>
      <c r="C72" s="94" t="str">
        <f t="shared" si="7"/>
        <v>Mole &amp; Curtis</v>
      </c>
      <c r="D72" s="94" t="str">
        <f t="shared" si="8"/>
        <v>Curtis &amp; Mole</v>
      </c>
      <c r="E72" s="95">
        <f>sumif('Cumulative Data'!A:A,C72,'Cumulative Data'!J:J)+sumif('Cumulative Data'!A:A,D72,'Cumulative Data'!J:J)</f>
        <v>2.5</v>
      </c>
      <c r="F72" s="96">
        <f>sumif('Cumulative Data'!B:B,C72,'Cumulative Data'!J:J)+sumif('Cumulative Data'!B:B,D72,'Cumulative Data'!J:J)</f>
        <v>2</v>
      </c>
      <c r="G72" s="96">
        <f>sumif('Cumulative Data'!A:A,C72,'Cumulative Data'!E:E)+sumif('Cumulative Data'!A:A,D72,'Cumulative Data'!E:E)+sumif('Cumulative Data'!B:B,C72,'Cumulative Data'!F:F)+sumif('Cumulative Data'!B:B,D72,'Cumulative Data'!F:F)</f>
        <v>24</v>
      </c>
      <c r="H72" s="96">
        <f>sumif('Cumulative Data'!A:A,C72,'Cumulative Data'!F:F)+sumif('Cumulative Data'!A:A,D72,'Cumulative Data'!F:F)+sumif('Cumulative Data'!B:B,C72,'Cumulative Data'!E:E)+sumif('Cumulative Data'!B:B,D72,'Cumulative Data'!E:E)</f>
        <v>24</v>
      </c>
      <c r="I72" s="38"/>
    </row>
    <row r="73" ht="15.75" customHeight="1">
      <c r="A73" s="93" t="s">
        <v>19</v>
      </c>
      <c r="B73" s="94" t="s">
        <v>169</v>
      </c>
      <c r="C73" s="94" t="str">
        <f t="shared" si="7"/>
        <v>Batty &amp; Curtis</v>
      </c>
      <c r="D73" s="94" t="str">
        <f t="shared" si="8"/>
        <v>Curtis &amp; Batty</v>
      </c>
      <c r="E73" s="95">
        <f>sumif('Cumulative Data'!A:A,C73,'Cumulative Data'!J:J)+sumif('Cumulative Data'!A:A,D73,'Cumulative Data'!J:J)</f>
        <v>2</v>
      </c>
      <c r="F73" s="96">
        <f>sumif('Cumulative Data'!B:B,C73,'Cumulative Data'!J:J)+sumif('Cumulative Data'!B:B,D73,'Cumulative Data'!J:J)</f>
        <v>1</v>
      </c>
      <c r="G73" s="96">
        <f>sumif('Cumulative Data'!A:A,C73,'Cumulative Data'!E:E)+sumif('Cumulative Data'!A:A,D73,'Cumulative Data'!E:E)+sumif('Cumulative Data'!B:B,C73,'Cumulative Data'!F:F)+sumif('Cumulative Data'!B:B,D73,'Cumulative Data'!F:F)</f>
        <v>15</v>
      </c>
      <c r="H73" s="96">
        <f>sumif('Cumulative Data'!A:A,C73,'Cumulative Data'!F:F)+sumif('Cumulative Data'!A:A,D73,'Cumulative Data'!F:F)+sumif('Cumulative Data'!B:B,C73,'Cumulative Data'!E:E)+sumif('Cumulative Data'!B:B,D73,'Cumulative Data'!E:E)</f>
        <v>11</v>
      </c>
      <c r="I73" s="38"/>
    </row>
    <row r="74" ht="15.75" customHeight="1">
      <c r="A74" s="93" t="s">
        <v>150</v>
      </c>
      <c r="B74" s="94" t="s">
        <v>169</v>
      </c>
      <c r="C74" s="94" t="str">
        <f t="shared" si="7"/>
        <v>SG &amp; Curtis</v>
      </c>
      <c r="D74" s="94" t="str">
        <f t="shared" si="8"/>
        <v>Curtis &amp; SG</v>
      </c>
      <c r="E74" s="95">
        <f>sumif('Cumulative Data'!A:A,C74,'Cumulative Data'!J:J)+sumif('Cumulative Data'!A:A,D74,'Cumulative Data'!J:J)</f>
        <v>0</v>
      </c>
      <c r="F74" s="96">
        <f>sumif('Cumulative Data'!B:B,C74,'Cumulative Data'!J:J)+sumif('Cumulative Data'!B:B,D74,'Cumulative Data'!J:J)</f>
        <v>4</v>
      </c>
      <c r="G74" s="96">
        <f>sumif('Cumulative Data'!A:A,C74,'Cumulative Data'!E:E)+sumif('Cumulative Data'!A:A,D74,'Cumulative Data'!E:E)+sumif('Cumulative Data'!B:B,C74,'Cumulative Data'!F:F)+sumif('Cumulative Data'!B:B,D74,'Cumulative Data'!F:F)</f>
        <v>15</v>
      </c>
      <c r="H74" s="96">
        <f>sumif('Cumulative Data'!A:A,C74,'Cumulative Data'!F:F)+sumif('Cumulative Data'!A:A,D74,'Cumulative Data'!F:F)+sumif('Cumulative Data'!B:B,C74,'Cumulative Data'!E:E)+sumif('Cumulative Data'!B:B,D74,'Cumulative Data'!E:E)</f>
        <v>25</v>
      </c>
      <c r="I74" s="38"/>
    </row>
    <row r="75" ht="15.75" customHeight="1">
      <c r="A75" s="93" t="s">
        <v>16</v>
      </c>
      <c r="B75" s="94" t="s">
        <v>165</v>
      </c>
      <c r="C75" s="94" t="str">
        <f t="shared" si="7"/>
        <v>Chi &amp; Kenny</v>
      </c>
      <c r="D75" s="94" t="str">
        <f t="shared" si="8"/>
        <v>Kenny &amp; Chi</v>
      </c>
      <c r="E75" s="95">
        <f>sumif('Cumulative Data'!A:A,C75,'Cumulative Data'!J:J)+sumif('Cumulative Data'!A:A,D75,'Cumulative Data'!J:J)</f>
        <v>0</v>
      </c>
      <c r="F75" s="96">
        <f>sumif('Cumulative Data'!B:B,C75,'Cumulative Data'!J:J)+sumif('Cumulative Data'!B:B,D75,'Cumulative Data'!J:J)</f>
        <v>0.5</v>
      </c>
      <c r="G75" s="96">
        <f>sumif('Cumulative Data'!A:A,C75,'Cumulative Data'!E:E)+sumif('Cumulative Data'!A:A,D75,'Cumulative Data'!E:E)+sumif('Cumulative Data'!B:B,C75,'Cumulative Data'!F:F)+sumif('Cumulative Data'!B:B,D75,'Cumulative Data'!F:F)</f>
        <v>3</v>
      </c>
      <c r="H75" s="96">
        <f>sumif('Cumulative Data'!A:A,C75,'Cumulative Data'!F:F)+sumif('Cumulative Data'!A:A,D75,'Cumulative Data'!F:F)+sumif('Cumulative Data'!B:B,C75,'Cumulative Data'!E:E)+sumif('Cumulative Data'!B:B,D75,'Cumulative Data'!E:E)</f>
        <v>5</v>
      </c>
      <c r="I75" s="38"/>
    </row>
    <row r="76" ht="15.75" customHeight="1">
      <c r="A76" s="93" t="s">
        <v>170</v>
      </c>
      <c r="B76" s="94" t="s">
        <v>150</v>
      </c>
      <c r="C76" s="94" t="str">
        <f t="shared" si="7"/>
        <v>Dom &amp; SG</v>
      </c>
      <c r="D76" s="94" t="str">
        <f t="shared" si="8"/>
        <v>SG &amp; Dom</v>
      </c>
      <c r="E76" s="95">
        <f>sumif('Cumulative Data'!A:A,C76,'Cumulative Data'!J:J)+sumif('Cumulative Data'!A:A,D76,'Cumulative Data'!J:J)</f>
        <v>0</v>
      </c>
      <c r="F76" s="96">
        <f>sumif('Cumulative Data'!B:B,C76,'Cumulative Data'!J:J)+sumif('Cumulative Data'!B:B,D76,'Cumulative Data'!J:J)</f>
        <v>1</v>
      </c>
      <c r="G76" s="96">
        <f>sumif('Cumulative Data'!A:A,C76,'Cumulative Data'!E:E)+sumif('Cumulative Data'!A:A,D76,'Cumulative Data'!E:E)+sumif('Cumulative Data'!B:B,C76,'Cumulative Data'!F:F)+sumif('Cumulative Data'!B:B,D76,'Cumulative Data'!F:F)</f>
        <v>3</v>
      </c>
      <c r="H76" s="96">
        <f>sumif('Cumulative Data'!A:A,C76,'Cumulative Data'!F:F)+sumif('Cumulative Data'!A:A,D76,'Cumulative Data'!F:F)+sumif('Cumulative Data'!B:B,C76,'Cumulative Data'!E:E)+sumif('Cumulative Data'!B:B,D76,'Cumulative Data'!E:E)</f>
        <v>6</v>
      </c>
      <c r="I76" s="38"/>
    </row>
    <row r="77" ht="15.75" customHeight="1">
      <c r="A77" s="93" t="s">
        <v>170</v>
      </c>
      <c r="B77" s="94" t="s">
        <v>16</v>
      </c>
      <c r="C77" s="94" t="str">
        <f t="shared" si="7"/>
        <v>Dom &amp; Chi</v>
      </c>
      <c r="D77" s="94" t="str">
        <f t="shared" si="8"/>
        <v>Chi &amp; Dom</v>
      </c>
      <c r="E77" s="95">
        <f>sumif('Cumulative Data'!A:A,C77,'Cumulative Data'!J:J)+sumif('Cumulative Data'!A:A,D77,'Cumulative Data'!J:J)</f>
        <v>0.5</v>
      </c>
      <c r="F77" s="96">
        <f>sumif('Cumulative Data'!B:B,C77,'Cumulative Data'!J:J)+sumif('Cumulative Data'!B:B,D77,'Cumulative Data'!J:J)</f>
        <v>0</v>
      </c>
      <c r="G77" s="96">
        <f>sumif('Cumulative Data'!A:A,C77,'Cumulative Data'!E:E)+sumif('Cumulative Data'!A:A,D77,'Cumulative Data'!E:E)+sumif('Cumulative Data'!B:B,C77,'Cumulative Data'!F:F)+sumif('Cumulative Data'!B:B,D77,'Cumulative Data'!F:F)</f>
        <v>5</v>
      </c>
      <c r="H77" s="96">
        <f>sumif('Cumulative Data'!A:A,C77,'Cumulative Data'!F:F)+sumif('Cumulative Data'!A:A,D77,'Cumulative Data'!F:F)+sumif('Cumulative Data'!B:B,C77,'Cumulative Data'!E:E)+sumif('Cumulative Data'!B:B,D77,'Cumulative Data'!E:E)</f>
        <v>4</v>
      </c>
      <c r="I77" s="38"/>
    </row>
    <row r="78" ht="15.75" customHeight="1">
      <c r="A78" s="93" t="s">
        <v>170</v>
      </c>
      <c r="B78" s="94" t="s">
        <v>13</v>
      </c>
      <c r="C78" s="94" t="str">
        <f t="shared" si="7"/>
        <v>Dom &amp; WM</v>
      </c>
      <c r="D78" s="94" t="str">
        <f t="shared" si="8"/>
        <v>WM &amp; Dom</v>
      </c>
      <c r="E78" s="95">
        <f>sumif('Cumulative Data'!A:A,C78,'Cumulative Data'!J:J)+sumif('Cumulative Data'!A:A,D78,'Cumulative Data'!J:J)</f>
        <v>1</v>
      </c>
      <c r="F78" s="96">
        <f>sumif('Cumulative Data'!B:B,C78,'Cumulative Data'!J:J)+sumif('Cumulative Data'!B:B,D78,'Cumulative Data'!J:J)</f>
        <v>0</v>
      </c>
      <c r="G78" s="96">
        <f>sumif('Cumulative Data'!A:A,C78,'Cumulative Data'!E:E)+sumif('Cumulative Data'!A:A,D78,'Cumulative Data'!E:E)+sumif('Cumulative Data'!B:B,C78,'Cumulative Data'!F:F)+sumif('Cumulative Data'!B:B,D78,'Cumulative Data'!F:F)</f>
        <v>6</v>
      </c>
      <c r="H78" s="96">
        <f>sumif('Cumulative Data'!A:A,C78,'Cumulative Data'!F:F)+sumif('Cumulative Data'!A:A,D78,'Cumulative Data'!F:F)+sumif('Cumulative Data'!B:B,C78,'Cumulative Data'!E:E)+sumif('Cumulative Data'!B:B,D78,'Cumulative Data'!E:E)</f>
        <v>1</v>
      </c>
      <c r="I78" s="38"/>
    </row>
    <row r="79" ht="15.75" customHeight="1">
      <c r="A79" s="93" t="s">
        <v>13</v>
      </c>
      <c r="B79" s="94" t="s">
        <v>169</v>
      </c>
      <c r="C79" s="94" t="str">
        <f t="shared" si="7"/>
        <v>WM &amp; Curtis</v>
      </c>
      <c r="D79" s="94" t="str">
        <f t="shared" si="8"/>
        <v>Curtis &amp; WM</v>
      </c>
      <c r="E79" s="95">
        <f>sumif('Cumulative Data'!A:A,C79,'Cumulative Data'!J:J)+sumif('Cumulative Data'!A:A,D79,'Cumulative Data'!J:J)</f>
        <v>6.5</v>
      </c>
      <c r="F79" s="96">
        <f>sumif('Cumulative Data'!B:B,C79,'Cumulative Data'!J:J)+sumif('Cumulative Data'!B:B,D79,'Cumulative Data'!J:J)</f>
        <v>3.5</v>
      </c>
      <c r="G79" s="96">
        <f>sumif('Cumulative Data'!A:A,C79,'Cumulative Data'!E:E)+sumif('Cumulative Data'!A:A,D79,'Cumulative Data'!E:E)+sumif('Cumulative Data'!B:B,C79,'Cumulative Data'!F:F)+sumif('Cumulative Data'!B:B,D79,'Cumulative Data'!F:F)</f>
        <v>55</v>
      </c>
      <c r="H79" s="96">
        <f>sumif('Cumulative Data'!A:A,C79,'Cumulative Data'!F:F)+sumif('Cumulative Data'!A:A,D79,'Cumulative Data'!F:F)+sumif('Cumulative Data'!B:B,C79,'Cumulative Data'!E:E)+sumif('Cumulative Data'!B:B,D79,'Cumulative Data'!E:E)</f>
        <v>35</v>
      </c>
      <c r="I79" s="38"/>
    </row>
    <row r="80" ht="15.75" customHeight="1">
      <c r="A80" s="93" t="s">
        <v>20</v>
      </c>
      <c r="B80" s="94" t="s">
        <v>169</v>
      </c>
      <c r="C80" s="94" t="str">
        <f t="shared" si="7"/>
        <v>DT &amp; Curtis</v>
      </c>
      <c r="D80" s="94" t="str">
        <f t="shared" si="8"/>
        <v>Curtis &amp; DT</v>
      </c>
      <c r="E80" s="95">
        <f>sumif('Cumulative Data'!A:A,C80,'Cumulative Data'!J:J)+sumif('Cumulative Data'!A:A,D80,'Cumulative Data'!J:J)</f>
        <v>1</v>
      </c>
      <c r="F80" s="96">
        <f>sumif('Cumulative Data'!B:B,C80,'Cumulative Data'!J:J)+sumif('Cumulative Data'!B:B,D80,'Cumulative Data'!J:J)</f>
        <v>2</v>
      </c>
      <c r="G80" s="96">
        <f>sumif('Cumulative Data'!A:A,C80,'Cumulative Data'!E:E)+sumif('Cumulative Data'!A:A,D80,'Cumulative Data'!E:E)+sumif('Cumulative Data'!B:B,C80,'Cumulative Data'!F:F)+sumif('Cumulative Data'!B:B,D80,'Cumulative Data'!F:F)</f>
        <v>9</v>
      </c>
      <c r="H80" s="96">
        <f>sumif('Cumulative Data'!A:A,C80,'Cumulative Data'!F:F)+sumif('Cumulative Data'!A:A,D80,'Cumulative Data'!F:F)+sumif('Cumulative Data'!B:B,C80,'Cumulative Data'!E:E)+sumif('Cumulative Data'!B:B,D80,'Cumulative Data'!E:E)</f>
        <v>13</v>
      </c>
      <c r="I80" s="38"/>
    </row>
    <row r="81" ht="15.75" customHeight="1">
      <c r="A81" s="93" t="s">
        <v>171</v>
      </c>
      <c r="B81" s="94" t="s">
        <v>13</v>
      </c>
      <c r="C81" s="94" t="str">
        <f t="shared" si="7"/>
        <v>小 Kenny &amp; WM</v>
      </c>
      <c r="D81" s="94" t="str">
        <f t="shared" si="8"/>
        <v>WM &amp; 小 Kenny</v>
      </c>
      <c r="E81" s="95">
        <f>sumif('Cumulative Data'!A:A,C81,'Cumulative Data'!J:J)+sumif('Cumulative Data'!A:A,D81,'Cumulative Data'!J:J)</f>
        <v>1</v>
      </c>
      <c r="F81" s="96">
        <f>sumif('Cumulative Data'!B:B,C81,'Cumulative Data'!J:J)+sumif('Cumulative Data'!B:B,D81,'Cumulative Data'!J:J)</f>
        <v>0</v>
      </c>
      <c r="G81" s="96">
        <f>sumif('Cumulative Data'!A:A,C81,'Cumulative Data'!E:E)+sumif('Cumulative Data'!A:A,D81,'Cumulative Data'!E:E)+sumif('Cumulative Data'!B:B,C81,'Cumulative Data'!F:F)+sumif('Cumulative Data'!B:B,D81,'Cumulative Data'!F:F)</f>
        <v>6</v>
      </c>
      <c r="H81" s="96">
        <f>sumif('Cumulative Data'!A:A,C81,'Cumulative Data'!F:F)+sumif('Cumulative Data'!A:A,D81,'Cumulative Data'!F:F)+sumif('Cumulative Data'!B:B,C81,'Cumulative Data'!E:E)+sumif('Cumulative Data'!B:B,D81,'Cumulative Data'!E:E)</f>
        <v>1</v>
      </c>
      <c r="I81" s="38"/>
    </row>
    <row r="82" ht="15.75" customHeight="1">
      <c r="A82" s="93" t="s">
        <v>172</v>
      </c>
      <c r="B82" s="94" t="s">
        <v>16</v>
      </c>
      <c r="C82" s="94" t="str">
        <f t="shared" si="7"/>
        <v>Mark &amp; Chi</v>
      </c>
      <c r="D82" s="94" t="str">
        <f t="shared" si="8"/>
        <v>Chi &amp; Mark</v>
      </c>
      <c r="E82" s="95">
        <f>sumif('Cumulative Data'!A:A,C82,'Cumulative Data'!J:J)+sumif('Cumulative Data'!A:A,D82,'Cumulative Data'!J:J)</f>
        <v>1</v>
      </c>
      <c r="F82" s="96">
        <f>sumif('Cumulative Data'!B:B,C82,'Cumulative Data'!J:J)+sumif('Cumulative Data'!B:B,D82,'Cumulative Data'!J:J)</f>
        <v>0</v>
      </c>
      <c r="G82" s="96">
        <f>sumif('Cumulative Data'!A:A,C82,'Cumulative Data'!E:E)+sumif('Cumulative Data'!A:A,D82,'Cumulative Data'!E:E)+sumif('Cumulative Data'!B:B,C82,'Cumulative Data'!F:F)+sumif('Cumulative Data'!B:B,D82,'Cumulative Data'!F:F)</f>
        <v>6</v>
      </c>
      <c r="H82" s="96">
        <f>sumif('Cumulative Data'!A:A,C82,'Cumulative Data'!F:F)+sumif('Cumulative Data'!A:A,D82,'Cumulative Data'!F:F)+sumif('Cumulative Data'!B:B,C82,'Cumulative Data'!E:E)+sumif('Cumulative Data'!B:B,D82,'Cumulative Data'!E:E)</f>
        <v>2</v>
      </c>
      <c r="I82" s="38"/>
    </row>
    <row r="83" ht="15.75" customHeight="1">
      <c r="A83" s="93" t="s">
        <v>172</v>
      </c>
      <c r="B83" s="94" t="s">
        <v>169</v>
      </c>
      <c r="C83" s="94" t="str">
        <f t="shared" si="7"/>
        <v>Mark &amp; Curtis</v>
      </c>
      <c r="D83" s="94" t="str">
        <f t="shared" si="8"/>
        <v>Curtis &amp; Mark</v>
      </c>
      <c r="E83" s="95">
        <f>sumif('Cumulative Data'!A:A,C83,'Cumulative Data'!J:J)+sumif('Cumulative Data'!A:A,D83,'Cumulative Data'!J:J)</f>
        <v>1</v>
      </c>
      <c r="F83" s="96">
        <f>sumif('Cumulative Data'!B:B,C83,'Cumulative Data'!J:J)+sumif('Cumulative Data'!B:B,D83,'Cumulative Data'!J:J)</f>
        <v>0</v>
      </c>
      <c r="G83" s="96">
        <f>sumif('Cumulative Data'!A:A,C83,'Cumulative Data'!E:E)+sumif('Cumulative Data'!A:A,D83,'Cumulative Data'!E:E)+sumif('Cumulative Data'!B:B,C83,'Cumulative Data'!F:F)+sumif('Cumulative Data'!B:B,D83,'Cumulative Data'!F:F)</f>
        <v>6</v>
      </c>
      <c r="H83" s="96">
        <f>sumif('Cumulative Data'!A:A,C83,'Cumulative Data'!F:F)+sumif('Cumulative Data'!A:A,D83,'Cumulative Data'!F:F)+sumif('Cumulative Data'!B:B,C83,'Cumulative Data'!E:E)+sumif('Cumulative Data'!B:B,D83,'Cumulative Data'!E:E)</f>
        <v>4</v>
      </c>
      <c r="I83" s="38"/>
    </row>
    <row r="84" ht="15.75" customHeight="1">
      <c r="A84" s="93" t="s">
        <v>172</v>
      </c>
      <c r="B84" s="94" t="s">
        <v>13</v>
      </c>
      <c r="C84" s="94" t="str">
        <f t="shared" si="7"/>
        <v>Mark &amp; WM</v>
      </c>
      <c r="D84" s="94" t="str">
        <f t="shared" si="8"/>
        <v>WM &amp; Mark</v>
      </c>
      <c r="E84" s="95">
        <f>sumif('Cumulative Data'!A:A,C84,'Cumulative Data'!J:J)+sumif('Cumulative Data'!A:A,D84,'Cumulative Data'!J:J)</f>
        <v>1</v>
      </c>
      <c r="F84" s="96">
        <f>sumif('Cumulative Data'!B:B,C84,'Cumulative Data'!J:J)+sumif('Cumulative Data'!B:B,D84,'Cumulative Data'!J:J)</f>
        <v>0</v>
      </c>
      <c r="G84" s="96">
        <f>sumif('Cumulative Data'!A:A,C84,'Cumulative Data'!E:E)+sumif('Cumulative Data'!A:A,D84,'Cumulative Data'!E:E)+sumif('Cumulative Data'!B:B,C84,'Cumulative Data'!F:F)+sumif('Cumulative Data'!B:B,D84,'Cumulative Data'!F:F)</f>
        <v>6</v>
      </c>
      <c r="H84" s="96">
        <f>sumif('Cumulative Data'!A:A,C84,'Cumulative Data'!F:F)+sumif('Cumulative Data'!A:A,D84,'Cumulative Data'!F:F)+sumif('Cumulative Data'!B:B,C84,'Cumulative Data'!E:E)+sumif('Cumulative Data'!B:B,D84,'Cumulative Data'!E:E)</f>
        <v>1</v>
      </c>
      <c r="I84" s="38"/>
    </row>
    <row r="85" ht="15.75" customHeight="1">
      <c r="A85" s="93" t="s">
        <v>173</v>
      </c>
      <c r="B85" s="94" t="s">
        <v>150</v>
      </c>
      <c r="C85" s="94" t="str">
        <f t="shared" si="7"/>
        <v>Lit7 &amp; SG</v>
      </c>
      <c r="D85" s="94" t="str">
        <f t="shared" si="8"/>
        <v>SG &amp; Lit7</v>
      </c>
      <c r="E85" s="95">
        <f>sumif('Cumulative Data'!A:A,C85,'Cumulative Data'!J:J)+sumif('Cumulative Data'!A:A,D85,'Cumulative Data'!J:J)</f>
        <v>1.5</v>
      </c>
      <c r="F85" s="96">
        <f>sumif('Cumulative Data'!B:B,C85,'Cumulative Data'!J:J)+sumif('Cumulative Data'!B:B,D85,'Cumulative Data'!J:J)</f>
        <v>0</v>
      </c>
      <c r="G85" s="96">
        <f>sumif('Cumulative Data'!A:A,C85,'Cumulative Data'!E:E)+sumif('Cumulative Data'!A:A,D85,'Cumulative Data'!E:E)+sumif('Cumulative Data'!B:B,C85,'Cumulative Data'!F:F)+sumif('Cumulative Data'!B:B,D85,'Cumulative Data'!F:F)</f>
        <v>8</v>
      </c>
      <c r="H85" s="96">
        <f>sumif('Cumulative Data'!A:A,C85,'Cumulative Data'!F:F)+sumif('Cumulative Data'!A:A,D85,'Cumulative Data'!F:F)+sumif('Cumulative Data'!B:B,C85,'Cumulative Data'!E:E)+sumif('Cumulative Data'!B:B,D85,'Cumulative Data'!E:E)</f>
        <v>4</v>
      </c>
      <c r="I85" s="38"/>
    </row>
    <row r="86" ht="15.75" customHeight="1">
      <c r="A86" s="93" t="s">
        <v>173</v>
      </c>
      <c r="B86" s="94" t="s">
        <v>16</v>
      </c>
      <c r="C86" s="94" t="str">
        <f t="shared" si="7"/>
        <v>Lit7 &amp; Chi</v>
      </c>
      <c r="D86" s="94" t="str">
        <f t="shared" si="8"/>
        <v>Chi &amp; Lit7</v>
      </c>
      <c r="E86" s="95">
        <f>sumif('Cumulative Data'!A:A,C86,'Cumulative Data'!J:J)+sumif('Cumulative Data'!A:A,D86,'Cumulative Data'!J:J)</f>
        <v>4</v>
      </c>
      <c r="F86" s="96">
        <f>sumif('Cumulative Data'!B:B,C86,'Cumulative Data'!J:J)+sumif('Cumulative Data'!B:B,D86,'Cumulative Data'!J:J)</f>
        <v>1</v>
      </c>
      <c r="G86" s="96">
        <f>sumif('Cumulative Data'!A:A,C86,'Cumulative Data'!E:E)+sumif('Cumulative Data'!A:A,D86,'Cumulative Data'!E:E)+sumif('Cumulative Data'!B:B,C86,'Cumulative Data'!F:F)+sumif('Cumulative Data'!B:B,D86,'Cumulative Data'!F:F)</f>
        <v>29</v>
      </c>
      <c r="H86" s="96">
        <f>sumif('Cumulative Data'!A:A,C86,'Cumulative Data'!F:F)+sumif('Cumulative Data'!A:A,D86,'Cumulative Data'!F:F)+sumif('Cumulative Data'!B:B,C86,'Cumulative Data'!E:E)+sumif('Cumulative Data'!B:B,D86,'Cumulative Data'!E:E)</f>
        <v>12</v>
      </c>
      <c r="I86" s="38"/>
    </row>
    <row r="87" ht="15.75" customHeight="1">
      <c r="A87" s="93" t="s">
        <v>173</v>
      </c>
      <c r="B87" s="94" t="s">
        <v>17</v>
      </c>
      <c r="C87" s="94" t="str">
        <f t="shared" si="7"/>
        <v>Lit7 &amp; Mike</v>
      </c>
      <c r="D87" s="94" t="str">
        <f t="shared" si="8"/>
        <v>Mike &amp; Lit7</v>
      </c>
      <c r="E87" s="95">
        <f>sumif('Cumulative Data'!A:A,C87,'Cumulative Data'!J:J)+sumif('Cumulative Data'!A:A,D87,'Cumulative Data'!J:J)</f>
        <v>1</v>
      </c>
      <c r="F87" s="96">
        <f>sumif('Cumulative Data'!B:B,C87,'Cumulative Data'!J:J)+sumif('Cumulative Data'!B:B,D87,'Cumulative Data'!J:J)</f>
        <v>0</v>
      </c>
      <c r="G87" s="96">
        <f>sumif('Cumulative Data'!A:A,C87,'Cumulative Data'!E:E)+sumif('Cumulative Data'!A:A,D87,'Cumulative Data'!E:E)+sumif('Cumulative Data'!B:B,C87,'Cumulative Data'!F:F)+sumif('Cumulative Data'!B:B,D87,'Cumulative Data'!F:F)</f>
        <v>6</v>
      </c>
      <c r="H87" s="96">
        <f>sumif('Cumulative Data'!A:A,C87,'Cumulative Data'!F:F)+sumif('Cumulative Data'!A:A,D87,'Cumulative Data'!F:F)+sumif('Cumulative Data'!B:B,C87,'Cumulative Data'!E:E)+sumif('Cumulative Data'!B:B,D87,'Cumulative Data'!E:E)</f>
        <v>4</v>
      </c>
      <c r="I87" s="38"/>
    </row>
    <row r="88" ht="15.75" customHeight="1">
      <c r="A88" s="93" t="s">
        <v>173</v>
      </c>
      <c r="B88" s="94" t="s">
        <v>13</v>
      </c>
      <c r="C88" s="94" t="str">
        <f t="shared" si="7"/>
        <v>Lit7 &amp; WM</v>
      </c>
      <c r="D88" s="94" t="str">
        <f t="shared" si="8"/>
        <v>WM &amp; Lit7</v>
      </c>
      <c r="E88" s="95">
        <f>sumif('Cumulative Data'!A:A,C88,'Cumulative Data'!J:J)+sumif('Cumulative Data'!A:A,D88,'Cumulative Data'!J:J)</f>
        <v>3</v>
      </c>
      <c r="F88" s="96">
        <f>sumif('Cumulative Data'!B:B,C88,'Cumulative Data'!J:J)+sumif('Cumulative Data'!B:B,D88,'Cumulative Data'!J:J)</f>
        <v>0</v>
      </c>
      <c r="G88" s="96">
        <f>sumif('Cumulative Data'!A:A,C88,'Cumulative Data'!E:E)+sumif('Cumulative Data'!A:A,D88,'Cumulative Data'!E:E)+sumif('Cumulative Data'!B:B,C88,'Cumulative Data'!F:F)+sumif('Cumulative Data'!B:B,D88,'Cumulative Data'!F:F)</f>
        <v>19</v>
      </c>
      <c r="H88" s="96">
        <f>sumif('Cumulative Data'!A:A,C88,'Cumulative Data'!F:F)+sumif('Cumulative Data'!A:A,D88,'Cumulative Data'!F:F)+sumif('Cumulative Data'!B:B,C88,'Cumulative Data'!E:E)+sumif('Cumulative Data'!B:B,D88,'Cumulative Data'!E:E)</f>
        <v>7</v>
      </c>
      <c r="I88" s="38"/>
    </row>
    <row r="89" ht="15.75" customHeight="1">
      <c r="A89" s="93" t="s">
        <v>154</v>
      </c>
      <c r="B89" s="94" t="s">
        <v>13</v>
      </c>
      <c r="C89" s="94" t="str">
        <f t="shared" si="7"/>
        <v>Ari &amp; WM</v>
      </c>
      <c r="D89" s="94" t="str">
        <f t="shared" si="8"/>
        <v>WM &amp; Ari</v>
      </c>
      <c r="E89" s="95">
        <f>sumif('Cumulative Data'!A:A,C89,'Cumulative Data'!J:J)+sumif('Cumulative Data'!A:A,D89,'Cumulative Data'!J:J)</f>
        <v>0</v>
      </c>
      <c r="F89" s="96">
        <f>sumif('Cumulative Data'!B:B,C89,'Cumulative Data'!J:J)+sumif('Cumulative Data'!B:B,D89,'Cumulative Data'!J:J)</f>
        <v>2</v>
      </c>
      <c r="G89" s="96">
        <f>sumif('Cumulative Data'!A:A,C89,'Cumulative Data'!E:E)+sumif('Cumulative Data'!A:A,D89,'Cumulative Data'!E:E)+sumif('Cumulative Data'!B:B,C89,'Cumulative Data'!F:F)+sumif('Cumulative Data'!B:B,D89,'Cumulative Data'!F:F)</f>
        <v>2</v>
      </c>
      <c r="H89" s="96">
        <f>sumif('Cumulative Data'!A:A,C89,'Cumulative Data'!F:F)+sumif('Cumulative Data'!A:A,D89,'Cumulative Data'!F:F)+sumif('Cumulative Data'!B:B,C89,'Cumulative Data'!E:E)+sumif('Cumulative Data'!B:B,D89,'Cumulative Data'!E:E)</f>
        <v>12</v>
      </c>
      <c r="I89" s="38"/>
    </row>
    <row r="90" ht="15.75" customHeight="1">
      <c r="A90" s="93" t="s">
        <v>154</v>
      </c>
      <c r="B90" s="94" t="s">
        <v>173</v>
      </c>
      <c r="C90" s="94" t="str">
        <f t="shared" si="7"/>
        <v>Ari &amp; Lit7</v>
      </c>
      <c r="D90" s="94" t="str">
        <f t="shared" si="8"/>
        <v>Lit7 &amp; Ari</v>
      </c>
      <c r="E90" s="95">
        <f>sumif('Cumulative Data'!A:A,C90,'Cumulative Data'!J:J)+sumif('Cumulative Data'!A:A,D90,'Cumulative Data'!J:J)</f>
        <v>0</v>
      </c>
      <c r="F90" s="96">
        <f>sumif('Cumulative Data'!B:B,C90,'Cumulative Data'!J:J)+sumif('Cumulative Data'!B:B,D90,'Cumulative Data'!J:J)</f>
        <v>2</v>
      </c>
      <c r="G90" s="96">
        <f>sumif('Cumulative Data'!A:A,C90,'Cumulative Data'!E:E)+sumif('Cumulative Data'!A:A,D90,'Cumulative Data'!E:E)+sumif('Cumulative Data'!B:B,C90,'Cumulative Data'!F:F)+sumif('Cumulative Data'!B:B,D90,'Cumulative Data'!F:F)</f>
        <v>4</v>
      </c>
      <c r="H90" s="96">
        <f>sumif('Cumulative Data'!A:A,C90,'Cumulative Data'!F:F)+sumif('Cumulative Data'!A:A,D90,'Cumulative Data'!F:F)+sumif('Cumulative Data'!B:B,C90,'Cumulative Data'!E:E)+sumif('Cumulative Data'!B:B,D90,'Cumulative Data'!E:E)</f>
        <v>12</v>
      </c>
      <c r="I90" s="38"/>
    </row>
    <row r="91" ht="15.75" customHeight="1">
      <c r="A91" s="93" t="s">
        <v>154</v>
      </c>
      <c r="B91" s="94" t="s">
        <v>16</v>
      </c>
      <c r="C91" s="94" t="str">
        <f t="shared" si="7"/>
        <v>Ari &amp; Chi</v>
      </c>
      <c r="D91" s="94" t="str">
        <f t="shared" si="8"/>
        <v>Chi &amp; Ari</v>
      </c>
      <c r="E91" s="95">
        <f>sumif('Cumulative Data'!A:A,C91,'Cumulative Data'!J:J)+sumif('Cumulative Data'!A:A,D91,'Cumulative Data'!J:J)</f>
        <v>0</v>
      </c>
      <c r="F91" s="96">
        <f>sumif('Cumulative Data'!B:B,C91,'Cumulative Data'!J:J)+sumif('Cumulative Data'!B:B,D91,'Cumulative Data'!J:J)</f>
        <v>4.5</v>
      </c>
      <c r="G91" s="96">
        <f>sumif('Cumulative Data'!A:A,C91,'Cumulative Data'!E:E)+sumif('Cumulative Data'!A:A,D91,'Cumulative Data'!E:E)+sumif('Cumulative Data'!B:B,C91,'Cumulative Data'!F:F)+sumif('Cumulative Data'!B:B,D91,'Cumulative Data'!F:F)</f>
        <v>12</v>
      </c>
      <c r="H91" s="96">
        <f>sumif('Cumulative Data'!A:A,C91,'Cumulative Data'!F:F)+sumif('Cumulative Data'!A:A,D91,'Cumulative Data'!F:F)+sumif('Cumulative Data'!B:B,C91,'Cumulative Data'!E:E)+sumif('Cumulative Data'!B:B,D91,'Cumulative Data'!E:E)</f>
        <v>27</v>
      </c>
      <c r="I91" s="38"/>
    </row>
    <row r="92" ht="15.75" customHeight="1">
      <c r="A92" s="93" t="s">
        <v>174</v>
      </c>
      <c r="B92" s="94" t="s">
        <v>16</v>
      </c>
      <c r="C92" s="94" t="str">
        <f t="shared" si="7"/>
        <v>Earnest &amp; Chi</v>
      </c>
      <c r="D92" s="94" t="str">
        <f t="shared" si="8"/>
        <v>Chi &amp; Earnest</v>
      </c>
      <c r="E92" s="95">
        <f>sumif('Cumulative Data'!A:A,C92,'Cumulative Data'!J:J)+sumif('Cumulative Data'!A:A,D92,'Cumulative Data'!J:J)</f>
        <v>0</v>
      </c>
      <c r="F92" s="96">
        <f>sumif('Cumulative Data'!B:B,C92,'Cumulative Data'!J:J)+sumif('Cumulative Data'!B:B,D92,'Cumulative Data'!J:J)</f>
        <v>1</v>
      </c>
      <c r="G92" s="96">
        <f>sumif('Cumulative Data'!A:A,C92,'Cumulative Data'!E:E)+sumif('Cumulative Data'!A:A,D92,'Cumulative Data'!E:E)+sumif('Cumulative Data'!B:B,C92,'Cumulative Data'!F:F)+sumif('Cumulative Data'!B:B,D92,'Cumulative Data'!F:F)</f>
        <v>3</v>
      </c>
      <c r="H92" s="96">
        <f>sumif('Cumulative Data'!A:A,C92,'Cumulative Data'!F:F)+sumif('Cumulative Data'!A:A,D92,'Cumulative Data'!F:F)+sumif('Cumulative Data'!B:B,C92,'Cumulative Data'!E:E)+sumif('Cumulative Data'!B:B,D92,'Cumulative Data'!E:E)</f>
        <v>6</v>
      </c>
      <c r="I92" s="38"/>
    </row>
    <row r="93" ht="15.75" customHeight="1">
      <c r="A93" s="93" t="s">
        <v>174</v>
      </c>
      <c r="B93" s="94" t="s">
        <v>150</v>
      </c>
      <c r="C93" s="94" t="str">
        <f t="shared" si="7"/>
        <v>Earnest &amp; SG</v>
      </c>
      <c r="D93" s="94" t="str">
        <f t="shared" si="8"/>
        <v>SG &amp; Earnest</v>
      </c>
      <c r="E93" s="95">
        <f>sumif('Cumulative Data'!A:A,C93,'Cumulative Data'!J:J)+sumif('Cumulative Data'!A:A,D93,'Cumulative Data'!J:J)</f>
        <v>0</v>
      </c>
      <c r="F93" s="96">
        <f>sumif('Cumulative Data'!B:B,C93,'Cumulative Data'!J:J)+sumif('Cumulative Data'!B:B,D93,'Cumulative Data'!J:J)</f>
        <v>1</v>
      </c>
      <c r="G93" s="96">
        <f>sumif('Cumulative Data'!A:A,C93,'Cumulative Data'!E:E)+sumif('Cumulative Data'!A:A,D93,'Cumulative Data'!E:E)+sumif('Cumulative Data'!B:B,C93,'Cumulative Data'!F:F)+sumif('Cumulative Data'!B:B,D93,'Cumulative Data'!F:F)</f>
        <v>0</v>
      </c>
      <c r="H93" s="96">
        <f>sumif('Cumulative Data'!A:A,C93,'Cumulative Data'!F:F)+sumif('Cumulative Data'!A:A,D93,'Cumulative Data'!F:F)+sumif('Cumulative Data'!B:B,C93,'Cumulative Data'!E:E)+sumif('Cumulative Data'!B:B,D93,'Cumulative Data'!E:E)</f>
        <v>6</v>
      </c>
      <c r="I93" s="38"/>
    </row>
    <row r="94" ht="15.75" customHeight="1">
      <c r="A94" s="93" t="s">
        <v>174</v>
      </c>
      <c r="B94" s="94" t="s">
        <v>173</v>
      </c>
      <c r="C94" s="94" t="str">
        <f t="shared" si="7"/>
        <v>Earnest &amp; Lit7</v>
      </c>
      <c r="D94" s="94" t="str">
        <f t="shared" si="8"/>
        <v>Lit7 &amp; Earnest</v>
      </c>
      <c r="E94" s="95">
        <f>sumif('Cumulative Data'!A:A,C94,'Cumulative Data'!J:J)+sumif('Cumulative Data'!A:A,D94,'Cumulative Data'!J:J)</f>
        <v>0</v>
      </c>
      <c r="F94" s="96">
        <f>sumif('Cumulative Data'!B:B,C94,'Cumulative Data'!J:J)+sumif('Cumulative Data'!B:B,D94,'Cumulative Data'!J:J)</f>
        <v>1</v>
      </c>
      <c r="G94" s="96">
        <f>sumif('Cumulative Data'!A:A,C94,'Cumulative Data'!E:E)+sumif('Cumulative Data'!A:A,D94,'Cumulative Data'!E:E)+sumif('Cumulative Data'!B:B,C94,'Cumulative Data'!F:F)+sumif('Cumulative Data'!B:B,D94,'Cumulative Data'!F:F)</f>
        <v>0</v>
      </c>
      <c r="H94" s="96">
        <f>sumif('Cumulative Data'!A:A,C94,'Cumulative Data'!F:F)+sumif('Cumulative Data'!A:A,D94,'Cumulative Data'!F:F)+sumif('Cumulative Data'!B:B,C94,'Cumulative Data'!E:E)+sumif('Cumulative Data'!B:B,D94,'Cumulative Data'!E:E)</f>
        <v>6</v>
      </c>
      <c r="I94" s="38"/>
    </row>
    <row r="95" ht="15.75" customHeight="1">
      <c r="A95" s="93" t="s">
        <v>154</v>
      </c>
      <c r="B95" s="94" t="s">
        <v>150</v>
      </c>
      <c r="C95" s="94" t="str">
        <f t="shared" si="7"/>
        <v>Ari &amp; SG</v>
      </c>
      <c r="D95" s="94" t="str">
        <f t="shared" si="8"/>
        <v>SG &amp; Ari</v>
      </c>
      <c r="E95" s="95">
        <f>sumif('Cumulative Data'!A:A,C95,'Cumulative Data'!J:J)+sumif('Cumulative Data'!A:A,D95,'Cumulative Data'!J:J)</f>
        <v>0</v>
      </c>
      <c r="F95" s="96">
        <f>sumif('Cumulative Data'!B:B,C95,'Cumulative Data'!J:J)+sumif('Cumulative Data'!B:B,D95,'Cumulative Data'!J:J)</f>
        <v>2</v>
      </c>
      <c r="G95" s="96">
        <f>sumif('Cumulative Data'!A:A,C95,'Cumulative Data'!E:E)+sumif('Cumulative Data'!A:A,D95,'Cumulative Data'!E:E)+sumif('Cumulative Data'!B:B,C95,'Cumulative Data'!F:F)+sumif('Cumulative Data'!B:B,D95,'Cumulative Data'!F:F)</f>
        <v>8</v>
      </c>
      <c r="H95" s="96">
        <f>sumif('Cumulative Data'!A:A,C95,'Cumulative Data'!F:F)+sumif('Cumulative Data'!A:A,D95,'Cumulative Data'!F:F)+sumif('Cumulative Data'!B:B,C95,'Cumulative Data'!E:E)+sumif('Cumulative Data'!B:B,D95,'Cumulative Data'!E:E)</f>
        <v>12</v>
      </c>
      <c r="I95" s="38"/>
    </row>
    <row r="96" ht="15.75" customHeight="1">
      <c r="A96" s="93" t="s">
        <v>154</v>
      </c>
      <c r="B96" s="94" t="s">
        <v>17</v>
      </c>
      <c r="C96" s="94" t="str">
        <f t="shared" si="7"/>
        <v>Ari &amp; Mike</v>
      </c>
      <c r="D96" s="94" t="str">
        <f t="shared" si="8"/>
        <v>Mike &amp; Ari</v>
      </c>
      <c r="E96" s="95">
        <f>sumif('Cumulative Data'!A:A,C96,'Cumulative Data'!J:J)+sumif('Cumulative Data'!A:A,D96,'Cumulative Data'!J:J)</f>
        <v>2</v>
      </c>
      <c r="F96" s="96">
        <f>sumif('Cumulative Data'!B:B,C96,'Cumulative Data'!J:J)+sumif('Cumulative Data'!B:B,D96,'Cumulative Data'!J:J)</f>
        <v>0</v>
      </c>
      <c r="G96" s="96">
        <f>sumif('Cumulative Data'!A:A,C96,'Cumulative Data'!E:E)+sumif('Cumulative Data'!A:A,D96,'Cumulative Data'!E:E)+sumif('Cumulative Data'!B:B,C96,'Cumulative Data'!F:F)+sumif('Cumulative Data'!B:B,D96,'Cumulative Data'!F:F)</f>
        <v>12</v>
      </c>
      <c r="H96" s="96">
        <f>sumif('Cumulative Data'!A:A,C96,'Cumulative Data'!F:F)+sumif('Cumulative Data'!A:A,D96,'Cumulative Data'!F:F)+sumif('Cumulative Data'!B:B,C96,'Cumulative Data'!E:E)+sumif('Cumulative Data'!B:B,D96,'Cumulative Data'!E:E)</f>
        <v>8</v>
      </c>
      <c r="I96" s="38"/>
    </row>
    <row r="97" ht="15.75" customHeight="1">
      <c r="A97" s="93" t="s">
        <v>154</v>
      </c>
      <c r="B97" s="94" t="s">
        <v>14</v>
      </c>
      <c r="C97" s="94" t="str">
        <f t="shared" si="7"/>
        <v>Ari &amp; Andrew</v>
      </c>
      <c r="D97" s="94" t="str">
        <f t="shared" si="8"/>
        <v>Andrew &amp; Ari</v>
      </c>
      <c r="E97" s="95">
        <f>sumif('Cumulative Data'!A:A,C97,'Cumulative Data'!J:J)+sumif('Cumulative Data'!A:A,D97,'Cumulative Data'!J:J)</f>
        <v>0</v>
      </c>
      <c r="F97" s="96">
        <f>sumif('Cumulative Data'!B:B,C97,'Cumulative Data'!J:J)+sumif('Cumulative Data'!B:B,D97,'Cumulative Data'!J:J)</f>
        <v>1</v>
      </c>
      <c r="G97" s="96">
        <f>sumif('Cumulative Data'!A:A,C97,'Cumulative Data'!E:E)+sumif('Cumulative Data'!A:A,D97,'Cumulative Data'!E:E)+sumif('Cumulative Data'!B:B,C97,'Cumulative Data'!F:F)+sumif('Cumulative Data'!B:B,D97,'Cumulative Data'!F:F)</f>
        <v>5</v>
      </c>
      <c r="H97" s="96">
        <f>sumif('Cumulative Data'!A:A,C97,'Cumulative Data'!F:F)+sumif('Cumulative Data'!A:A,D97,'Cumulative Data'!F:F)+sumif('Cumulative Data'!B:B,C97,'Cumulative Data'!E:E)+sumif('Cumulative Data'!B:B,D97,'Cumulative Data'!E:E)</f>
        <v>7</v>
      </c>
      <c r="I97" s="38"/>
    </row>
    <row r="98" ht="15.75" customHeight="1">
      <c r="A98" s="93" t="s">
        <v>16</v>
      </c>
      <c r="B98" s="94" t="s">
        <v>12</v>
      </c>
      <c r="C98" s="94" t="str">
        <f t="shared" si="7"/>
        <v>Chi &amp; Jeff</v>
      </c>
      <c r="D98" s="94" t="str">
        <f t="shared" si="8"/>
        <v>Jeff &amp; Chi</v>
      </c>
      <c r="E98" s="95">
        <f>sumif('Cumulative Data'!A:A,C98,'Cumulative Data'!J:J)+sumif('Cumulative Data'!A:A,D98,'Cumulative Data'!J:J)</f>
        <v>0</v>
      </c>
      <c r="F98" s="96">
        <f>sumif('Cumulative Data'!B:B,C98,'Cumulative Data'!J:J)+sumif('Cumulative Data'!B:B,D98,'Cumulative Data'!J:J)</f>
        <v>0</v>
      </c>
      <c r="G98" s="96">
        <f>sumif('Cumulative Data'!A:A,C98,'Cumulative Data'!E:E)+sumif('Cumulative Data'!A:A,D98,'Cumulative Data'!E:E)+sumif('Cumulative Data'!B:B,C98,'Cumulative Data'!F:F)+sumif('Cumulative Data'!B:B,D98,'Cumulative Data'!F:F)</f>
        <v>13</v>
      </c>
      <c r="H98" s="96">
        <f>sumif('Cumulative Data'!A:A,C98,'Cumulative Data'!F:F)+sumif('Cumulative Data'!A:A,D98,'Cumulative Data'!F:F)+sumif('Cumulative Data'!B:B,C98,'Cumulative Data'!E:E)+sumif('Cumulative Data'!B:B,D98,'Cumulative Data'!E:E)</f>
        <v>10</v>
      </c>
      <c r="I98" s="38"/>
    </row>
    <row r="99" ht="15.75" customHeight="1">
      <c r="A99" s="95"/>
      <c r="B99" s="97"/>
      <c r="C99" s="94" t="str">
        <f t="shared" si="7"/>
        <v> &amp; </v>
      </c>
      <c r="D99" s="94" t="str">
        <f t="shared" si="8"/>
        <v> &amp; </v>
      </c>
      <c r="E99" s="95">
        <f>sumif('Cumulative Data'!A:A,C99,'Cumulative Data'!J:J)+sumif('Cumulative Data'!A:A,D99,'Cumulative Data'!J:J)</f>
        <v>0</v>
      </c>
      <c r="F99" s="96">
        <f>sumif('Cumulative Data'!B:B,C99,'Cumulative Data'!J:J)+sumif('Cumulative Data'!B:B,D99,'Cumulative Data'!J:J)</f>
        <v>0</v>
      </c>
      <c r="G99" s="96">
        <f>sumif('Cumulative Data'!A:A,C99,'Cumulative Data'!E:E)+sumif('Cumulative Data'!A:A,D99,'Cumulative Data'!E:E)+sumif('Cumulative Data'!B:B,C99,'Cumulative Data'!F:F)+sumif('Cumulative Data'!B:B,D99,'Cumulative Data'!F:F)</f>
        <v>0</v>
      </c>
      <c r="H99" s="96">
        <f>sumif('Cumulative Data'!A:A,C99,'Cumulative Data'!F:F)+sumif('Cumulative Data'!A:A,D99,'Cumulative Data'!F:F)+sumif('Cumulative Data'!B:B,C99,'Cumulative Data'!E:E)+sumif('Cumulative Data'!B:B,D99,'Cumulative Data'!E:E)</f>
        <v>0</v>
      </c>
      <c r="I99" s="38"/>
    </row>
    <row r="100" ht="15.75" customHeight="1">
      <c r="A100" s="95"/>
      <c r="B100" s="97"/>
      <c r="C100" s="94" t="str">
        <f t="shared" si="7"/>
        <v> &amp; </v>
      </c>
      <c r="D100" s="94" t="str">
        <f t="shared" si="8"/>
        <v> &amp; </v>
      </c>
      <c r="E100" s="95">
        <f>sumif('Cumulative Data'!A:A,C100,'Cumulative Data'!J:J)+sumif('Cumulative Data'!A:A,D100,'Cumulative Data'!J:J)</f>
        <v>0</v>
      </c>
      <c r="F100" s="96">
        <f>sumif('Cumulative Data'!B:B,C100,'Cumulative Data'!J:J)+sumif('Cumulative Data'!B:B,D100,'Cumulative Data'!J:J)</f>
        <v>0</v>
      </c>
      <c r="G100" s="96">
        <f>sumif('Cumulative Data'!A:A,C100,'Cumulative Data'!E:E)+sumif('Cumulative Data'!A:A,D100,'Cumulative Data'!E:E)+sumif('Cumulative Data'!B:B,C100,'Cumulative Data'!F:F)+sumif('Cumulative Data'!B:B,D100,'Cumulative Data'!F:F)</f>
        <v>0</v>
      </c>
      <c r="H100" s="96">
        <f>sumif('Cumulative Data'!A:A,C100,'Cumulative Data'!F:F)+sumif('Cumulative Data'!A:A,D100,'Cumulative Data'!F:F)+sumif('Cumulative Data'!B:B,C100,'Cumulative Data'!E:E)+sumif('Cumulative Data'!B:B,D100,'Cumulative Data'!E:E)</f>
        <v>0</v>
      </c>
      <c r="I100" s="38"/>
    </row>
    <row r="101" ht="15.75" customHeight="1">
      <c r="A101" s="95"/>
      <c r="B101" s="97"/>
      <c r="C101" s="95"/>
      <c r="D101" s="95"/>
      <c r="E101" s="95"/>
      <c r="F101" s="95"/>
      <c r="G101" s="95"/>
      <c r="H101" s="95"/>
      <c r="I101" s="38"/>
    </row>
    <row r="102" ht="15.75" customHeight="1">
      <c r="A102" s="95"/>
      <c r="B102" s="97"/>
      <c r="C102" s="95"/>
      <c r="D102" s="95"/>
      <c r="E102" s="95"/>
      <c r="F102" s="95"/>
      <c r="G102" s="95"/>
      <c r="H102" s="95"/>
      <c r="I102" s="38"/>
    </row>
    <row r="103" ht="15.75" customHeight="1">
      <c r="A103" s="95"/>
      <c r="B103" s="97"/>
      <c r="C103" s="95"/>
      <c r="D103" s="95"/>
      <c r="E103" s="95"/>
      <c r="F103" s="95"/>
      <c r="G103" s="95"/>
      <c r="H103" s="95"/>
      <c r="I103" s="38"/>
    </row>
    <row r="104" ht="15.75" customHeight="1">
      <c r="A104" s="95"/>
      <c r="B104" s="97"/>
      <c r="C104" s="95"/>
      <c r="D104" s="95"/>
      <c r="E104" s="95"/>
      <c r="F104" s="95"/>
      <c r="G104" s="95"/>
      <c r="H104" s="95"/>
      <c r="I104" s="38"/>
    </row>
    <row r="105" ht="15.75" customHeight="1">
      <c r="A105" s="95"/>
      <c r="B105" s="97"/>
      <c r="C105" s="95"/>
      <c r="D105" s="95"/>
      <c r="E105" s="95"/>
      <c r="F105" s="95"/>
      <c r="G105" s="95"/>
      <c r="H105" s="95"/>
      <c r="I105" s="38"/>
    </row>
    <row r="106" ht="15.75" customHeight="1">
      <c r="A106" s="95"/>
      <c r="B106" s="97"/>
      <c r="C106" s="95"/>
      <c r="D106" s="95"/>
      <c r="E106" s="95"/>
      <c r="F106" s="95"/>
      <c r="G106" s="95"/>
      <c r="H106" s="95"/>
      <c r="I106" s="38"/>
    </row>
    <row r="107" ht="15.75" customHeight="1">
      <c r="A107" s="95"/>
      <c r="B107" s="97"/>
      <c r="C107" s="95"/>
      <c r="D107" s="95"/>
      <c r="E107" s="95"/>
      <c r="F107" s="95"/>
      <c r="G107" s="95"/>
      <c r="H107" s="95"/>
      <c r="I107" s="38"/>
    </row>
    <row r="108" ht="15.75" customHeight="1">
      <c r="A108" s="95"/>
      <c r="B108" s="97"/>
      <c r="C108" s="95"/>
      <c r="D108" s="95"/>
      <c r="E108" s="95"/>
      <c r="F108" s="95"/>
      <c r="G108" s="95"/>
      <c r="H108" s="95"/>
      <c r="I108" s="38"/>
    </row>
    <row r="109" ht="15.75" customHeight="1">
      <c r="A109" s="95"/>
      <c r="B109" s="97"/>
      <c r="C109" s="95"/>
      <c r="D109" s="95"/>
      <c r="E109" s="95"/>
      <c r="F109" s="95"/>
      <c r="G109" s="95"/>
      <c r="H109" s="95"/>
      <c r="I109" s="38"/>
    </row>
    <row r="110" ht="15.75" customHeight="1">
      <c r="A110" s="95"/>
      <c r="B110" s="97"/>
      <c r="C110" s="95"/>
      <c r="D110" s="95"/>
      <c r="E110" s="95"/>
      <c r="F110" s="95"/>
      <c r="G110" s="95"/>
      <c r="H110" s="95"/>
      <c r="I110" s="38"/>
    </row>
    <row r="111" ht="15.75" customHeight="1">
      <c r="A111" s="95"/>
      <c r="B111" s="97"/>
      <c r="C111" s="95"/>
      <c r="D111" s="95"/>
      <c r="E111" s="95"/>
      <c r="F111" s="95"/>
      <c r="G111" s="95"/>
      <c r="H111" s="95"/>
      <c r="I111" s="38"/>
    </row>
    <row r="112" ht="15.75" customHeight="1">
      <c r="A112" s="95"/>
      <c r="B112" s="97"/>
      <c r="C112" s="95"/>
      <c r="D112" s="95"/>
      <c r="E112" s="95"/>
      <c r="F112" s="95"/>
      <c r="G112" s="95"/>
      <c r="H112" s="95"/>
      <c r="I112" s="38"/>
    </row>
    <row r="113" ht="15.75" customHeight="1">
      <c r="A113" s="95"/>
      <c r="B113" s="97"/>
      <c r="C113" s="95"/>
      <c r="D113" s="95"/>
      <c r="E113" s="95"/>
      <c r="F113" s="95"/>
      <c r="G113" s="95"/>
      <c r="H113" s="95"/>
      <c r="I113" s="38"/>
    </row>
    <row r="114" ht="15.75" customHeight="1">
      <c r="A114" s="95"/>
      <c r="B114" s="97"/>
      <c r="C114" s="95"/>
      <c r="D114" s="95"/>
      <c r="E114" s="95"/>
      <c r="F114" s="95"/>
      <c r="G114" s="95"/>
      <c r="H114" s="95"/>
      <c r="I114" s="38"/>
    </row>
    <row r="115" ht="15.75" customHeight="1">
      <c r="A115" s="95"/>
      <c r="B115" s="97"/>
      <c r="C115" s="95"/>
      <c r="D115" s="95"/>
      <c r="E115" s="95"/>
      <c r="F115" s="95"/>
      <c r="G115" s="95"/>
      <c r="H115" s="95"/>
      <c r="I115" s="38"/>
    </row>
    <row r="116" ht="15.75" customHeight="1">
      <c r="A116" s="95"/>
      <c r="B116" s="97"/>
      <c r="C116" s="95"/>
      <c r="D116" s="95"/>
      <c r="E116" s="95"/>
      <c r="F116" s="95"/>
      <c r="G116" s="95"/>
      <c r="H116" s="95"/>
      <c r="I116" s="38"/>
    </row>
    <row r="117" ht="15.75" customHeight="1">
      <c r="A117" s="95"/>
      <c r="B117" s="97"/>
      <c r="C117" s="95"/>
      <c r="D117" s="95"/>
      <c r="E117" s="95"/>
      <c r="F117" s="95"/>
      <c r="G117" s="95"/>
      <c r="H117" s="95"/>
      <c r="I117" s="38"/>
    </row>
    <row r="118" ht="15.75" customHeight="1">
      <c r="A118" s="95"/>
      <c r="B118" s="97"/>
      <c r="C118" s="95"/>
      <c r="D118" s="95"/>
      <c r="E118" s="95"/>
      <c r="F118" s="95"/>
      <c r="G118" s="95"/>
      <c r="H118" s="95"/>
      <c r="I118" s="38"/>
    </row>
    <row r="119" ht="15.75" customHeight="1">
      <c r="A119" s="95"/>
      <c r="B119" s="97"/>
      <c r="C119" s="95"/>
      <c r="D119" s="95"/>
      <c r="E119" s="95"/>
      <c r="F119" s="95"/>
      <c r="G119" s="95"/>
      <c r="H119" s="95"/>
      <c r="I119" s="38"/>
    </row>
    <row r="120" ht="15.75" customHeight="1">
      <c r="B120" s="2"/>
      <c r="I120" s="38"/>
    </row>
    <row r="121" ht="15.75" customHeight="1">
      <c r="B121" s="2"/>
      <c r="I121" s="38"/>
    </row>
    <row r="122" ht="15.75" customHeight="1">
      <c r="B122" s="2"/>
      <c r="I122" s="38"/>
    </row>
    <row r="123" ht="15.75" customHeight="1">
      <c r="B123" s="2"/>
      <c r="I123" s="38"/>
    </row>
    <row r="124" ht="15.75" customHeight="1">
      <c r="B124" s="2"/>
      <c r="I124" s="38"/>
    </row>
    <row r="125" ht="15.75" customHeight="1">
      <c r="B125" s="2"/>
      <c r="I125" s="38"/>
    </row>
    <row r="126" ht="15.75" customHeight="1">
      <c r="B126" s="2"/>
      <c r="I126" s="38"/>
    </row>
    <row r="127" ht="15.75" customHeight="1">
      <c r="B127" s="2"/>
      <c r="I127" s="38"/>
    </row>
    <row r="128" ht="15.75" customHeight="1">
      <c r="B128" s="2"/>
      <c r="I128" s="38"/>
    </row>
    <row r="129" ht="15.75" customHeight="1">
      <c r="B129" s="2"/>
      <c r="I129" s="38"/>
    </row>
    <row r="130" ht="15.75" customHeight="1">
      <c r="B130" s="2"/>
      <c r="I130" s="38"/>
    </row>
    <row r="131" ht="15.75" customHeight="1">
      <c r="B131" s="2"/>
      <c r="I131" s="38"/>
    </row>
    <row r="132" ht="15.75" customHeight="1">
      <c r="B132" s="2"/>
      <c r="I132" s="38"/>
    </row>
    <row r="133" ht="15.75" customHeight="1">
      <c r="B133" s="2"/>
      <c r="I133" s="38"/>
    </row>
    <row r="134" ht="15.75" customHeight="1">
      <c r="B134" s="2"/>
      <c r="I134" s="38"/>
    </row>
    <row r="135" ht="15.75" customHeight="1">
      <c r="B135" s="2"/>
      <c r="I135" s="38"/>
    </row>
    <row r="136" ht="15.75" customHeight="1">
      <c r="B136" s="2"/>
      <c r="I136" s="38"/>
    </row>
    <row r="137" ht="15.75" customHeight="1">
      <c r="B137" s="2"/>
      <c r="I137" s="38"/>
    </row>
    <row r="138" ht="15.75" customHeight="1">
      <c r="B138" s="2"/>
      <c r="I138" s="38"/>
    </row>
    <row r="139" ht="15.75" customHeight="1">
      <c r="B139" s="2"/>
      <c r="I139" s="38"/>
    </row>
    <row r="140" ht="15.75" customHeight="1">
      <c r="B140" s="2"/>
      <c r="I140" s="38"/>
    </row>
    <row r="141" ht="15.75" customHeight="1">
      <c r="B141" s="2"/>
      <c r="I141" s="38"/>
    </row>
    <row r="142" ht="15.75" customHeight="1">
      <c r="B142" s="2"/>
      <c r="I142" s="38"/>
    </row>
    <row r="143" ht="15.75" customHeight="1">
      <c r="B143" s="2"/>
      <c r="I143" s="38"/>
    </row>
    <row r="144" ht="15.75" customHeight="1">
      <c r="B144" s="2"/>
      <c r="I144" s="38"/>
    </row>
    <row r="145" ht="15.75" customHeight="1">
      <c r="B145" s="2"/>
      <c r="I145" s="38"/>
    </row>
    <row r="146" ht="15.75" customHeight="1">
      <c r="B146" s="2"/>
      <c r="I146" s="38"/>
    </row>
    <row r="147" ht="15.75" customHeight="1">
      <c r="B147" s="2"/>
      <c r="I147" s="38"/>
    </row>
    <row r="148" ht="15.75" customHeight="1">
      <c r="B148" s="2"/>
      <c r="I148" s="38"/>
    </row>
    <row r="149" ht="15.75" customHeight="1">
      <c r="B149" s="2"/>
      <c r="I149" s="38"/>
    </row>
    <row r="150" ht="15.75" customHeight="1">
      <c r="B150" s="2"/>
      <c r="I150" s="38"/>
    </row>
    <row r="151" ht="15.75" customHeight="1">
      <c r="B151" s="2"/>
      <c r="I151" s="38"/>
    </row>
    <row r="152" ht="15.75" customHeight="1">
      <c r="B152" s="2"/>
      <c r="I152" s="38"/>
    </row>
    <row r="153" ht="15.75" customHeight="1">
      <c r="B153" s="2"/>
      <c r="I153" s="38"/>
    </row>
    <row r="154" ht="15.75" customHeight="1">
      <c r="B154" s="2"/>
      <c r="I154" s="38"/>
    </row>
    <row r="155" ht="15.75" customHeight="1">
      <c r="B155" s="2"/>
      <c r="I155" s="38"/>
    </row>
    <row r="156" ht="15.75" customHeight="1">
      <c r="B156" s="2"/>
      <c r="I156" s="38"/>
    </row>
    <row r="157" ht="15.75" customHeight="1">
      <c r="B157" s="2"/>
      <c r="I157" s="38"/>
    </row>
    <row r="158" ht="15.75" customHeight="1">
      <c r="B158" s="2"/>
      <c r="I158" s="38"/>
    </row>
    <row r="159" ht="15.75" customHeight="1">
      <c r="B159" s="2"/>
      <c r="I159" s="38"/>
    </row>
    <row r="160" ht="15.75" customHeight="1">
      <c r="B160" s="2"/>
      <c r="I160" s="38"/>
    </row>
    <row r="161" ht="15.75" customHeight="1">
      <c r="B161" s="2"/>
      <c r="I161" s="38"/>
    </row>
    <row r="162" ht="15.75" customHeight="1">
      <c r="B162" s="2"/>
      <c r="I162" s="38"/>
    </row>
    <row r="163" ht="15.75" customHeight="1">
      <c r="B163" s="2"/>
      <c r="I163" s="38"/>
    </row>
    <row r="164" ht="15.75" customHeight="1">
      <c r="B164" s="2"/>
      <c r="I164" s="38"/>
    </row>
    <row r="165" ht="15.75" customHeight="1">
      <c r="B165" s="2"/>
      <c r="I165" s="38"/>
    </row>
    <row r="166" ht="15.75" customHeight="1">
      <c r="B166" s="2"/>
      <c r="I166" s="38"/>
    </row>
    <row r="167" ht="15.75" customHeight="1">
      <c r="B167" s="2"/>
      <c r="I167" s="38"/>
    </row>
    <row r="168" ht="15.75" customHeight="1">
      <c r="B168" s="2"/>
      <c r="I168" s="38"/>
    </row>
    <row r="169" ht="15.75" customHeight="1">
      <c r="B169" s="2"/>
      <c r="I169" s="38"/>
    </row>
    <row r="170" ht="15.75" customHeight="1">
      <c r="B170" s="2"/>
      <c r="I170" s="38"/>
    </row>
    <row r="171" ht="15.75" customHeight="1">
      <c r="B171" s="2"/>
      <c r="I171" s="38"/>
    </row>
    <row r="172" ht="15.75" customHeight="1">
      <c r="B172" s="2"/>
      <c r="I172" s="38"/>
    </row>
    <row r="173" ht="15.75" customHeight="1">
      <c r="B173" s="2"/>
      <c r="I173" s="38"/>
    </row>
    <row r="174" ht="15.75" customHeight="1">
      <c r="B174" s="2"/>
      <c r="I174" s="38"/>
    </row>
    <row r="175" ht="15.75" customHeight="1">
      <c r="B175" s="2"/>
      <c r="I175" s="38"/>
    </row>
    <row r="176" ht="15.75" customHeight="1">
      <c r="B176" s="2"/>
      <c r="I176" s="38"/>
    </row>
    <row r="177" ht="15.75" customHeight="1">
      <c r="B177" s="2"/>
      <c r="I177" s="38"/>
    </row>
    <row r="178" ht="15.75" customHeight="1">
      <c r="B178" s="2"/>
      <c r="I178" s="38"/>
    </row>
    <row r="179" ht="15.75" customHeight="1">
      <c r="B179" s="2"/>
      <c r="I179" s="38"/>
    </row>
    <row r="180" ht="15.75" customHeight="1">
      <c r="B180" s="2"/>
      <c r="I180" s="38"/>
    </row>
    <row r="181" ht="15.75" customHeight="1">
      <c r="B181" s="2"/>
      <c r="I181" s="38"/>
    </row>
    <row r="182" ht="15.75" customHeight="1">
      <c r="B182" s="2"/>
      <c r="I182" s="38"/>
    </row>
    <row r="183" ht="15.75" customHeight="1">
      <c r="B183" s="2"/>
      <c r="I183" s="38"/>
    </row>
    <row r="184" ht="15.75" customHeight="1">
      <c r="B184" s="2"/>
      <c r="I184" s="38"/>
    </row>
    <row r="185" ht="15.75" customHeight="1">
      <c r="B185" s="2"/>
      <c r="I185" s="38"/>
    </row>
    <row r="186" ht="15.75" customHeight="1">
      <c r="B186" s="2"/>
      <c r="I186" s="38"/>
    </row>
    <row r="187" ht="15.75" customHeight="1">
      <c r="B187" s="2"/>
      <c r="I187" s="38"/>
    </row>
    <row r="188" ht="15.75" customHeight="1">
      <c r="B188" s="2"/>
      <c r="I188" s="38"/>
    </row>
    <row r="189" ht="15.75" customHeight="1">
      <c r="B189" s="2"/>
      <c r="I189" s="38"/>
    </row>
    <row r="190" ht="15.75" customHeight="1">
      <c r="B190" s="2"/>
      <c r="I190" s="38"/>
    </row>
    <row r="191" ht="15.75" customHeight="1">
      <c r="B191" s="2"/>
      <c r="I191" s="38"/>
    </row>
    <row r="192" ht="15.75" customHeight="1">
      <c r="B192" s="2"/>
      <c r="I192" s="38"/>
    </row>
    <row r="193" ht="15.75" customHeight="1">
      <c r="B193" s="2"/>
      <c r="I193" s="38"/>
    </row>
    <row r="194" ht="15.75" customHeight="1">
      <c r="B194" s="2"/>
      <c r="I194" s="38"/>
    </row>
    <row r="195" ht="15.75" customHeight="1">
      <c r="B195" s="2"/>
      <c r="I195" s="38"/>
    </row>
    <row r="196" ht="15.75" customHeight="1">
      <c r="B196" s="2"/>
      <c r="I196" s="38"/>
    </row>
    <row r="197" ht="15.75" customHeight="1">
      <c r="B197" s="2"/>
      <c r="I197" s="38"/>
    </row>
    <row r="198" ht="15.75" customHeight="1">
      <c r="B198" s="2"/>
      <c r="I198" s="38"/>
    </row>
    <row r="199" ht="15.75" customHeight="1">
      <c r="B199" s="2"/>
      <c r="I199" s="38"/>
    </row>
    <row r="200" ht="15.75" customHeight="1">
      <c r="B200" s="2"/>
      <c r="I200" s="38"/>
    </row>
    <row r="201" ht="15.75" customHeight="1">
      <c r="B201" s="2"/>
      <c r="I201" s="38"/>
    </row>
    <row r="202" ht="15.75" customHeight="1">
      <c r="B202" s="2"/>
      <c r="I202" s="38"/>
    </row>
    <row r="203" ht="15.75" customHeight="1">
      <c r="B203" s="2"/>
      <c r="I203" s="38"/>
    </row>
    <row r="204" ht="15.75" customHeight="1">
      <c r="B204" s="2"/>
      <c r="I204" s="38"/>
    </row>
    <row r="205" ht="15.75" customHeight="1">
      <c r="B205" s="2"/>
      <c r="I205" s="38"/>
    </row>
    <row r="206" ht="15.75" customHeight="1">
      <c r="B206" s="2"/>
      <c r="I206" s="38"/>
    </row>
    <row r="207" ht="15.75" customHeight="1">
      <c r="B207" s="2"/>
      <c r="I207" s="38"/>
    </row>
    <row r="208" ht="15.75" customHeight="1">
      <c r="B208" s="2"/>
      <c r="I208" s="38"/>
    </row>
    <row r="209" ht="15.75" customHeight="1">
      <c r="B209" s="2"/>
      <c r="I209" s="38"/>
    </row>
    <row r="210" ht="15.75" customHeight="1">
      <c r="B210" s="2"/>
      <c r="I210" s="38"/>
    </row>
    <row r="211" ht="15.75" customHeight="1">
      <c r="B211" s="2"/>
      <c r="I211" s="38"/>
    </row>
    <row r="212" ht="15.75" customHeight="1">
      <c r="B212" s="2"/>
      <c r="I212" s="38"/>
    </row>
    <row r="213" ht="15.75" customHeight="1">
      <c r="B213" s="2"/>
      <c r="I213" s="38"/>
    </row>
    <row r="214" ht="15.75" customHeight="1">
      <c r="B214" s="2"/>
      <c r="I214" s="38"/>
    </row>
    <row r="215" ht="15.75" customHeight="1">
      <c r="B215" s="2"/>
      <c r="I215" s="38"/>
    </row>
    <row r="216" ht="15.75" customHeight="1">
      <c r="B216" s="2"/>
      <c r="I216" s="38"/>
    </row>
    <row r="217" ht="15.75" customHeight="1">
      <c r="B217" s="2"/>
      <c r="I217" s="38"/>
    </row>
    <row r="218" ht="15.75" customHeight="1">
      <c r="B218" s="2"/>
      <c r="I218" s="38"/>
    </row>
    <row r="219" ht="15.75" customHeight="1">
      <c r="B219" s="2"/>
      <c r="I219" s="38"/>
    </row>
    <row r="220" ht="15.75" customHeight="1">
      <c r="B220" s="2"/>
      <c r="I220" s="38"/>
    </row>
    <row r="221" ht="15.75" customHeight="1">
      <c r="B221" s="2"/>
      <c r="I221" s="38"/>
    </row>
    <row r="222" ht="15.75" customHeight="1">
      <c r="B222" s="2"/>
      <c r="I222" s="38"/>
    </row>
    <row r="223" ht="15.75" customHeight="1">
      <c r="B223" s="2"/>
      <c r="I223" s="38"/>
    </row>
    <row r="224" ht="15.75" customHeight="1">
      <c r="B224" s="2"/>
      <c r="I224" s="38"/>
    </row>
    <row r="225" ht="15.75" customHeight="1">
      <c r="B225" s="2"/>
      <c r="I225" s="38"/>
    </row>
    <row r="226" ht="15.75" customHeight="1">
      <c r="B226" s="2"/>
      <c r="I226" s="38"/>
    </row>
    <row r="227" ht="15.75" customHeight="1">
      <c r="B227" s="2"/>
      <c r="I227" s="38"/>
    </row>
    <row r="228" ht="15.75" customHeight="1">
      <c r="B228" s="2"/>
      <c r="I228" s="38"/>
    </row>
    <row r="229" ht="15.75" customHeight="1">
      <c r="B229" s="2"/>
      <c r="I229" s="38"/>
    </row>
    <row r="230" ht="15.75" customHeight="1">
      <c r="B230" s="2"/>
      <c r="I230" s="38"/>
    </row>
    <row r="231" ht="15.75" customHeight="1">
      <c r="B231" s="2"/>
      <c r="I231" s="38"/>
    </row>
    <row r="232" ht="15.75" customHeight="1">
      <c r="B232" s="2"/>
      <c r="I232" s="38"/>
    </row>
    <row r="233" ht="15.75" customHeight="1">
      <c r="B233" s="2"/>
      <c r="I233" s="38"/>
    </row>
    <row r="234" ht="15.75" customHeight="1">
      <c r="B234" s="2"/>
      <c r="I234" s="38"/>
    </row>
    <row r="235" ht="15.75" customHeight="1">
      <c r="B235" s="2"/>
      <c r="I235" s="38"/>
    </row>
    <row r="236" ht="15.75" customHeight="1">
      <c r="B236" s="2"/>
      <c r="I236" s="38"/>
    </row>
    <row r="237" ht="15.75" customHeight="1">
      <c r="B237" s="2"/>
      <c r="I237" s="38"/>
    </row>
    <row r="238" ht="15.75" customHeight="1">
      <c r="B238" s="2"/>
      <c r="I238" s="38"/>
    </row>
    <row r="239" ht="15.75" customHeight="1">
      <c r="B239" s="2"/>
      <c r="I239" s="38"/>
    </row>
    <row r="240" ht="15.75" customHeight="1">
      <c r="B240" s="2"/>
      <c r="I240" s="38"/>
    </row>
    <row r="241" ht="15.75" customHeight="1">
      <c r="B241" s="2"/>
      <c r="I241" s="38"/>
    </row>
    <row r="242" ht="15.75" customHeight="1">
      <c r="B242" s="2"/>
      <c r="I242" s="38"/>
    </row>
    <row r="243" ht="15.75" customHeight="1">
      <c r="B243" s="2"/>
      <c r="I243" s="38"/>
    </row>
    <row r="244" ht="15.75" customHeight="1">
      <c r="B244" s="2"/>
      <c r="I244" s="38"/>
    </row>
    <row r="245" ht="15.75" customHeight="1">
      <c r="B245" s="2"/>
      <c r="I245" s="38"/>
    </row>
    <row r="246" ht="15.75" customHeight="1">
      <c r="B246" s="2"/>
      <c r="I246" s="38"/>
    </row>
    <row r="247" ht="15.75" customHeight="1">
      <c r="B247" s="2"/>
      <c r="I247" s="38"/>
    </row>
    <row r="248" ht="15.75" customHeight="1">
      <c r="B248" s="2"/>
      <c r="I248" s="38"/>
    </row>
    <row r="249" ht="15.75" customHeight="1">
      <c r="B249" s="2"/>
      <c r="I249" s="38"/>
    </row>
    <row r="250" ht="15.75" customHeight="1">
      <c r="B250" s="2"/>
      <c r="I250" s="38"/>
    </row>
    <row r="251" ht="15.75" customHeight="1">
      <c r="B251" s="2"/>
      <c r="I251" s="38"/>
    </row>
    <row r="252" ht="15.75" customHeight="1">
      <c r="B252" s="2"/>
      <c r="I252" s="38"/>
    </row>
    <row r="253" ht="15.75" customHeight="1">
      <c r="B253" s="2"/>
      <c r="I253" s="38"/>
    </row>
    <row r="254" ht="15.75" customHeight="1">
      <c r="B254" s="2"/>
      <c r="I254" s="38"/>
    </row>
    <row r="255" ht="15.75" customHeight="1">
      <c r="B255" s="2"/>
      <c r="I255" s="38"/>
    </row>
    <row r="256" ht="15.75" customHeight="1">
      <c r="B256" s="2"/>
      <c r="I256" s="38"/>
    </row>
    <row r="257" ht="15.75" customHeight="1">
      <c r="B257" s="2"/>
      <c r="I257" s="38"/>
    </row>
    <row r="258" ht="15.75" customHeight="1">
      <c r="B258" s="2"/>
      <c r="I258" s="38"/>
    </row>
    <row r="259" ht="15.75" customHeight="1">
      <c r="B259" s="2"/>
      <c r="I259" s="38"/>
    </row>
    <row r="260" ht="15.75" customHeight="1">
      <c r="B260" s="2"/>
      <c r="I260" s="38"/>
    </row>
    <row r="261" ht="15.75" customHeight="1">
      <c r="B261" s="2"/>
      <c r="I261" s="38"/>
    </row>
    <row r="262" ht="15.75" customHeight="1">
      <c r="B262" s="2"/>
      <c r="I262" s="38"/>
    </row>
    <row r="263" ht="15.75" customHeight="1">
      <c r="B263" s="2"/>
      <c r="I263" s="38"/>
    </row>
    <row r="264" ht="15.75" customHeight="1">
      <c r="B264" s="2"/>
      <c r="I264" s="38"/>
    </row>
    <row r="265" ht="15.75" customHeight="1">
      <c r="B265" s="2"/>
      <c r="I265" s="38"/>
    </row>
    <row r="266" ht="15.75" customHeight="1">
      <c r="B266" s="2"/>
      <c r="I266" s="38"/>
    </row>
    <row r="267" ht="15.75" customHeight="1">
      <c r="B267" s="2"/>
      <c r="I267" s="38"/>
    </row>
    <row r="268" ht="15.75" customHeight="1">
      <c r="B268" s="2"/>
      <c r="I268" s="38"/>
    </row>
    <row r="269" ht="15.75" customHeight="1">
      <c r="B269" s="2"/>
      <c r="I269" s="38"/>
    </row>
    <row r="270" ht="15.75" customHeight="1">
      <c r="B270" s="2"/>
      <c r="I270" s="38"/>
    </row>
    <row r="271" ht="15.75" customHeight="1">
      <c r="B271" s="2"/>
      <c r="I271" s="38"/>
    </row>
    <row r="272" ht="15.75" customHeight="1">
      <c r="B272" s="2"/>
      <c r="I272" s="38"/>
    </row>
    <row r="273" ht="15.75" customHeight="1">
      <c r="B273" s="2"/>
      <c r="I273" s="38"/>
    </row>
    <row r="274" ht="15.75" customHeight="1">
      <c r="B274" s="2"/>
      <c r="I274" s="38"/>
    </row>
    <row r="275" ht="15.75" customHeight="1">
      <c r="B275" s="2"/>
      <c r="I275" s="38"/>
    </row>
    <row r="276" ht="15.75" customHeight="1">
      <c r="B276" s="2"/>
      <c r="I276" s="38"/>
    </row>
    <row r="277" ht="15.75" customHeight="1">
      <c r="B277" s="2"/>
      <c r="I277" s="38"/>
    </row>
    <row r="278" ht="15.75" customHeight="1">
      <c r="B278" s="2"/>
      <c r="I278" s="38"/>
    </row>
    <row r="279" ht="15.75" customHeight="1">
      <c r="B279" s="2"/>
      <c r="I279" s="38"/>
    </row>
    <row r="280" ht="15.75" customHeight="1">
      <c r="B280" s="2"/>
      <c r="I280" s="38"/>
    </row>
    <row r="281" ht="15.75" customHeight="1">
      <c r="B281" s="2"/>
      <c r="I281" s="38"/>
    </row>
    <row r="282" ht="15.75" customHeight="1">
      <c r="B282" s="2"/>
      <c r="I282" s="38"/>
    </row>
    <row r="283" ht="15.75" customHeight="1">
      <c r="B283" s="2"/>
      <c r="I283" s="38"/>
    </row>
    <row r="284" ht="15.75" customHeight="1">
      <c r="B284" s="2"/>
      <c r="I284" s="38"/>
    </row>
    <row r="285" ht="15.75" customHeight="1">
      <c r="B285" s="2"/>
      <c r="I285" s="38"/>
    </row>
    <row r="286" ht="15.75" customHeight="1">
      <c r="B286" s="2"/>
      <c r="I286" s="38"/>
    </row>
    <row r="287" ht="15.75" customHeight="1">
      <c r="B287" s="2"/>
      <c r="I287" s="38"/>
    </row>
    <row r="288" ht="15.75" customHeight="1">
      <c r="B288" s="2"/>
      <c r="I288" s="38"/>
    </row>
    <row r="289" ht="15.75" customHeight="1">
      <c r="B289" s="2"/>
      <c r="I289" s="38"/>
    </row>
    <row r="290" ht="15.75" customHeight="1">
      <c r="B290" s="2"/>
      <c r="I290" s="38"/>
    </row>
    <row r="291" ht="15.75" customHeight="1">
      <c r="B291" s="2"/>
      <c r="I291" s="38"/>
    </row>
    <row r="292" ht="15.75" customHeight="1">
      <c r="B292" s="2"/>
      <c r="I292" s="38"/>
    </row>
    <row r="293" ht="15.75" customHeight="1">
      <c r="B293" s="2"/>
      <c r="I293" s="38"/>
    </row>
    <row r="294" ht="15.75" customHeight="1">
      <c r="B294" s="2"/>
      <c r="I294" s="38"/>
    </row>
    <row r="295" ht="15.75" customHeight="1">
      <c r="B295" s="2"/>
      <c r="I295" s="38"/>
    </row>
    <row r="296" ht="15.75" customHeight="1">
      <c r="B296" s="2"/>
      <c r="I296" s="38"/>
    </row>
    <row r="297" ht="15.75" customHeight="1">
      <c r="B297" s="2"/>
      <c r="I297" s="38"/>
    </row>
    <row r="298" ht="15.75" customHeight="1">
      <c r="B298" s="2"/>
      <c r="I298" s="38"/>
    </row>
    <row r="299" ht="15.75" customHeight="1">
      <c r="B299" s="2"/>
      <c r="I299" s="38"/>
    </row>
    <row r="300" ht="15.75" customHeight="1">
      <c r="B300" s="2"/>
      <c r="I300" s="38"/>
    </row>
    <row r="301" ht="15.75" customHeight="1">
      <c r="B301" s="2"/>
      <c r="I301" s="38"/>
    </row>
    <row r="302" ht="15.75" customHeight="1">
      <c r="B302" s="2"/>
      <c r="I302" s="38"/>
    </row>
    <row r="303" ht="15.75" customHeight="1">
      <c r="B303" s="2"/>
      <c r="I303" s="38"/>
    </row>
    <row r="304" ht="15.75" customHeight="1">
      <c r="B304" s="2"/>
      <c r="I304" s="38"/>
    </row>
    <row r="305" ht="15.75" customHeight="1">
      <c r="B305" s="2"/>
      <c r="I305" s="38"/>
    </row>
    <row r="306" ht="15.75" customHeight="1">
      <c r="B306" s="2"/>
      <c r="I306" s="38"/>
    </row>
    <row r="307" ht="15.75" customHeight="1">
      <c r="B307" s="2"/>
      <c r="I307" s="38"/>
    </row>
    <row r="308" ht="15.75" customHeight="1">
      <c r="B308" s="2"/>
      <c r="I308" s="38"/>
    </row>
    <row r="309" ht="15.75" customHeight="1">
      <c r="B309" s="2"/>
      <c r="I309" s="38"/>
    </row>
    <row r="310" ht="15.75" customHeight="1">
      <c r="B310" s="2"/>
      <c r="I310" s="38"/>
    </row>
    <row r="311" ht="15.75" customHeight="1">
      <c r="B311" s="2"/>
      <c r="I311" s="38"/>
    </row>
    <row r="312" ht="15.75" customHeight="1">
      <c r="B312" s="2"/>
      <c r="I312" s="38"/>
    </row>
    <row r="313" ht="15.75" customHeight="1">
      <c r="B313" s="2"/>
      <c r="I313" s="38"/>
    </row>
    <row r="314" ht="15.75" customHeight="1">
      <c r="B314" s="2"/>
      <c r="I314" s="38"/>
    </row>
    <row r="315" ht="15.75" customHeight="1">
      <c r="B315" s="2"/>
      <c r="I315" s="38"/>
    </row>
    <row r="316" ht="15.75" customHeight="1">
      <c r="B316" s="2"/>
      <c r="I316" s="38"/>
    </row>
    <row r="317" ht="15.75" customHeight="1">
      <c r="B317" s="2"/>
      <c r="I317" s="38"/>
    </row>
    <row r="318" ht="15.75" customHeight="1">
      <c r="B318" s="2"/>
      <c r="I318" s="38"/>
    </row>
    <row r="319" ht="15.75" customHeight="1">
      <c r="B319" s="2"/>
      <c r="I319" s="38"/>
    </row>
    <row r="320" ht="15.75" customHeight="1">
      <c r="B320" s="2"/>
      <c r="I320" s="38"/>
    </row>
    <row r="321" ht="15.75" customHeight="1">
      <c r="B321" s="2"/>
      <c r="I321" s="38"/>
    </row>
    <row r="322" ht="15.75" customHeight="1">
      <c r="B322" s="2"/>
      <c r="I322" s="38"/>
    </row>
    <row r="323" ht="15.75" customHeight="1">
      <c r="B323" s="2"/>
      <c r="I323" s="38"/>
    </row>
    <row r="324" ht="15.75" customHeight="1">
      <c r="B324" s="2"/>
      <c r="I324" s="38"/>
    </row>
    <row r="325" ht="15.75" customHeight="1">
      <c r="B325" s="2"/>
      <c r="I325" s="38"/>
    </row>
    <row r="326" ht="15.75" customHeight="1">
      <c r="B326" s="2"/>
      <c r="I326" s="38"/>
    </row>
    <row r="327" ht="15.75" customHeight="1">
      <c r="B327" s="2"/>
      <c r="I327" s="38"/>
    </row>
    <row r="328" ht="15.75" customHeight="1">
      <c r="B328" s="2"/>
      <c r="I328" s="38"/>
    </row>
    <row r="329" ht="15.75" customHeight="1">
      <c r="B329" s="2"/>
      <c r="I329" s="38"/>
    </row>
    <row r="330" ht="15.75" customHeight="1">
      <c r="B330" s="2"/>
      <c r="I330" s="38"/>
    </row>
    <row r="331" ht="15.75" customHeight="1">
      <c r="B331" s="2"/>
      <c r="I331" s="38"/>
    </row>
    <row r="332" ht="15.75" customHeight="1">
      <c r="B332" s="2"/>
      <c r="I332" s="38"/>
    </row>
    <row r="333" ht="15.75" customHeight="1">
      <c r="B333" s="2"/>
      <c r="I333" s="38"/>
    </row>
    <row r="334" ht="15.75" customHeight="1">
      <c r="B334" s="2"/>
      <c r="I334" s="38"/>
    </row>
    <row r="335" ht="15.75" customHeight="1">
      <c r="B335" s="2"/>
      <c r="I335" s="38"/>
    </row>
    <row r="336" ht="15.75" customHeight="1">
      <c r="B336" s="2"/>
      <c r="I336" s="38"/>
    </row>
    <row r="337" ht="15.75" customHeight="1">
      <c r="B337" s="2"/>
      <c r="I337" s="38"/>
    </row>
    <row r="338" ht="15.75" customHeight="1">
      <c r="B338" s="2"/>
      <c r="I338" s="38"/>
    </row>
    <row r="339" ht="15.75" customHeight="1">
      <c r="B339" s="2"/>
      <c r="I339" s="38"/>
    </row>
    <row r="340" ht="15.75" customHeight="1">
      <c r="B340" s="2"/>
      <c r="I340" s="38"/>
    </row>
    <row r="341" ht="15.75" customHeight="1">
      <c r="B341" s="2"/>
      <c r="I341" s="38"/>
    </row>
    <row r="342" ht="15.75" customHeight="1">
      <c r="B342" s="2"/>
      <c r="I342" s="38"/>
    </row>
    <row r="343" ht="15.75" customHeight="1">
      <c r="B343" s="2"/>
      <c r="I343" s="38"/>
    </row>
    <row r="344" ht="15.75" customHeight="1">
      <c r="B344" s="2"/>
      <c r="I344" s="38"/>
    </row>
    <row r="345" ht="15.75" customHeight="1">
      <c r="B345" s="2"/>
      <c r="I345" s="38"/>
    </row>
    <row r="346" ht="15.75" customHeight="1">
      <c r="B346" s="2"/>
      <c r="I346" s="38"/>
    </row>
    <row r="347" ht="15.75" customHeight="1">
      <c r="B347" s="2"/>
      <c r="I347" s="38"/>
    </row>
    <row r="348" ht="15.75" customHeight="1">
      <c r="B348" s="2"/>
      <c r="I348" s="38"/>
    </row>
    <row r="349" ht="15.75" customHeight="1">
      <c r="B349" s="2"/>
      <c r="I349" s="38"/>
    </row>
    <row r="350" ht="15.75" customHeight="1">
      <c r="B350" s="2"/>
      <c r="I350" s="38"/>
    </row>
    <row r="351" ht="15.75" customHeight="1">
      <c r="B351" s="2"/>
      <c r="I351" s="38"/>
    </row>
    <row r="352" ht="15.75" customHeight="1">
      <c r="B352" s="2"/>
      <c r="I352" s="38"/>
    </row>
    <row r="353" ht="15.75" customHeight="1">
      <c r="B353" s="2"/>
      <c r="I353" s="38"/>
    </row>
    <row r="354" ht="15.75" customHeight="1">
      <c r="B354" s="2"/>
      <c r="I354" s="38"/>
    </row>
    <row r="355" ht="15.75" customHeight="1">
      <c r="B355" s="2"/>
      <c r="I355" s="38"/>
    </row>
    <row r="356" ht="15.75" customHeight="1">
      <c r="B356" s="2"/>
      <c r="I356" s="38"/>
    </row>
    <row r="357" ht="15.75" customHeight="1">
      <c r="B357" s="2"/>
      <c r="I357" s="38"/>
    </row>
    <row r="358" ht="15.75" customHeight="1">
      <c r="B358" s="2"/>
      <c r="I358" s="38"/>
    </row>
    <row r="359" ht="15.75" customHeight="1">
      <c r="B359" s="2"/>
      <c r="I359" s="38"/>
    </row>
    <row r="360" ht="15.75" customHeight="1">
      <c r="B360" s="2"/>
      <c r="I360" s="38"/>
    </row>
    <row r="361" ht="15.75" customHeight="1">
      <c r="B361" s="2"/>
      <c r="I361" s="38"/>
    </row>
    <row r="362" ht="15.75" customHeight="1">
      <c r="B362" s="2"/>
      <c r="I362" s="38"/>
    </row>
    <row r="363" ht="15.75" customHeight="1">
      <c r="B363" s="2"/>
      <c r="I363" s="38"/>
    </row>
    <row r="364" ht="15.75" customHeight="1">
      <c r="B364" s="2"/>
      <c r="I364" s="38"/>
    </row>
    <row r="365" ht="15.75" customHeight="1">
      <c r="B365" s="2"/>
      <c r="I365" s="38"/>
    </row>
    <row r="366" ht="15.75" customHeight="1">
      <c r="B366" s="2"/>
      <c r="I366" s="38"/>
    </row>
    <row r="367" ht="15.75" customHeight="1">
      <c r="B367" s="2"/>
      <c r="I367" s="38"/>
    </row>
    <row r="368" ht="15.75" customHeight="1">
      <c r="B368" s="2"/>
      <c r="I368" s="38"/>
    </row>
    <row r="369" ht="15.75" customHeight="1">
      <c r="B369" s="2"/>
      <c r="I369" s="38"/>
    </row>
    <row r="370" ht="15.75" customHeight="1">
      <c r="B370" s="2"/>
      <c r="I370" s="38"/>
    </row>
    <row r="371" ht="15.75" customHeight="1">
      <c r="B371" s="2"/>
      <c r="I371" s="38"/>
    </row>
    <row r="372" ht="15.75" customHeight="1">
      <c r="B372" s="2"/>
      <c r="I372" s="38"/>
    </row>
    <row r="373" ht="15.75" customHeight="1">
      <c r="B373" s="2"/>
      <c r="I373" s="38"/>
    </row>
    <row r="374" ht="15.75" customHeight="1">
      <c r="B374" s="2"/>
      <c r="I374" s="38"/>
    </row>
    <row r="375" ht="15.75" customHeight="1">
      <c r="B375" s="2"/>
      <c r="I375" s="38"/>
    </row>
    <row r="376" ht="15.75" customHeight="1">
      <c r="B376" s="2"/>
      <c r="I376" s="38"/>
    </row>
    <row r="377" ht="15.75" customHeight="1">
      <c r="B377" s="2"/>
      <c r="I377" s="38"/>
    </row>
    <row r="378" ht="15.75" customHeight="1">
      <c r="B378" s="2"/>
      <c r="I378" s="38"/>
    </row>
    <row r="379" ht="15.75" customHeight="1">
      <c r="B379" s="2"/>
      <c r="I379" s="38"/>
    </row>
    <row r="380" ht="15.75" customHeight="1">
      <c r="B380" s="2"/>
      <c r="I380" s="38"/>
    </row>
    <row r="381" ht="15.75" customHeight="1">
      <c r="B381" s="2"/>
      <c r="I381" s="38"/>
    </row>
    <row r="382" ht="15.75" customHeight="1">
      <c r="B382" s="2"/>
      <c r="I382" s="38"/>
    </row>
    <row r="383" ht="15.75" customHeight="1">
      <c r="B383" s="2"/>
      <c r="I383" s="38"/>
    </row>
    <row r="384" ht="15.75" customHeight="1">
      <c r="B384" s="2"/>
      <c r="I384" s="38"/>
    </row>
    <row r="385" ht="15.75" customHeight="1">
      <c r="B385" s="2"/>
      <c r="I385" s="38"/>
    </row>
    <row r="386" ht="15.75" customHeight="1">
      <c r="B386" s="2"/>
      <c r="I386" s="38"/>
    </row>
    <row r="387" ht="15.75" customHeight="1">
      <c r="B387" s="2"/>
      <c r="I387" s="38"/>
    </row>
    <row r="388" ht="15.75" customHeight="1">
      <c r="B388" s="2"/>
      <c r="I388" s="38"/>
    </row>
    <row r="389" ht="15.75" customHeight="1">
      <c r="B389" s="2"/>
      <c r="I389" s="38"/>
    </row>
    <row r="390" ht="15.75" customHeight="1">
      <c r="B390" s="2"/>
      <c r="I390" s="38"/>
    </row>
    <row r="391" ht="15.75" customHeight="1">
      <c r="B391" s="2"/>
      <c r="I391" s="38"/>
    </row>
    <row r="392" ht="15.75" customHeight="1">
      <c r="B392" s="2"/>
      <c r="I392" s="38"/>
    </row>
    <row r="393" ht="15.75" customHeight="1">
      <c r="B393" s="2"/>
      <c r="I393" s="38"/>
    </row>
    <row r="394" ht="15.75" customHeight="1">
      <c r="B394" s="2"/>
      <c r="I394" s="38"/>
    </row>
    <row r="395" ht="15.75" customHeight="1">
      <c r="B395" s="2"/>
      <c r="I395" s="38"/>
    </row>
    <row r="396" ht="15.75" customHeight="1">
      <c r="B396" s="2"/>
      <c r="I396" s="38"/>
    </row>
    <row r="397" ht="15.75" customHeight="1">
      <c r="B397" s="2"/>
      <c r="I397" s="38"/>
    </row>
    <row r="398" ht="15.75" customHeight="1">
      <c r="B398" s="2"/>
      <c r="I398" s="38"/>
    </row>
    <row r="399" ht="15.75" customHeight="1">
      <c r="B399" s="2"/>
      <c r="I399" s="38"/>
    </row>
    <row r="400" ht="15.75" customHeight="1">
      <c r="B400" s="2"/>
      <c r="I400" s="38"/>
    </row>
    <row r="401" ht="15.75" customHeight="1">
      <c r="B401" s="2"/>
      <c r="I401" s="38"/>
    </row>
    <row r="402" ht="15.75" customHeight="1">
      <c r="B402" s="2"/>
      <c r="I402" s="38"/>
    </row>
    <row r="403" ht="15.75" customHeight="1">
      <c r="B403" s="2"/>
      <c r="I403" s="38"/>
    </row>
    <row r="404" ht="15.75" customHeight="1">
      <c r="B404" s="2"/>
      <c r="I404" s="38"/>
    </row>
    <row r="405" ht="15.75" customHeight="1">
      <c r="B405" s="2"/>
      <c r="I405" s="38"/>
    </row>
    <row r="406" ht="15.75" customHeight="1">
      <c r="B406" s="2"/>
      <c r="I406" s="38"/>
    </row>
    <row r="407" ht="15.75" customHeight="1">
      <c r="B407" s="2"/>
      <c r="I407" s="38"/>
    </row>
    <row r="408" ht="15.75" customHeight="1">
      <c r="B408" s="2"/>
      <c r="I408" s="38"/>
    </row>
    <row r="409" ht="15.75" customHeight="1">
      <c r="B409" s="2"/>
      <c r="I409" s="38"/>
    </row>
    <row r="410" ht="15.75" customHeight="1">
      <c r="B410" s="2"/>
      <c r="I410" s="38"/>
    </row>
    <row r="411" ht="15.75" customHeight="1">
      <c r="B411" s="2"/>
      <c r="I411" s="38"/>
    </row>
    <row r="412" ht="15.75" customHeight="1">
      <c r="B412" s="2"/>
      <c r="I412" s="38"/>
    </row>
    <row r="413" ht="15.75" customHeight="1">
      <c r="B413" s="2"/>
      <c r="I413" s="38"/>
    </row>
    <row r="414" ht="15.75" customHeight="1">
      <c r="B414" s="2"/>
      <c r="I414" s="38"/>
    </row>
    <row r="415" ht="15.75" customHeight="1">
      <c r="B415" s="2"/>
      <c r="I415" s="38"/>
    </row>
    <row r="416" ht="15.75" customHeight="1">
      <c r="B416" s="2"/>
      <c r="I416" s="38"/>
    </row>
    <row r="417" ht="15.75" customHeight="1">
      <c r="B417" s="2"/>
      <c r="I417" s="38"/>
    </row>
    <row r="418" ht="15.75" customHeight="1">
      <c r="B418" s="2"/>
      <c r="I418" s="38"/>
    </row>
    <row r="419" ht="15.75" customHeight="1">
      <c r="B419" s="2"/>
      <c r="I419" s="38"/>
    </row>
    <row r="420" ht="15.75" customHeight="1">
      <c r="B420" s="2"/>
      <c r="I420" s="38"/>
    </row>
    <row r="421" ht="15.75" customHeight="1">
      <c r="B421" s="2"/>
      <c r="I421" s="38"/>
    </row>
    <row r="422" ht="15.75" customHeight="1">
      <c r="B422" s="2"/>
      <c r="I422" s="38"/>
    </row>
    <row r="423" ht="15.75" customHeight="1">
      <c r="B423" s="2"/>
      <c r="I423" s="38"/>
    </row>
    <row r="424" ht="15.75" customHeight="1">
      <c r="B424" s="2"/>
      <c r="I424" s="38"/>
    </row>
    <row r="425" ht="15.75" customHeight="1">
      <c r="B425" s="2"/>
      <c r="I425" s="38"/>
    </row>
    <row r="426" ht="15.75" customHeight="1">
      <c r="B426" s="2"/>
      <c r="I426" s="38"/>
    </row>
    <row r="427" ht="15.75" customHeight="1">
      <c r="B427" s="2"/>
      <c r="I427" s="38"/>
    </row>
    <row r="428" ht="15.75" customHeight="1">
      <c r="B428" s="2"/>
      <c r="I428" s="38"/>
    </row>
    <row r="429" ht="15.75" customHeight="1">
      <c r="B429" s="2"/>
      <c r="I429" s="38"/>
    </row>
    <row r="430" ht="15.75" customHeight="1">
      <c r="B430" s="2"/>
      <c r="I430" s="38"/>
    </row>
    <row r="431" ht="15.75" customHeight="1">
      <c r="B431" s="2"/>
      <c r="I431" s="38"/>
    </row>
    <row r="432" ht="15.75" customHeight="1">
      <c r="B432" s="2"/>
      <c r="I432" s="38"/>
    </row>
    <row r="433" ht="15.75" customHeight="1">
      <c r="B433" s="2"/>
      <c r="I433" s="38"/>
    </row>
    <row r="434" ht="15.75" customHeight="1">
      <c r="B434" s="2"/>
      <c r="I434" s="38"/>
    </row>
    <row r="435" ht="15.75" customHeight="1">
      <c r="B435" s="2"/>
      <c r="I435" s="38"/>
    </row>
    <row r="436" ht="15.75" customHeight="1">
      <c r="B436" s="2"/>
      <c r="I436" s="38"/>
    </row>
    <row r="437" ht="15.75" customHeight="1">
      <c r="B437" s="2"/>
      <c r="I437" s="38"/>
    </row>
    <row r="438" ht="15.75" customHeight="1">
      <c r="B438" s="2"/>
      <c r="I438" s="38"/>
    </row>
    <row r="439" ht="15.75" customHeight="1">
      <c r="B439" s="2"/>
      <c r="I439" s="38"/>
    </row>
    <row r="440" ht="15.75" customHeight="1">
      <c r="B440" s="2"/>
      <c r="I440" s="38"/>
    </row>
    <row r="441" ht="15.75" customHeight="1">
      <c r="B441" s="2"/>
      <c r="I441" s="38"/>
    </row>
    <row r="442" ht="15.75" customHeight="1">
      <c r="B442" s="2"/>
      <c r="I442" s="38"/>
    </row>
    <row r="443" ht="15.75" customHeight="1">
      <c r="B443" s="2"/>
      <c r="I443" s="38"/>
    </row>
    <row r="444" ht="15.75" customHeight="1">
      <c r="B444" s="2"/>
      <c r="I444" s="38"/>
    </row>
    <row r="445" ht="15.75" customHeight="1">
      <c r="B445" s="2"/>
      <c r="I445" s="38"/>
    </row>
    <row r="446" ht="15.75" customHeight="1">
      <c r="B446" s="2"/>
      <c r="I446" s="38"/>
    </row>
    <row r="447" ht="15.75" customHeight="1">
      <c r="B447" s="2"/>
      <c r="I447" s="38"/>
    </row>
    <row r="448" ht="15.75" customHeight="1">
      <c r="B448" s="2"/>
      <c r="I448" s="38"/>
    </row>
    <row r="449" ht="15.75" customHeight="1">
      <c r="B449" s="2"/>
      <c r="I449" s="38"/>
    </row>
    <row r="450" ht="15.75" customHeight="1">
      <c r="B450" s="2"/>
      <c r="I450" s="38"/>
    </row>
    <row r="451" ht="15.75" customHeight="1">
      <c r="B451" s="2"/>
      <c r="I451" s="38"/>
    </row>
    <row r="452" ht="15.75" customHeight="1">
      <c r="B452" s="2"/>
      <c r="I452" s="38"/>
    </row>
    <row r="453" ht="15.75" customHeight="1">
      <c r="B453" s="2"/>
      <c r="I453" s="38"/>
    </row>
    <row r="454" ht="15.75" customHeight="1">
      <c r="B454" s="2"/>
      <c r="I454" s="38"/>
    </row>
    <row r="455" ht="15.75" customHeight="1">
      <c r="B455" s="2"/>
      <c r="I455" s="38"/>
    </row>
    <row r="456" ht="15.75" customHeight="1">
      <c r="B456" s="2"/>
      <c r="I456" s="38"/>
    </row>
    <row r="457" ht="15.75" customHeight="1">
      <c r="B457" s="2"/>
      <c r="I457" s="38"/>
    </row>
    <row r="458" ht="15.75" customHeight="1">
      <c r="B458" s="2"/>
      <c r="I458" s="38"/>
    </row>
    <row r="459" ht="15.75" customHeight="1">
      <c r="B459" s="2"/>
      <c r="I459" s="38"/>
    </row>
    <row r="460" ht="15.75" customHeight="1">
      <c r="B460" s="2"/>
      <c r="I460" s="38"/>
    </row>
    <row r="461" ht="15.75" customHeight="1">
      <c r="B461" s="2"/>
      <c r="I461" s="38"/>
    </row>
    <row r="462" ht="15.75" customHeight="1">
      <c r="B462" s="2"/>
      <c r="I462" s="38"/>
    </row>
    <row r="463" ht="15.75" customHeight="1">
      <c r="B463" s="2"/>
      <c r="I463" s="38"/>
    </row>
    <row r="464" ht="15.75" customHeight="1">
      <c r="B464" s="2"/>
      <c r="I464" s="38"/>
    </row>
    <row r="465" ht="15.75" customHeight="1">
      <c r="B465" s="2"/>
      <c r="I465" s="38"/>
    </row>
    <row r="466" ht="15.75" customHeight="1">
      <c r="B466" s="2"/>
      <c r="I466" s="38"/>
    </row>
    <row r="467" ht="15.75" customHeight="1">
      <c r="B467" s="2"/>
      <c r="I467" s="38"/>
    </row>
    <row r="468" ht="15.75" customHeight="1">
      <c r="B468" s="2"/>
      <c r="I468" s="38"/>
    </row>
    <row r="469" ht="15.75" customHeight="1">
      <c r="B469" s="2"/>
      <c r="I469" s="38"/>
    </row>
    <row r="470" ht="15.75" customHeight="1">
      <c r="B470" s="2"/>
      <c r="I470" s="38"/>
    </row>
    <row r="471" ht="15.75" customHeight="1">
      <c r="B471" s="2"/>
      <c r="I471" s="38"/>
    </row>
    <row r="472" ht="15.75" customHeight="1">
      <c r="B472" s="2"/>
      <c r="I472" s="38"/>
    </row>
    <row r="473" ht="15.75" customHeight="1">
      <c r="B473" s="2"/>
      <c r="I473" s="38"/>
    </row>
    <row r="474" ht="15.75" customHeight="1">
      <c r="B474" s="2"/>
      <c r="I474" s="38"/>
    </row>
    <row r="475" ht="15.75" customHeight="1">
      <c r="B475" s="2"/>
      <c r="I475" s="38"/>
    </row>
    <row r="476" ht="15.75" customHeight="1">
      <c r="B476" s="2"/>
      <c r="I476" s="38"/>
    </row>
    <row r="477" ht="15.75" customHeight="1">
      <c r="B477" s="2"/>
      <c r="I477" s="38"/>
    </row>
    <row r="478" ht="15.75" customHeight="1">
      <c r="B478" s="2"/>
      <c r="I478" s="38"/>
    </row>
    <row r="479" ht="15.75" customHeight="1">
      <c r="B479" s="2"/>
      <c r="I479" s="38"/>
    </row>
    <row r="480" ht="15.75" customHeight="1">
      <c r="B480" s="2"/>
      <c r="I480" s="38"/>
    </row>
    <row r="481" ht="15.75" customHeight="1">
      <c r="B481" s="2"/>
      <c r="I481" s="38"/>
    </row>
    <row r="482" ht="15.75" customHeight="1">
      <c r="B482" s="2"/>
      <c r="I482" s="38"/>
    </row>
    <row r="483" ht="15.75" customHeight="1">
      <c r="B483" s="2"/>
      <c r="I483" s="38"/>
    </row>
    <row r="484" ht="15.75" customHeight="1">
      <c r="B484" s="2"/>
      <c r="I484" s="38"/>
    </row>
    <row r="485" ht="15.75" customHeight="1">
      <c r="B485" s="2"/>
      <c r="I485" s="38"/>
    </row>
    <row r="486" ht="15.75" customHeight="1">
      <c r="B486" s="2"/>
      <c r="I486" s="38"/>
    </row>
    <row r="487" ht="15.75" customHeight="1">
      <c r="B487" s="2"/>
      <c r="I487" s="38"/>
    </row>
    <row r="488" ht="15.75" customHeight="1">
      <c r="B488" s="2"/>
      <c r="I488" s="38"/>
    </row>
    <row r="489" ht="15.75" customHeight="1">
      <c r="B489" s="2"/>
      <c r="I489" s="38"/>
    </row>
    <row r="490" ht="15.75" customHeight="1">
      <c r="B490" s="2"/>
      <c r="I490" s="38"/>
    </row>
    <row r="491" ht="15.75" customHeight="1">
      <c r="B491" s="2"/>
      <c r="I491" s="38"/>
    </row>
    <row r="492" ht="15.75" customHeight="1">
      <c r="B492" s="2"/>
      <c r="I492" s="38"/>
    </row>
    <row r="493" ht="15.75" customHeight="1">
      <c r="B493" s="2"/>
      <c r="I493" s="38"/>
    </row>
    <row r="494" ht="15.75" customHeight="1">
      <c r="B494" s="2"/>
      <c r="I494" s="38"/>
    </row>
    <row r="495" ht="15.75" customHeight="1">
      <c r="B495" s="2"/>
      <c r="I495" s="38"/>
    </row>
    <row r="496" ht="15.75" customHeight="1">
      <c r="B496" s="2"/>
      <c r="I496" s="38"/>
    </row>
    <row r="497" ht="15.75" customHeight="1">
      <c r="B497" s="2"/>
      <c r="I497" s="38"/>
    </row>
    <row r="498" ht="15.75" customHeight="1">
      <c r="B498" s="2"/>
      <c r="I498" s="38"/>
    </row>
    <row r="499" ht="15.75" customHeight="1">
      <c r="B499" s="2"/>
      <c r="I499" s="38"/>
    </row>
    <row r="500" ht="15.75" customHeight="1">
      <c r="B500" s="2"/>
      <c r="I500" s="38"/>
    </row>
    <row r="501" ht="15.75" customHeight="1">
      <c r="B501" s="2"/>
      <c r="I501" s="38"/>
    </row>
    <row r="502" ht="15.75" customHeight="1">
      <c r="B502" s="2"/>
      <c r="I502" s="38"/>
    </row>
    <row r="503" ht="15.75" customHeight="1">
      <c r="B503" s="2"/>
      <c r="I503" s="38"/>
    </row>
    <row r="504" ht="15.75" customHeight="1">
      <c r="B504" s="2"/>
      <c r="I504" s="38"/>
    </row>
    <row r="505" ht="15.75" customHeight="1">
      <c r="B505" s="2"/>
      <c r="I505" s="38"/>
    </row>
    <row r="506" ht="15.75" customHeight="1">
      <c r="B506" s="2"/>
      <c r="I506" s="38"/>
    </row>
    <row r="507" ht="15.75" customHeight="1">
      <c r="B507" s="2"/>
      <c r="I507" s="38"/>
    </row>
    <row r="508" ht="15.75" customHeight="1">
      <c r="B508" s="2"/>
      <c r="I508" s="38"/>
    </row>
    <row r="509" ht="15.75" customHeight="1">
      <c r="B509" s="2"/>
      <c r="I509" s="38"/>
    </row>
    <row r="510" ht="15.75" customHeight="1">
      <c r="B510" s="2"/>
      <c r="I510" s="38"/>
    </row>
    <row r="511" ht="15.75" customHeight="1">
      <c r="B511" s="2"/>
      <c r="I511" s="38"/>
    </row>
    <row r="512" ht="15.75" customHeight="1">
      <c r="B512" s="2"/>
      <c r="I512" s="38"/>
    </row>
    <row r="513" ht="15.75" customHeight="1">
      <c r="B513" s="2"/>
      <c r="I513" s="38"/>
    </row>
    <row r="514" ht="15.75" customHeight="1">
      <c r="B514" s="2"/>
      <c r="I514" s="38"/>
    </row>
    <row r="515" ht="15.75" customHeight="1">
      <c r="B515" s="2"/>
      <c r="I515" s="38"/>
    </row>
    <row r="516" ht="15.75" customHeight="1">
      <c r="B516" s="2"/>
      <c r="I516" s="38"/>
    </row>
    <row r="517" ht="15.75" customHeight="1">
      <c r="B517" s="2"/>
      <c r="I517" s="38"/>
    </row>
    <row r="518" ht="15.75" customHeight="1">
      <c r="B518" s="2"/>
      <c r="I518" s="38"/>
    </row>
    <row r="519" ht="15.75" customHeight="1">
      <c r="B519" s="2"/>
      <c r="I519" s="38"/>
    </row>
    <row r="520" ht="15.75" customHeight="1">
      <c r="B520" s="2"/>
      <c r="I520" s="38"/>
    </row>
    <row r="521" ht="15.75" customHeight="1">
      <c r="B521" s="2"/>
      <c r="I521" s="38"/>
    </row>
    <row r="522" ht="15.75" customHeight="1">
      <c r="B522" s="2"/>
      <c r="I522" s="38"/>
    </row>
    <row r="523" ht="15.75" customHeight="1">
      <c r="B523" s="2"/>
      <c r="I523" s="38"/>
    </row>
    <row r="524" ht="15.75" customHeight="1">
      <c r="B524" s="2"/>
      <c r="I524" s="38"/>
    </row>
    <row r="525" ht="15.75" customHeight="1">
      <c r="B525" s="2"/>
      <c r="I525" s="38"/>
    </row>
    <row r="526" ht="15.75" customHeight="1">
      <c r="B526" s="2"/>
      <c r="I526" s="38"/>
    </row>
    <row r="527" ht="15.75" customHeight="1">
      <c r="B527" s="2"/>
      <c r="I527" s="38"/>
    </row>
    <row r="528" ht="15.75" customHeight="1">
      <c r="B528" s="2"/>
      <c r="I528" s="38"/>
    </row>
    <row r="529" ht="15.75" customHeight="1">
      <c r="B529" s="2"/>
      <c r="I529" s="38"/>
    </row>
    <row r="530" ht="15.75" customHeight="1">
      <c r="B530" s="2"/>
      <c r="I530" s="38"/>
    </row>
    <row r="531" ht="15.75" customHeight="1">
      <c r="B531" s="2"/>
      <c r="I531" s="38"/>
    </row>
    <row r="532" ht="15.75" customHeight="1">
      <c r="B532" s="2"/>
      <c r="I532" s="38"/>
    </row>
    <row r="533" ht="15.75" customHeight="1">
      <c r="B533" s="2"/>
      <c r="I533" s="38"/>
    </row>
    <row r="534" ht="15.75" customHeight="1">
      <c r="B534" s="2"/>
      <c r="I534" s="38"/>
    </row>
    <row r="535" ht="15.75" customHeight="1">
      <c r="B535" s="2"/>
      <c r="I535" s="38"/>
    </row>
    <row r="536" ht="15.75" customHeight="1">
      <c r="B536" s="2"/>
      <c r="I536" s="38"/>
    </row>
    <row r="537" ht="15.75" customHeight="1">
      <c r="B537" s="2"/>
      <c r="I537" s="38"/>
    </row>
    <row r="538" ht="15.75" customHeight="1">
      <c r="B538" s="2"/>
      <c r="I538" s="38"/>
    </row>
    <row r="539" ht="15.75" customHeight="1">
      <c r="B539" s="2"/>
      <c r="I539" s="38"/>
    </row>
    <row r="540" ht="15.75" customHeight="1">
      <c r="B540" s="2"/>
      <c r="I540" s="38"/>
    </row>
    <row r="541" ht="15.75" customHeight="1">
      <c r="B541" s="2"/>
      <c r="I541" s="38"/>
    </row>
    <row r="542" ht="15.75" customHeight="1">
      <c r="B542" s="2"/>
      <c r="I542" s="38"/>
    </row>
    <row r="543" ht="15.75" customHeight="1">
      <c r="B543" s="2"/>
      <c r="I543" s="38"/>
    </row>
    <row r="544" ht="15.75" customHeight="1">
      <c r="B544" s="2"/>
      <c r="I544" s="38"/>
    </row>
    <row r="545" ht="15.75" customHeight="1">
      <c r="B545" s="2"/>
      <c r="I545" s="38"/>
    </row>
    <row r="546" ht="15.75" customHeight="1">
      <c r="B546" s="2"/>
      <c r="I546" s="38"/>
    </row>
    <row r="547" ht="15.75" customHeight="1">
      <c r="B547" s="2"/>
      <c r="I547" s="38"/>
    </row>
    <row r="548" ht="15.75" customHeight="1">
      <c r="B548" s="2"/>
      <c r="I548" s="38"/>
    </row>
    <row r="549" ht="15.75" customHeight="1">
      <c r="B549" s="2"/>
      <c r="I549" s="38"/>
    </row>
    <row r="550" ht="15.75" customHeight="1">
      <c r="B550" s="2"/>
      <c r="I550" s="38"/>
    </row>
    <row r="551" ht="15.75" customHeight="1">
      <c r="B551" s="2"/>
      <c r="I551" s="38"/>
    </row>
    <row r="552" ht="15.75" customHeight="1">
      <c r="B552" s="2"/>
      <c r="I552" s="38"/>
    </row>
    <row r="553" ht="15.75" customHeight="1">
      <c r="B553" s="2"/>
      <c r="I553" s="38"/>
    </row>
    <row r="554" ht="15.75" customHeight="1">
      <c r="B554" s="2"/>
      <c r="I554" s="38"/>
    </row>
    <row r="555" ht="15.75" customHeight="1">
      <c r="B555" s="2"/>
      <c r="I555" s="38"/>
    </row>
    <row r="556" ht="15.75" customHeight="1">
      <c r="B556" s="2"/>
      <c r="I556" s="38"/>
    </row>
    <row r="557" ht="15.75" customHeight="1">
      <c r="B557" s="2"/>
      <c r="I557" s="38"/>
    </row>
    <row r="558" ht="15.75" customHeight="1">
      <c r="B558" s="2"/>
      <c r="I558" s="38"/>
    </row>
    <row r="559" ht="15.75" customHeight="1">
      <c r="B559" s="2"/>
      <c r="I559" s="38"/>
    </row>
    <row r="560" ht="15.75" customHeight="1">
      <c r="B560" s="2"/>
      <c r="I560" s="38"/>
    </row>
    <row r="561" ht="15.75" customHeight="1">
      <c r="B561" s="2"/>
      <c r="I561" s="38"/>
    </row>
    <row r="562" ht="15.75" customHeight="1">
      <c r="B562" s="2"/>
      <c r="I562" s="38"/>
    </row>
    <row r="563" ht="15.75" customHeight="1">
      <c r="B563" s="2"/>
      <c r="I563" s="38"/>
    </row>
    <row r="564" ht="15.75" customHeight="1">
      <c r="B564" s="2"/>
      <c r="I564" s="38"/>
    </row>
    <row r="565" ht="15.75" customHeight="1">
      <c r="B565" s="2"/>
      <c r="I565" s="38"/>
    </row>
    <row r="566" ht="15.75" customHeight="1">
      <c r="B566" s="2"/>
      <c r="I566" s="38"/>
    </row>
    <row r="567" ht="15.75" customHeight="1">
      <c r="B567" s="2"/>
      <c r="I567" s="38"/>
    </row>
    <row r="568" ht="15.75" customHeight="1">
      <c r="B568" s="2"/>
      <c r="I568" s="38"/>
    </row>
    <row r="569" ht="15.75" customHeight="1">
      <c r="B569" s="2"/>
      <c r="I569" s="38"/>
    </row>
    <row r="570" ht="15.75" customHeight="1">
      <c r="B570" s="2"/>
      <c r="I570" s="38"/>
    </row>
    <row r="571" ht="15.75" customHeight="1">
      <c r="B571" s="2"/>
      <c r="I571" s="38"/>
    </row>
    <row r="572" ht="15.75" customHeight="1">
      <c r="B572" s="2"/>
      <c r="I572" s="38"/>
    </row>
    <row r="573" ht="15.75" customHeight="1">
      <c r="B573" s="2"/>
      <c r="I573" s="38"/>
    </row>
    <row r="574" ht="15.75" customHeight="1">
      <c r="B574" s="2"/>
      <c r="I574" s="38"/>
    </row>
    <row r="575" ht="15.75" customHeight="1">
      <c r="B575" s="2"/>
      <c r="I575" s="38"/>
    </row>
    <row r="576" ht="15.75" customHeight="1">
      <c r="B576" s="2"/>
      <c r="I576" s="38"/>
    </row>
    <row r="577" ht="15.75" customHeight="1">
      <c r="B577" s="2"/>
      <c r="I577" s="38"/>
    </row>
    <row r="578" ht="15.75" customHeight="1">
      <c r="B578" s="2"/>
      <c r="I578" s="38"/>
    </row>
    <row r="579" ht="15.75" customHeight="1">
      <c r="B579" s="2"/>
      <c r="I579" s="38"/>
    </row>
    <row r="580" ht="15.75" customHeight="1">
      <c r="B580" s="2"/>
      <c r="I580" s="38"/>
    </row>
    <row r="581" ht="15.75" customHeight="1">
      <c r="B581" s="2"/>
      <c r="I581" s="38"/>
    </row>
    <row r="582" ht="15.75" customHeight="1">
      <c r="B582" s="2"/>
      <c r="I582" s="38"/>
    </row>
    <row r="583" ht="15.75" customHeight="1">
      <c r="B583" s="2"/>
      <c r="I583" s="38"/>
    </row>
    <row r="584" ht="15.75" customHeight="1">
      <c r="B584" s="2"/>
      <c r="I584" s="38"/>
    </row>
    <row r="585" ht="15.75" customHeight="1">
      <c r="B585" s="2"/>
      <c r="I585" s="38"/>
    </row>
    <row r="586" ht="15.75" customHeight="1">
      <c r="B586" s="2"/>
      <c r="I586" s="38"/>
    </row>
    <row r="587" ht="15.75" customHeight="1">
      <c r="B587" s="2"/>
      <c r="I587" s="38"/>
    </row>
    <row r="588" ht="15.75" customHeight="1">
      <c r="B588" s="2"/>
      <c r="I588" s="38"/>
    </row>
    <row r="589" ht="15.75" customHeight="1">
      <c r="B589" s="2"/>
      <c r="I589" s="38"/>
    </row>
    <row r="590" ht="15.75" customHeight="1">
      <c r="B590" s="2"/>
      <c r="I590" s="38"/>
    </row>
    <row r="591" ht="15.75" customHeight="1">
      <c r="B591" s="2"/>
      <c r="I591" s="38"/>
    </row>
    <row r="592" ht="15.75" customHeight="1">
      <c r="B592" s="2"/>
      <c r="I592" s="38"/>
    </row>
    <row r="593" ht="15.75" customHeight="1">
      <c r="B593" s="2"/>
      <c r="I593" s="38"/>
    </row>
    <row r="594" ht="15.75" customHeight="1">
      <c r="B594" s="2"/>
      <c r="I594" s="38"/>
    </row>
    <row r="595" ht="15.75" customHeight="1">
      <c r="B595" s="2"/>
      <c r="I595" s="38"/>
    </row>
    <row r="596" ht="15.75" customHeight="1">
      <c r="B596" s="2"/>
      <c r="I596" s="38"/>
    </row>
    <row r="597" ht="15.75" customHeight="1">
      <c r="B597" s="2"/>
      <c r="I597" s="38"/>
    </row>
    <row r="598" ht="15.75" customHeight="1">
      <c r="B598" s="2"/>
      <c r="I598" s="38"/>
    </row>
    <row r="599" ht="15.75" customHeight="1">
      <c r="B599" s="2"/>
      <c r="I599" s="38"/>
    </row>
    <row r="600" ht="15.75" customHeight="1">
      <c r="B600" s="2"/>
      <c r="I600" s="38"/>
    </row>
    <row r="601" ht="15.75" customHeight="1">
      <c r="B601" s="2"/>
      <c r="I601" s="38"/>
    </row>
    <row r="602" ht="15.75" customHeight="1">
      <c r="B602" s="2"/>
      <c r="I602" s="38"/>
    </row>
    <row r="603" ht="15.75" customHeight="1">
      <c r="B603" s="2"/>
      <c r="I603" s="38"/>
    </row>
    <row r="604" ht="15.75" customHeight="1">
      <c r="B604" s="2"/>
      <c r="I604" s="38"/>
    </row>
    <row r="605" ht="15.75" customHeight="1">
      <c r="B605" s="2"/>
      <c r="I605" s="38"/>
    </row>
    <row r="606" ht="15.75" customHeight="1">
      <c r="B606" s="2"/>
      <c r="I606" s="38"/>
    </row>
    <row r="607" ht="15.75" customHeight="1">
      <c r="B607" s="2"/>
      <c r="I607" s="38"/>
    </row>
    <row r="608" ht="15.75" customHeight="1">
      <c r="B608" s="2"/>
      <c r="I608" s="38"/>
    </row>
    <row r="609" ht="15.75" customHeight="1">
      <c r="B609" s="2"/>
      <c r="I609" s="38"/>
    </row>
    <row r="610" ht="15.75" customHeight="1">
      <c r="B610" s="2"/>
      <c r="I610" s="38"/>
    </row>
    <row r="611" ht="15.75" customHeight="1">
      <c r="B611" s="2"/>
      <c r="I611" s="38"/>
    </row>
    <row r="612" ht="15.75" customHeight="1">
      <c r="B612" s="2"/>
      <c r="I612" s="38"/>
    </row>
    <row r="613" ht="15.75" customHeight="1">
      <c r="B613" s="2"/>
      <c r="I613" s="38"/>
    </row>
    <row r="614" ht="15.75" customHeight="1">
      <c r="B614" s="2"/>
      <c r="I614" s="38"/>
    </row>
    <row r="615" ht="15.75" customHeight="1">
      <c r="B615" s="2"/>
      <c r="I615" s="38"/>
    </row>
    <row r="616" ht="15.75" customHeight="1">
      <c r="B616" s="2"/>
      <c r="I616" s="38"/>
    </row>
    <row r="617" ht="15.75" customHeight="1">
      <c r="B617" s="2"/>
      <c r="I617" s="38"/>
    </row>
    <row r="618" ht="15.75" customHeight="1">
      <c r="B618" s="2"/>
      <c r="I618" s="38"/>
    </row>
    <row r="619" ht="15.75" customHeight="1">
      <c r="B619" s="2"/>
      <c r="I619" s="38"/>
    </row>
    <row r="620" ht="15.75" customHeight="1">
      <c r="B620" s="2"/>
      <c r="I620" s="38"/>
    </row>
    <row r="621" ht="15.75" customHeight="1">
      <c r="B621" s="2"/>
      <c r="I621" s="38"/>
    </row>
    <row r="622" ht="15.75" customHeight="1">
      <c r="B622" s="2"/>
      <c r="I622" s="38"/>
    </row>
    <row r="623" ht="15.75" customHeight="1">
      <c r="B623" s="2"/>
      <c r="I623" s="38"/>
    </row>
    <row r="624" ht="15.75" customHeight="1">
      <c r="B624" s="2"/>
      <c r="I624" s="38"/>
    </row>
    <row r="625" ht="15.75" customHeight="1">
      <c r="B625" s="2"/>
      <c r="I625" s="38"/>
    </row>
    <row r="626" ht="15.75" customHeight="1">
      <c r="B626" s="2"/>
      <c r="I626" s="38"/>
    </row>
    <row r="627" ht="15.75" customHeight="1">
      <c r="B627" s="2"/>
      <c r="I627" s="38"/>
    </row>
    <row r="628" ht="15.75" customHeight="1">
      <c r="B628" s="2"/>
      <c r="I628" s="38"/>
    </row>
    <row r="629" ht="15.75" customHeight="1">
      <c r="B629" s="2"/>
      <c r="I629" s="38"/>
    </row>
    <row r="630" ht="15.75" customHeight="1">
      <c r="B630" s="2"/>
      <c r="I630" s="38"/>
    </row>
    <row r="631" ht="15.75" customHeight="1">
      <c r="B631" s="2"/>
      <c r="I631" s="38"/>
    </row>
    <row r="632" ht="15.75" customHeight="1">
      <c r="B632" s="2"/>
      <c r="I632" s="38"/>
    </row>
    <row r="633" ht="15.75" customHeight="1">
      <c r="B633" s="2"/>
      <c r="I633" s="38"/>
    </row>
    <row r="634" ht="15.75" customHeight="1">
      <c r="B634" s="2"/>
      <c r="I634" s="38"/>
    </row>
    <row r="635" ht="15.75" customHeight="1">
      <c r="B635" s="2"/>
      <c r="I635" s="38"/>
    </row>
    <row r="636" ht="15.75" customHeight="1">
      <c r="B636" s="2"/>
      <c r="I636" s="38"/>
    </row>
    <row r="637" ht="15.75" customHeight="1">
      <c r="B637" s="2"/>
      <c r="I637" s="38"/>
    </row>
    <row r="638" ht="15.75" customHeight="1">
      <c r="B638" s="2"/>
      <c r="I638" s="38"/>
    </row>
    <row r="639" ht="15.75" customHeight="1">
      <c r="B639" s="2"/>
      <c r="I639" s="38"/>
    </row>
    <row r="640" ht="15.75" customHeight="1">
      <c r="B640" s="2"/>
      <c r="I640" s="38"/>
    </row>
    <row r="641" ht="15.75" customHeight="1">
      <c r="B641" s="2"/>
      <c r="I641" s="38"/>
    </row>
    <row r="642" ht="15.75" customHeight="1">
      <c r="B642" s="2"/>
      <c r="I642" s="38"/>
    </row>
    <row r="643" ht="15.75" customHeight="1">
      <c r="B643" s="2"/>
      <c r="I643" s="38"/>
    </row>
    <row r="644" ht="15.75" customHeight="1">
      <c r="B644" s="2"/>
      <c r="I644" s="38"/>
    </row>
    <row r="645" ht="15.75" customHeight="1">
      <c r="B645" s="2"/>
      <c r="I645" s="38"/>
    </row>
    <row r="646" ht="15.75" customHeight="1">
      <c r="B646" s="2"/>
      <c r="I646" s="38"/>
    </row>
    <row r="647" ht="15.75" customHeight="1">
      <c r="B647" s="2"/>
      <c r="I647" s="38"/>
    </row>
    <row r="648" ht="15.75" customHeight="1">
      <c r="B648" s="2"/>
      <c r="I648" s="38"/>
    </row>
    <row r="649" ht="15.75" customHeight="1">
      <c r="B649" s="2"/>
      <c r="I649" s="38"/>
    </row>
    <row r="650" ht="15.75" customHeight="1">
      <c r="B650" s="2"/>
      <c r="I650" s="38"/>
    </row>
    <row r="651" ht="15.75" customHeight="1">
      <c r="B651" s="2"/>
      <c r="I651" s="38"/>
    </row>
    <row r="652" ht="15.75" customHeight="1">
      <c r="B652" s="2"/>
      <c r="I652" s="38"/>
    </row>
    <row r="653" ht="15.75" customHeight="1">
      <c r="B653" s="2"/>
      <c r="I653" s="38"/>
    </row>
    <row r="654" ht="15.75" customHeight="1">
      <c r="B654" s="2"/>
      <c r="I654" s="38"/>
    </row>
    <row r="655" ht="15.75" customHeight="1">
      <c r="B655" s="2"/>
      <c r="I655" s="38"/>
    </row>
    <row r="656" ht="15.75" customHeight="1">
      <c r="B656" s="2"/>
      <c r="I656" s="38"/>
    </row>
    <row r="657" ht="15.75" customHeight="1">
      <c r="B657" s="2"/>
      <c r="I657" s="38"/>
    </row>
    <row r="658" ht="15.75" customHeight="1">
      <c r="B658" s="2"/>
      <c r="I658" s="38"/>
    </row>
    <row r="659" ht="15.75" customHeight="1">
      <c r="B659" s="2"/>
      <c r="I659" s="38"/>
    </row>
    <row r="660" ht="15.75" customHeight="1">
      <c r="B660" s="2"/>
      <c r="I660" s="38"/>
    </row>
    <row r="661" ht="15.75" customHeight="1">
      <c r="B661" s="2"/>
      <c r="I661" s="38"/>
    </row>
    <row r="662" ht="15.75" customHeight="1">
      <c r="B662" s="2"/>
      <c r="I662" s="38"/>
    </row>
    <row r="663" ht="15.75" customHeight="1">
      <c r="B663" s="2"/>
      <c r="I663" s="38"/>
    </row>
    <row r="664" ht="15.75" customHeight="1">
      <c r="B664" s="2"/>
      <c r="I664" s="38"/>
    </row>
    <row r="665" ht="15.75" customHeight="1">
      <c r="B665" s="2"/>
      <c r="I665" s="38"/>
    </row>
    <row r="666" ht="15.75" customHeight="1">
      <c r="B666" s="2"/>
      <c r="I666" s="38"/>
    </row>
    <row r="667" ht="15.75" customHeight="1">
      <c r="B667" s="2"/>
      <c r="I667" s="38"/>
    </row>
    <row r="668" ht="15.75" customHeight="1">
      <c r="B668" s="2"/>
      <c r="I668" s="38"/>
    </row>
    <row r="669" ht="15.75" customHeight="1">
      <c r="B669" s="2"/>
      <c r="I669" s="38"/>
    </row>
    <row r="670" ht="15.75" customHeight="1">
      <c r="B670" s="2"/>
      <c r="I670" s="38"/>
    </row>
    <row r="671" ht="15.75" customHeight="1">
      <c r="B671" s="2"/>
      <c r="I671" s="38"/>
    </row>
    <row r="672" ht="15.75" customHeight="1">
      <c r="B672" s="2"/>
      <c r="I672" s="38"/>
    </row>
    <row r="673" ht="15.75" customHeight="1">
      <c r="B673" s="2"/>
      <c r="I673" s="38"/>
    </row>
    <row r="674" ht="15.75" customHeight="1">
      <c r="B674" s="2"/>
      <c r="I674" s="38"/>
    </row>
    <row r="675" ht="15.75" customHeight="1">
      <c r="B675" s="2"/>
      <c r="I675" s="38"/>
    </row>
    <row r="676" ht="15.75" customHeight="1">
      <c r="B676" s="2"/>
      <c r="I676" s="38"/>
    </row>
    <row r="677" ht="15.75" customHeight="1">
      <c r="B677" s="2"/>
      <c r="I677" s="38"/>
    </row>
    <row r="678" ht="15.75" customHeight="1">
      <c r="B678" s="2"/>
      <c r="I678" s="38"/>
    </row>
    <row r="679" ht="15.75" customHeight="1">
      <c r="B679" s="2"/>
      <c r="I679" s="38"/>
    </row>
    <row r="680" ht="15.75" customHeight="1">
      <c r="B680" s="2"/>
      <c r="I680" s="38"/>
    </row>
    <row r="681" ht="15.75" customHeight="1">
      <c r="B681" s="2"/>
      <c r="I681" s="38"/>
    </row>
    <row r="682" ht="15.75" customHeight="1">
      <c r="B682" s="2"/>
      <c r="I682" s="38"/>
    </row>
    <row r="683" ht="15.75" customHeight="1">
      <c r="B683" s="2"/>
      <c r="I683" s="38"/>
    </row>
    <row r="684" ht="15.75" customHeight="1">
      <c r="B684" s="2"/>
      <c r="I684" s="38"/>
    </row>
    <row r="685" ht="15.75" customHeight="1">
      <c r="B685" s="2"/>
      <c r="I685" s="38"/>
    </row>
    <row r="686" ht="15.75" customHeight="1">
      <c r="B686" s="2"/>
      <c r="I686" s="38"/>
    </row>
    <row r="687" ht="15.75" customHeight="1">
      <c r="B687" s="2"/>
      <c r="I687" s="38"/>
    </row>
    <row r="688" ht="15.75" customHeight="1">
      <c r="B688" s="2"/>
      <c r="I688" s="38"/>
    </row>
    <row r="689" ht="15.75" customHeight="1">
      <c r="B689" s="2"/>
      <c r="I689" s="38"/>
    </row>
    <row r="690" ht="15.75" customHeight="1">
      <c r="B690" s="2"/>
      <c r="I690" s="38"/>
    </row>
    <row r="691" ht="15.75" customHeight="1">
      <c r="B691" s="2"/>
      <c r="I691" s="38"/>
    </row>
    <row r="692" ht="15.75" customHeight="1">
      <c r="B692" s="2"/>
      <c r="I692" s="38"/>
    </row>
    <row r="693" ht="15.75" customHeight="1">
      <c r="B693" s="2"/>
      <c r="I693" s="38"/>
    </row>
    <row r="694" ht="15.75" customHeight="1">
      <c r="B694" s="2"/>
      <c r="I694" s="38"/>
    </row>
    <row r="695" ht="15.75" customHeight="1">
      <c r="B695" s="2"/>
      <c r="I695" s="38"/>
    </row>
    <row r="696" ht="15.75" customHeight="1">
      <c r="B696" s="2"/>
      <c r="I696" s="38"/>
    </row>
    <row r="697" ht="15.75" customHeight="1">
      <c r="B697" s="2"/>
      <c r="I697" s="38"/>
    </row>
    <row r="698" ht="15.75" customHeight="1">
      <c r="B698" s="2"/>
      <c r="I698" s="38"/>
    </row>
    <row r="699" ht="15.75" customHeight="1">
      <c r="B699" s="2"/>
      <c r="I699" s="38"/>
    </row>
    <row r="700" ht="15.75" customHeight="1">
      <c r="B700" s="2"/>
      <c r="I700" s="38"/>
    </row>
    <row r="701" ht="15.75" customHeight="1">
      <c r="B701" s="2"/>
      <c r="I701" s="38"/>
    </row>
    <row r="702" ht="15.75" customHeight="1">
      <c r="B702" s="2"/>
      <c r="I702" s="38"/>
    </row>
    <row r="703" ht="15.75" customHeight="1">
      <c r="B703" s="2"/>
      <c r="I703" s="38"/>
    </row>
    <row r="704" ht="15.75" customHeight="1">
      <c r="B704" s="2"/>
      <c r="I704" s="38"/>
    </row>
    <row r="705" ht="15.75" customHeight="1">
      <c r="B705" s="2"/>
      <c r="I705" s="38"/>
    </row>
    <row r="706" ht="15.75" customHeight="1">
      <c r="B706" s="2"/>
      <c r="I706" s="38"/>
    </row>
    <row r="707" ht="15.75" customHeight="1">
      <c r="B707" s="2"/>
      <c r="I707" s="38"/>
    </row>
    <row r="708" ht="15.75" customHeight="1">
      <c r="B708" s="2"/>
      <c r="I708" s="38"/>
    </row>
    <row r="709" ht="15.75" customHeight="1">
      <c r="B709" s="2"/>
      <c r="I709" s="38"/>
    </row>
    <row r="710" ht="15.75" customHeight="1">
      <c r="B710" s="2"/>
      <c r="I710" s="38"/>
    </row>
    <row r="711" ht="15.75" customHeight="1">
      <c r="B711" s="2"/>
      <c r="I711" s="38"/>
    </row>
    <row r="712" ht="15.75" customHeight="1">
      <c r="B712" s="2"/>
      <c r="I712" s="38"/>
    </row>
    <row r="713" ht="15.75" customHeight="1">
      <c r="B713" s="2"/>
      <c r="I713" s="38"/>
    </row>
    <row r="714" ht="15.75" customHeight="1">
      <c r="B714" s="2"/>
      <c r="I714" s="38"/>
    </row>
    <row r="715" ht="15.75" customHeight="1">
      <c r="B715" s="2"/>
      <c r="I715" s="38"/>
    </row>
    <row r="716" ht="15.75" customHeight="1">
      <c r="B716" s="2"/>
      <c r="I716" s="38"/>
    </row>
    <row r="717" ht="15.75" customHeight="1">
      <c r="B717" s="2"/>
      <c r="I717" s="38"/>
    </row>
    <row r="718" ht="15.75" customHeight="1">
      <c r="B718" s="2"/>
      <c r="I718" s="38"/>
    </row>
    <row r="719" ht="15.75" customHeight="1">
      <c r="B719" s="2"/>
      <c r="I719" s="38"/>
    </row>
    <row r="720" ht="15.75" customHeight="1">
      <c r="B720" s="2"/>
      <c r="I720" s="38"/>
    </row>
    <row r="721" ht="15.75" customHeight="1">
      <c r="B721" s="2"/>
      <c r="I721" s="38"/>
    </row>
    <row r="722" ht="15.75" customHeight="1">
      <c r="B722" s="2"/>
      <c r="I722" s="38"/>
    </row>
    <row r="723" ht="15.75" customHeight="1">
      <c r="B723" s="2"/>
      <c r="I723" s="38"/>
    </row>
    <row r="724" ht="15.75" customHeight="1">
      <c r="B724" s="2"/>
      <c r="I724" s="38"/>
    </row>
    <row r="725" ht="15.75" customHeight="1">
      <c r="B725" s="2"/>
      <c r="I725" s="38"/>
    </row>
    <row r="726" ht="15.75" customHeight="1">
      <c r="B726" s="2"/>
      <c r="I726" s="38"/>
    </row>
    <row r="727" ht="15.75" customHeight="1">
      <c r="B727" s="2"/>
      <c r="I727" s="38"/>
    </row>
    <row r="728" ht="15.75" customHeight="1">
      <c r="B728" s="2"/>
      <c r="I728" s="38"/>
    </row>
    <row r="729" ht="15.75" customHeight="1">
      <c r="B729" s="2"/>
      <c r="I729" s="38"/>
    </row>
    <row r="730" ht="15.75" customHeight="1">
      <c r="B730" s="2"/>
      <c r="I730" s="38"/>
    </row>
    <row r="731" ht="15.75" customHeight="1">
      <c r="B731" s="2"/>
      <c r="I731" s="38"/>
    </row>
    <row r="732" ht="15.75" customHeight="1">
      <c r="B732" s="2"/>
      <c r="I732" s="38"/>
    </row>
    <row r="733" ht="15.75" customHeight="1">
      <c r="B733" s="2"/>
      <c r="I733" s="38"/>
    </row>
    <row r="734" ht="15.75" customHeight="1">
      <c r="B734" s="2"/>
      <c r="I734" s="38"/>
    </row>
    <row r="735" ht="15.75" customHeight="1">
      <c r="B735" s="2"/>
      <c r="I735" s="38"/>
    </row>
    <row r="736" ht="15.75" customHeight="1">
      <c r="B736" s="2"/>
      <c r="I736" s="38"/>
    </row>
    <row r="737" ht="15.75" customHeight="1">
      <c r="B737" s="2"/>
      <c r="I737" s="38"/>
    </row>
    <row r="738" ht="15.75" customHeight="1">
      <c r="B738" s="2"/>
      <c r="I738" s="38"/>
    </row>
    <row r="739" ht="15.75" customHeight="1">
      <c r="B739" s="2"/>
      <c r="I739" s="38"/>
    </row>
    <row r="740" ht="15.75" customHeight="1">
      <c r="B740" s="2"/>
      <c r="I740" s="38"/>
    </row>
    <row r="741" ht="15.75" customHeight="1">
      <c r="B741" s="2"/>
      <c r="I741" s="38"/>
    </row>
    <row r="742" ht="15.75" customHeight="1">
      <c r="B742" s="2"/>
      <c r="I742" s="38"/>
    </row>
    <row r="743" ht="15.75" customHeight="1">
      <c r="B743" s="2"/>
      <c r="I743" s="38"/>
    </row>
    <row r="744" ht="15.75" customHeight="1">
      <c r="B744" s="2"/>
      <c r="I744" s="38"/>
    </row>
    <row r="745" ht="15.75" customHeight="1">
      <c r="B745" s="2"/>
      <c r="I745" s="38"/>
    </row>
    <row r="746" ht="15.75" customHeight="1">
      <c r="B746" s="2"/>
      <c r="I746" s="38"/>
    </row>
    <row r="747" ht="15.75" customHeight="1">
      <c r="B747" s="2"/>
      <c r="I747" s="38"/>
    </row>
    <row r="748" ht="15.75" customHeight="1">
      <c r="B748" s="2"/>
      <c r="I748" s="38"/>
    </row>
    <row r="749" ht="15.75" customHeight="1">
      <c r="B749" s="2"/>
      <c r="I749" s="38"/>
    </row>
    <row r="750" ht="15.75" customHeight="1">
      <c r="B750" s="2"/>
      <c r="I750" s="38"/>
    </row>
    <row r="751" ht="15.75" customHeight="1">
      <c r="B751" s="2"/>
      <c r="I751" s="38"/>
    </row>
    <row r="752" ht="15.75" customHeight="1">
      <c r="B752" s="2"/>
      <c r="I752" s="38"/>
    </row>
    <row r="753" ht="15.75" customHeight="1">
      <c r="B753" s="2"/>
      <c r="I753" s="38"/>
    </row>
    <row r="754" ht="15.75" customHeight="1">
      <c r="B754" s="2"/>
      <c r="I754" s="38"/>
    </row>
    <row r="755" ht="15.75" customHeight="1">
      <c r="B755" s="2"/>
      <c r="I755" s="38"/>
    </row>
    <row r="756" ht="15.75" customHeight="1">
      <c r="B756" s="2"/>
      <c r="I756" s="38"/>
    </row>
    <row r="757" ht="15.75" customHeight="1">
      <c r="B757" s="2"/>
      <c r="I757" s="38"/>
    </row>
    <row r="758" ht="15.75" customHeight="1">
      <c r="B758" s="2"/>
      <c r="I758" s="38"/>
    </row>
    <row r="759" ht="15.75" customHeight="1">
      <c r="B759" s="2"/>
      <c r="I759" s="38"/>
    </row>
    <row r="760" ht="15.75" customHeight="1">
      <c r="B760" s="2"/>
      <c r="I760" s="38"/>
    </row>
    <row r="761" ht="15.75" customHeight="1">
      <c r="B761" s="2"/>
      <c r="I761" s="38"/>
    </row>
    <row r="762" ht="15.75" customHeight="1">
      <c r="B762" s="2"/>
      <c r="I762" s="38"/>
    </row>
    <row r="763" ht="15.75" customHeight="1">
      <c r="B763" s="2"/>
      <c r="I763" s="38"/>
    </row>
    <row r="764" ht="15.75" customHeight="1">
      <c r="B764" s="2"/>
      <c r="I764" s="38"/>
    </row>
    <row r="765" ht="15.75" customHeight="1">
      <c r="B765" s="2"/>
      <c r="I765" s="38"/>
    </row>
    <row r="766" ht="15.75" customHeight="1">
      <c r="B766" s="2"/>
      <c r="I766" s="38"/>
    </row>
    <row r="767" ht="15.75" customHeight="1">
      <c r="B767" s="2"/>
      <c r="I767" s="38"/>
    </row>
    <row r="768" ht="15.75" customHeight="1">
      <c r="B768" s="2"/>
      <c r="I768" s="38"/>
    </row>
    <row r="769" ht="15.75" customHeight="1">
      <c r="B769" s="2"/>
      <c r="I769" s="38"/>
    </row>
    <row r="770" ht="15.75" customHeight="1">
      <c r="B770" s="2"/>
      <c r="I770" s="38"/>
    </row>
    <row r="771" ht="15.75" customHeight="1">
      <c r="B771" s="2"/>
      <c r="I771" s="38"/>
    </row>
    <row r="772" ht="15.75" customHeight="1">
      <c r="B772" s="2"/>
      <c r="I772" s="38"/>
    </row>
    <row r="773" ht="15.75" customHeight="1">
      <c r="B773" s="2"/>
      <c r="I773" s="38"/>
    </row>
    <row r="774" ht="15.75" customHeight="1">
      <c r="B774" s="2"/>
      <c r="I774" s="38"/>
    </row>
    <row r="775" ht="15.75" customHeight="1">
      <c r="B775" s="2"/>
      <c r="I775" s="38"/>
    </row>
    <row r="776" ht="15.75" customHeight="1">
      <c r="B776" s="2"/>
      <c r="I776" s="38"/>
    </row>
    <row r="777" ht="15.75" customHeight="1">
      <c r="B777" s="2"/>
      <c r="I777" s="38"/>
    </row>
    <row r="778" ht="15.75" customHeight="1">
      <c r="B778" s="2"/>
      <c r="I778" s="38"/>
    </row>
    <row r="779" ht="15.75" customHeight="1">
      <c r="B779" s="2"/>
      <c r="I779" s="38"/>
    </row>
    <row r="780" ht="15.75" customHeight="1">
      <c r="B780" s="2"/>
      <c r="I780" s="38"/>
    </row>
    <row r="781" ht="15.75" customHeight="1">
      <c r="B781" s="2"/>
      <c r="I781" s="38"/>
    </row>
    <row r="782" ht="15.75" customHeight="1">
      <c r="B782" s="2"/>
      <c r="I782" s="38"/>
    </row>
    <row r="783" ht="15.75" customHeight="1">
      <c r="B783" s="2"/>
      <c r="I783" s="38"/>
    </row>
    <row r="784" ht="15.75" customHeight="1">
      <c r="B784" s="2"/>
      <c r="I784" s="38"/>
    </row>
    <row r="785" ht="15.75" customHeight="1">
      <c r="B785" s="2"/>
      <c r="I785" s="38"/>
    </row>
    <row r="786" ht="15.75" customHeight="1">
      <c r="B786" s="2"/>
      <c r="I786" s="38"/>
    </row>
    <row r="787" ht="15.75" customHeight="1">
      <c r="B787" s="2"/>
      <c r="I787" s="38"/>
    </row>
    <row r="788" ht="15.75" customHeight="1">
      <c r="B788" s="2"/>
      <c r="I788" s="38"/>
    </row>
    <row r="789" ht="15.75" customHeight="1">
      <c r="B789" s="2"/>
      <c r="I789" s="38"/>
    </row>
    <row r="790" ht="15.75" customHeight="1">
      <c r="B790" s="2"/>
      <c r="I790" s="38"/>
    </row>
    <row r="791" ht="15.75" customHeight="1">
      <c r="B791" s="2"/>
      <c r="I791" s="38"/>
    </row>
    <row r="792" ht="15.75" customHeight="1">
      <c r="B792" s="2"/>
      <c r="I792" s="38"/>
    </row>
    <row r="793" ht="15.75" customHeight="1">
      <c r="B793" s="2"/>
      <c r="I793" s="38"/>
    </row>
    <row r="794" ht="15.75" customHeight="1">
      <c r="B794" s="2"/>
      <c r="I794" s="38"/>
    </row>
    <row r="795" ht="15.75" customHeight="1">
      <c r="B795" s="2"/>
      <c r="I795" s="38"/>
    </row>
    <row r="796" ht="15.75" customHeight="1">
      <c r="B796" s="2"/>
      <c r="I796" s="38"/>
    </row>
    <row r="797" ht="15.75" customHeight="1">
      <c r="B797" s="2"/>
      <c r="I797" s="38"/>
    </row>
    <row r="798" ht="15.75" customHeight="1">
      <c r="B798" s="2"/>
      <c r="I798" s="38"/>
    </row>
    <row r="799" ht="15.75" customHeight="1">
      <c r="B799" s="2"/>
      <c r="I799" s="38"/>
    </row>
    <row r="800" ht="15.75" customHeight="1">
      <c r="B800" s="2"/>
      <c r="I800" s="38"/>
    </row>
    <row r="801" ht="15.75" customHeight="1">
      <c r="B801" s="2"/>
      <c r="I801" s="38"/>
    </row>
    <row r="802" ht="15.75" customHeight="1">
      <c r="B802" s="2"/>
      <c r="I802" s="38"/>
    </row>
    <row r="803" ht="15.75" customHeight="1">
      <c r="B803" s="2"/>
      <c r="I803" s="38"/>
    </row>
    <row r="804" ht="15.75" customHeight="1">
      <c r="B804" s="2"/>
      <c r="I804" s="38"/>
    </row>
    <row r="805" ht="15.75" customHeight="1">
      <c r="B805" s="2"/>
      <c r="I805" s="38"/>
    </row>
    <row r="806" ht="15.75" customHeight="1">
      <c r="B806" s="2"/>
      <c r="I806" s="38"/>
    </row>
    <row r="807" ht="15.75" customHeight="1">
      <c r="B807" s="2"/>
      <c r="I807" s="38"/>
    </row>
    <row r="808" ht="15.75" customHeight="1">
      <c r="B808" s="2"/>
      <c r="I808" s="38"/>
    </row>
    <row r="809" ht="15.75" customHeight="1">
      <c r="B809" s="2"/>
      <c r="I809" s="38"/>
    </row>
    <row r="810" ht="15.75" customHeight="1">
      <c r="B810" s="2"/>
      <c r="I810" s="38"/>
    </row>
    <row r="811" ht="15.75" customHeight="1">
      <c r="B811" s="2"/>
      <c r="I811" s="38"/>
    </row>
    <row r="812" ht="15.75" customHeight="1">
      <c r="B812" s="2"/>
      <c r="I812" s="38"/>
    </row>
    <row r="813" ht="15.75" customHeight="1">
      <c r="B813" s="2"/>
      <c r="I813" s="38"/>
    </row>
    <row r="814" ht="15.75" customHeight="1">
      <c r="B814" s="2"/>
      <c r="I814" s="38"/>
    </row>
    <row r="815" ht="15.75" customHeight="1">
      <c r="B815" s="2"/>
      <c r="I815" s="38"/>
    </row>
    <row r="816" ht="15.75" customHeight="1">
      <c r="B816" s="2"/>
      <c r="I816" s="38"/>
    </row>
    <row r="817" ht="15.75" customHeight="1">
      <c r="B817" s="2"/>
      <c r="I817" s="38"/>
    </row>
    <row r="818" ht="15.75" customHeight="1">
      <c r="B818" s="2"/>
      <c r="I818" s="38"/>
    </row>
    <row r="819" ht="15.75" customHeight="1">
      <c r="B819" s="2"/>
      <c r="I819" s="38"/>
    </row>
    <row r="820" ht="15.75" customHeight="1">
      <c r="B820" s="2"/>
      <c r="I820" s="38"/>
    </row>
    <row r="821" ht="15.75" customHeight="1">
      <c r="B821" s="2"/>
      <c r="I821" s="38"/>
    </row>
    <row r="822" ht="15.75" customHeight="1">
      <c r="B822" s="2"/>
      <c r="I822" s="38"/>
    </row>
    <row r="823" ht="15.75" customHeight="1">
      <c r="B823" s="2"/>
      <c r="I823" s="38"/>
    </row>
    <row r="824" ht="15.75" customHeight="1">
      <c r="B824" s="2"/>
      <c r="I824" s="38"/>
    </row>
    <row r="825" ht="15.75" customHeight="1">
      <c r="B825" s="2"/>
      <c r="I825" s="38"/>
    </row>
    <row r="826" ht="15.75" customHeight="1">
      <c r="B826" s="2"/>
      <c r="I826" s="38"/>
    </row>
    <row r="827" ht="15.75" customHeight="1">
      <c r="B827" s="2"/>
      <c r="I827" s="38"/>
    </row>
    <row r="828" ht="15.75" customHeight="1">
      <c r="B828" s="2"/>
      <c r="I828" s="38"/>
    </row>
    <row r="829" ht="15.75" customHeight="1">
      <c r="B829" s="2"/>
      <c r="I829" s="38"/>
    </row>
    <row r="830" ht="15.75" customHeight="1">
      <c r="B830" s="2"/>
      <c r="I830" s="38"/>
    </row>
    <row r="831" ht="15.75" customHeight="1">
      <c r="B831" s="2"/>
      <c r="I831" s="38"/>
    </row>
    <row r="832" ht="15.75" customHeight="1">
      <c r="B832" s="2"/>
      <c r="I832" s="38"/>
    </row>
    <row r="833" ht="15.75" customHeight="1">
      <c r="B833" s="2"/>
      <c r="I833" s="38"/>
    </row>
    <row r="834" ht="15.75" customHeight="1">
      <c r="B834" s="2"/>
      <c r="I834" s="38"/>
    </row>
    <row r="835" ht="15.75" customHeight="1">
      <c r="B835" s="2"/>
      <c r="I835" s="38"/>
    </row>
    <row r="836" ht="15.75" customHeight="1">
      <c r="B836" s="2"/>
      <c r="I836" s="38"/>
    </row>
    <row r="837" ht="15.75" customHeight="1">
      <c r="B837" s="2"/>
      <c r="I837" s="38"/>
    </row>
    <row r="838" ht="15.75" customHeight="1">
      <c r="B838" s="2"/>
      <c r="I838" s="38"/>
    </row>
    <row r="839" ht="15.75" customHeight="1">
      <c r="B839" s="2"/>
      <c r="I839" s="38"/>
    </row>
    <row r="840" ht="15.75" customHeight="1">
      <c r="B840" s="2"/>
      <c r="I840" s="38"/>
    </row>
    <row r="841" ht="15.75" customHeight="1">
      <c r="B841" s="2"/>
      <c r="I841" s="38"/>
    </row>
    <row r="842" ht="15.75" customHeight="1">
      <c r="B842" s="2"/>
      <c r="I842" s="38"/>
    </row>
    <row r="843" ht="15.75" customHeight="1">
      <c r="B843" s="2"/>
      <c r="I843" s="38"/>
    </row>
    <row r="844" ht="15.75" customHeight="1">
      <c r="B844" s="2"/>
      <c r="I844" s="38"/>
    </row>
    <row r="845" ht="15.75" customHeight="1">
      <c r="B845" s="2"/>
      <c r="I845" s="38"/>
    </row>
    <row r="846" ht="15.75" customHeight="1">
      <c r="B846" s="2"/>
      <c r="I846" s="38"/>
    </row>
    <row r="847" ht="15.75" customHeight="1">
      <c r="B847" s="2"/>
      <c r="I847" s="38"/>
    </row>
    <row r="848" ht="15.75" customHeight="1">
      <c r="B848" s="2"/>
      <c r="I848" s="38"/>
    </row>
    <row r="849" ht="15.75" customHeight="1">
      <c r="B849" s="2"/>
      <c r="I849" s="38"/>
    </row>
    <row r="850" ht="15.75" customHeight="1">
      <c r="B850" s="2"/>
      <c r="I850" s="38"/>
    </row>
    <row r="851" ht="15.75" customHeight="1">
      <c r="B851" s="2"/>
      <c r="I851" s="38"/>
    </row>
    <row r="852" ht="15.75" customHeight="1">
      <c r="B852" s="2"/>
      <c r="I852" s="38"/>
    </row>
    <row r="853" ht="15.75" customHeight="1">
      <c r="B853" s="2"/>
      <c r="I853" s="38"/>
    </row>
    <row r="854" ht="15.75" customHeight="1">
      <c r="B854" s="2"/>
      <c r="I854" s="38"/>
    </row>
    <row r="855" ht="15.75" customHeight="1">
      <c r="B855" s="2"/>
      <c r="I855" s="38"/>
    </row>
    <row r="856" ht="15.75" customHeight="1">
      <c r="B856" s="2"/>
      <c r="I856" s="38"/>
    </row>
    <row r="857" ht="15.75" customHeight="1">
      <c r="B857" s="2"/>
      <c r="I857" s="38"/>
    </row>
    <row r="858" ht="15.75" customHeight="1">
      <c r="B858" s="2"/>
      <c r="I858" s="38"/>
    </row>
    <row r="859" ht="15.75" customHeight="1">
      <c r="B859" s="2"/>
      <c r="I859" s="38"/>
    </row>
    <row r="860" ht="15.75" customHeight="1">
      <c r="B860" s="2"/>
      <c r="I860" s="38"/>
    </row>
    <row r="861" ht="15.75" customHeight="1">
      <c r="B861" s="2"/>
      <c r="I861" s="38"/>
    </row>
    <row r="862" ht="15.75" customHeight="1">
      <c r="B862" s="2"/>
      <c r="I862" s="38"/>
    </row>
    <row r="863" ht="15.75" customHeight="1">
      <c r="B863" s="2"/>
      <c r="I863" s="38"/>
    </row>
    <row r="864" ht="15.75" customHeight="1">
      <c r="B864" s="2"/>
      <c r="I864" s="38"/>
    </row>
    <row r="865" ht="15.75" customHeight="1">
      <c r="B865" s="2"/>
      <c r="I865" s="38"/>
    </row>
    <row r="866" ht="15.75" customHeight="1">
      <c r="B866" s="2"/>
      <c r="I866" s="38"/>
    </row>
    <row r="867" ht="15.75" customHeight="1">
      <c r="B867" s="2"/>
      <c r="I867" s="38"/>
    </row>
    <row r="868" ht="15.75" customHeight="1">
      <c r="B868" s="2"/>
      <c r="I868" s="38"/>
    </row>
    <row r="869" ht="15.75" customHeight="1">
      <c r="B869" s="2"/>
      <c r="I869" s="38"/>
    </row>
    <row r="870" ht="15.75" customHeight="1">
      <c r="B870" s="2"/>
      <c r="I870" s="38"/>
    </row>
    <row r="871" ht="15.75" customHeight="1">
      <c r="B871" s="2"/>
      <c r="I871" s="38"/>
    </row>
    <row r="872" ht="15.75" customHeight="1">
      <c r="B872" s="2"/>
      <c r="I872" s="38"/>
    </row>
    <row r="873" ht="15.75" customHeight="1">
      <c r="B873" s="2"/>
      <c r="I873" s="38"/>
    </row>
    <row r="874" ht="15.75" customHeight="1">
      <c r="B874" s="2"/>
      <c r="I874" s="38"/>
    </row>
    <row r="875" ht="15.75" customHeight="1">
      <c r="B875" s="2"/>
      <c r="I875" s="38"/>
    </row>
    <row r="876" ht="15.75" customHeight="1">
      <c r="B876" s="2"/>
      <c r="I876" s="38"/>
    </row>
    <row r="877" ht="15.75" customHeight="1">
      <c r="B877" s="2"/>
      <c r="I877" s="38"/>
    </row>
    <row r="878" ht="15.75" customHeight="1">
      <c r="B878" s="2"/>
      <c r="I878" s="38"/>
    </row>
    <row r="879" ht="15.75" customHeight="1">
      <c r="B879" s="2"/>
      <c r="I879" s="38"/>
    </row>
    <row r="880" ht="15.75" customHeight="1">
      <c r="B880" s="2"/>
      <c r="I880" s="38"/>
    </row>
    <row r="881" ht="15.75" customHeight="1">
      <c r="B881" s="2"/>
      <c r="I881" s="38"/>
    </row>
    <row r="882" ht="15.75" customHeight="1">
      <c r="B882" s="2"/>
      <c r="I882" s="38"/>
    </row>
    <row r="883" ht="15.75" customHeight="1">
      <c r="B883" s="2"/>
      <c r="I883" s="38"/>
    </row>
    <row r="884" ht="15.75" customHeight="1">
      <c r="B884" s="2"/>
      <c r="I884" s="38"/>
    </row>
    <row r="885" ht="15.75" customHeight="1">
      <c r="B885" s="2"/>
      <c r="I885" s="38"/>
    </row>
    <row r="886" ht="15.75" customHeight="1">
      <c r="B886" s="2"/>
      <c r="I886" s="38"/>
    </row>
    <row r="887" ht="15.75" customHeight="1">
      <c r="B887" s="2"/>
      <c r="I887" s="38"/>
    </row>
    <row r="888" ht="15.75" customHeight="1">
      <c r="B888" s="2"/>
      <c r="I888" s="38"/>
    </row>
    <row r="889" ht="15.75" customHeight="1">
      <c r="B889" s="2"/>
      <c r="I889" s="38"/>
    </row>
    <row r="890" ht="15.75" customHeight="1">
      <c r="B890" s="2"/>
      <c r="I890" s="38"/>
    </row>
    <row r="891" ht="15.75" customHeight="1">
      <c r="B891" s="2"/>
      <c r="I891" s="38"/>
    </row>
    <row r="892" ht="15.75" customHeight="1">
      <c r="B892" s="2"/>
      <c r="I892" s="38"/>
    </row>
    <row r="893" ht="15.75" customHeight="1">
      <c r="B893" s="2"/>
      <c r="I893" s="38"/>
    </row>
    <row r="894" ht="15.75" customHeight="1">
      <c r="B894" s="2"/>
      <c r="I894" s="38"/>
    </row>
    <row r="895" ht="15.75" customHeight="1">
      <c r="B895" s="2"/>
      <c r="I895" s="38"/>
    </row>
    <row r="896" ht="15.75" customHeight="1">
      <c r="B896" s="2"/>
      <c r="I896" s="38"/>
    </row>
    <row r="897" ht="15.75" customHeight="1">
      <c r="B897" s="2"/>
      <c r="I897" s="38"/>
    </row>
    <row r="898" ht="15.75" customHeight="1">
      <c r="B898" s="2"/>
      <c r="I898" s="38"/>
    </row>
    <row r="899" ht="15.75" customHeight="1">
      <c r="B899" s="2"/>
      <c r="I899" s="38"/>
    </row>
    <row r="900" ht="15.75" customHeight="1">
      <c r="B900" s="2"/>
      <c r="I900" s="38"/>
    </row>
    <row r="901" ht="15.75" customHeight="1">
      <c r="B901" s="2"/>
      <c r="I901" s="38"/>
    </row>
    <row r="902" ht="15.75" customHeight="1">
      <c r="B902" s="2"/>
      <c r="I902" s="38"/>
    </row>
    <row r="903" ht="15.75" customHeight="1">
      <c r="B903" s="2"/>
      <c r="I903" s="38"/>
    </row>
    <row r="904" ht="15.75" customHeight="1">
      <c r="B904" s="2"/>
      <c r="I904" s="38"/>
    </row>
    <row r="905" ht="15.75" customHeight="1">
      <c r="B905" s="2"/>
      <c r="I905" s="38"/>
    </row>
    <row r="906" ht="15.75" customHeight="1">
      <c r="B906" s="2"/>
      <c r="I906" s="38"/>
    </row>
    <row r="907" ht="15.75" customHeight="1">
      <c r="B907" s="2"/>
      <c r="I907" s="38"/>
    </row>
    <row r="908" ht="15.75" customHeight="1">
      <c r="B908" s="2"/>
      <c r="I908" s="38"/>
    </row>
    <row r="909" ht="15.75" customHeight="1">
      <c r="B909" s="2"/>
      <c r="I909" s="38"/>
    </row>
    <row r="910" ht="15.75" customHeight="1">
      <c r="B910" s="2"/>
      <c r="I910" s="38"/>
    </row>
    <row r="911" ht="15.75" customHeight="1">
      <c r="B911" s="2"/>
      <c r="I911" s="38"/>
    </row>
    <row r="912" ht="15.75" customHeight="1">
      <c r="B912" s="2"/>
      <c r="I912" s="38"/>
    </row>
    <row r="913" ht="15.75" customHeight="1">
      <c r="B913" s="2"/>
      <c r="I913" s="38"/>
    </row>
    <row r="914" ht="15.75" customHeight="1">
      <c r="B914" s="2"/>
      <c r="I914" s="38"/>
    </row>
    <row r="915" ht="15.75" customHeight="1">
      <c r="B915" s="2"/>
      <c r="I915" s="38"/>
    </row>
    <row r="916" ht="15.75" customHeight="1">
      <c r="B916" s="2"/>
      <c r="I916" s="38"/>
    </row>
    <row r="917" ht="15.75" customHeight="1">
      <c r="B917" s="2"/>
      <c r="I917" s="38"/>
    </row>
    <row r="918" ht="15.75" customHeight="1">
      <c r="B918" s="2"/>
      <c r="I918" s="38"/>
    </row>
    <row r="919" ht="15.75" customHeight="1">
      <c r="B919" s="2"/>
      <c r="I919" s="38"/>
    </row>
    <row r="920" ht="15.75" customHeight="1">
      <c r="B920" s="2"/>
      <c r="I920" s="38"/>
    </row>
    <row r="921" ht="15.75" customHeight="1">
      <c r="B921" s="2"/>
      <c r="I921" s="38"/>
    </row>
    <row r="922" ht="15.75" customHeight="1">
      <c r="B922" s="2"/>
      <c r="I922" s="38"/>
    </row>
    <row r="923" ht="15.75" customHeight="1">
      <c r="B923" s="2"/>
      <c r="I923" s="38"/>
    </row>
    <row r="924" ht="15.75" customHeight="1">
      <c r="B924" s="2"/>
      <c r="I924" s="38"/>
    </row>
    <row r="925" ht="15.75" customHeight="1">
      <c r="B925" s="2"/>
      <c r="I925" s="38"/>
    </row>
    <row r="926" ht="15.75" customHeight="1">
      <c r="B926" s="2"/>
      <c r="I926" s="38"/>
    </row>
    <row r="927" ht="15.75" customHeight="1">
      <c r="B927" s="2"/>
      <c r="I927" s="38"/>
    </row>
    <row r="928" ht="15.75" customHeight="1">
      <c r="B928" s="2"/>
      <c r="I928" s="38"/>
    </row>
    <row r="929" ht="15.75" customHeight="1">
      <c r="B929" s="2"/>
      <c r="I929" s="38"/>
    </row>
    <row r="930" ht="15.75" customHeight="1">
      <c r="B930" s="2"/>
      <c r="I930" s="38"/>
    </row>
    <row r="931" ht="15.75" customHeight="1">
      <c r="B931" s="2"/>
      <c r="I931" s="38"/>
    </row>
    <row r="932" ht="15.75" customHeight="1">
      <c r="B932" s="2"/>
      <c r="I932" s="38"/>
    </row>
    <row r="933" ht="15.75" customHeight="1">
      <c r="B933" s="2"/>
      <c r="I933" s="38"/>
    </row>
    <row r="934" ht="15.75" customHeight="1">
      <c r="B934" s="2"/>
      <c r="I934" s="38"/>
    </row>
    <row r="935" ht="15.75" customHeight="1">
      <c r="B935" s="2"/>
      <c r="I935" s="38"/>
    </row>
    <row r="936" ht="15.75" customHeight="1">
      <c r="B936" s="2"/>
      <c r="I936" s="38"/>
    </row>
    <row r="937" ht="15.75" customHeight="1">
      <c r="B937" s="2"/>
      <c r="I937" s="38"/>
    </row>
    <row r="938" ht="15.75" customHeight="1">
      <c r="B938" s="2"/>
      <c r="I938" s="38"/>
    </row>
    <row r="939" ht="15.75" customHeight="1">
      <c r="B939" s="2"/>
      <c r="I939" s="38"/>
    </row>
    <row r="940" ht="15.75" customHeight="1">
      <c r="B940" s="2"/>
      <c r="I940" s="38"/>
    </row>
    <row r="941" ht="15.75" customHeight="1">
      <c r="B941" s="2"/>
      <c r="I941" s="38"/>
    </row>
    <row r="942" ht="15.75" customHeight="1">
      <c r="B942" s="2"/>
      <c r="I942" s="38"/>
    </row>
    <row r="943" ht="15.75" customHeight="1">
      <c r="B943" s="2"/>
      <c r="I943" s="38"/>
    </row>
    <row r="944" ht="15.75" customHeight="1">
      <c r="B944" s="2"/>
      <c r="I944" s="38"/>
    </row>
    <row r="945" ht="15.75" customHeight="1">
      <c r="B945" s="2"/>
      <c r="I945" s="38"/>
    </row>
    <row r="946" ht="15.75" customHeight="1">
      <c r="B946" s="2"/>
      <c r="I946" s="38"/>
    </row>
    <row r="947" ht="15.75" customHeight="1">
      <c r="B947" s="2"/>
      <c r="I947" s="38"/>
    </row>
    <row r="948" ht="15.75" customHeight="1">
      <c r="B948" s="2"/>
      <c r="I948" s="38"/>
    </row>
    <row r="949" ht="15.75" customHeight="1">
      <c r="B949" s="2"/>
      <c r="I949" s="38"/>
    </row>
    <row r="950" ht="15.75" customHeight="1">
      <c r="B950" s="2"/>
      <c r="I950" s="38"/>
    </row>
    <row r="951" ht="15.75" customHeight="1">
      <c r="B951" s="2"/>
      <c r="I951" s="38"/>
    </row>
    <row r="952" ht="15.75" customHeight="1">
      <c r="B952" s="2"/>
      <c r="I952" s="38"/>
    </row>
    <row r="953" ht="15.75" customHeight="1">
      <c r="B953" s="2"/>
      <c r="I953" s="38"/>
    </row>
    <row r="954" ht="15.75" customHeight="1">
      <c r="B954" s="2"/>
      <c r="I954" s="38"/>
    </row>
    <row r="955" ht="15.75" customHeight="1">
      <c r="B955" s="2"/>
      <c r="I955" s="38"/>
    </row>
    <row r="956" ht="15.75" customHeight="1">
      <c r="B956" s="2"/>
      <c r="I956" s="38"/>
    </row>
    <row r="957" ht="15.75" customHeight="1">
      <c r="B957" s="2"/>
      <c r="I957" s="38"/>
    </row>
    <row r="958" ht="15.75" customHeight="1">
      <c r="B958" s="2"/>
      <c r="I958" s="38"/>
    </row>
    <row r="959" ht="15.75" customHeight="1">
      <c r="B959" s="2"/>
      <c r="I959" s="38"/>
    </row>
    <row r="960" ht="15.75" customHeight="1">
      <c r="B960" s="2"/>
      <c r="I960" s="38"/>
    </row>
    <row r="961" ht="15.75" customHeight="1">
      <c r="B961" s="2"/>
      <c r="I961" s="38"/>
    </row>
    <row r="962" ht="15.75" customHeight="1">
      <c r="B962" s="2"/>
      <c r="I962" s="38"/>
    </row>
    <row r="963" ht="15.75" customHeight="1">
      <c r="B963" s="2"/>
      <c r="I963" s="38"/>
    </row>
    <row r="964" ht="15.75" customHeight="1">
      <c r="B964" s="2"/>
      <c r="I964" s="38"/>
    </row>
    <row r="965" ht="15.75" customHeight="1">
      <c r="B965" s="2"/>
      <c r="I965" s="38"/>
    </row>
    <row r="966" ht="15.75" customHeight="1">
      <c r="B966" s="2"/>
      <c r="I966" s="38"/>
    </row>
    <row r="967" ht="15.75" customHeight="1">
      <c r="B967" s="2"/>
      <c r="I967" s="38"/>
    </row>
    <row r="968" ht="15.75" customHeight="1">
      <c r="B968" s="2"/>
      <c r="I968" s="38"/>
    </row>
    <row r="969" ht="15.75" customHeight="1">
      <c r="B969" s="2"/>
      <c r="I969" s="38"/>
    </row>
    <row r="970" ht="15.75" customHeight="1">
      <c r="B970" s="2"/>
      <c r="I970" s="38"/>
    </row>
    <row r="971" ht="15.75" customHeight="1">
      <c r="B971" s="2"/>
      <c r="I971" s="38"/>
    </row>
    <row r="972" ht="15.75" customHeight="1">
      <c r="B972" s="2"/>
      <c r="I972" s="38"/>
    </row>
    <row r="973" ht="15.75" customHeight="1">
      <c r="B973" s="2"/>
      <c r="I973" s="38"/>
    </row>
    <row r="974" ht="15.75" customHeight="1">
      <c r="B974" s="2"/>
      <c r="I974" s="38"/>
    </row>
    <row r="975" ht="15.75" customHeight="1">
      <c r="B975" s="2"/>
      <c r="I975" s="38"/>
    </row>
    <row r="976" ht="15.75" customHeight="1">
      <c r="B976" s="2"/>
      <c r="I976" s="38"/>
    </row>
    <row r="977" ht="15.75" customHeight="1">
      <c r="B977" s="2"/>
      <c r="I977" s="38"/>
    </row>
    <row r="978" ht="15.75" customHeight="1">
      <c r="B978" s="2"/>
      <c r="I978" s="38"/>
    </row>
    <row r="979" ht="15.75" customHeight="1">
      <c r="B979" s="2"/>
      <c r="I979" s="38"/>
    </row>
    <row r="980" ht="15.75" customHeight="1">
      <c r="B980" s="2"/>
      <c r="I980" s="38"/>
    </row>
    <row r="981" ht="15.75" customHeight="1">
      <c r="B981" s="2"/>
      <c r="I981" s="38"/>
    </row>
    <row r="982" ht="15.75" customHeight="1">
      <c r="B982" s="2"/>
      <c r="I982" s="38"/>
    </row>
    <row r="983" ht="15.75" customHeight="1">
      <c r="B983" s="2"/>
      <c r="I983" s="38"/>
    </row>
    <row r="984" ht="15.75" customHeight="1">
      <c r="B984" s="2"/>
      <c r="I984" s="38"/>
    </row>
    <row r="985" ht="15.75" customHeight="1">
      <c r="B985" s="2"/>
      <c r="I985" s="38"/>
    </row>
    <row r="986" ht="15.75" customHeight="1">
      <c r="B986" s="2"/>
      <c r="I986" s="38"/>
    </row>
    <row r="987" ht="15.75" customHeight="1">
      <c r="B987" s="2"/>
      <c r="I987" s="38"/>
    </row>
    <row r="988" ht="15.75" customHeight="1">
      <c r="B988" s="2"/>
      <c r="I988" s="38"/>
    </row>
    <row r="989" ht="15.75" customHeight="1">
      <c r="B989" s="2"/>
      <c r="I989" s="38"/>
    </row>
    <row r="990" ht="15.75" customHeight="1">
      <c r="B990" s="2"/>
      <c r="I990" s="38"/>
    </row>
    <row r="991" ht="15.75" customHeight="1">
      <c r="B991" s="2"/>
      <c r="I991" s="38"/>
    </row>
    <row r="992" ht="15.75" customHeight="1">
      <c r="B992" s="2"/>
      <c r="I992" s="38"/>
    </row>
    <row r="993" ht="15.75" customHeight="1">
      <c r="B993" s="2"/>
      <c r="I993" s="38"/>
    </row>
    <row r="994" ht="15.75" customHeight="1">
      <c r="B994" s="2"/>
      <c r="I994" s="38"/>
    </row>
    <row r="995" ht="15.75" customHeight="1">
      <c r="B995" s="2"/>
      <c r="I995" s="38"/>
    </row>
    <row r="996" ht="15.75" customHeight="1">
      <c r="B996" s="2"/>
      <c r="I996" s="38"/>
    </row>
    <row r="997" ht="15.75" customHeight="1">
      <c r="B997" s="2"/>
      <c r="I997" s="38"/>
    </row>
    <row r="998" ht="15.75" customHeight="1">
      <c r="B998" s="2"/>
      <c r="I998" s="38"/>
    </row>
    <row r="999" ht="15.75" customHeight="1">
      <c r="B999" s="2"/>
      <c r="I999" s="38"/>
    </row>
  </sheetData>
  <autoFilter ref="$A$3:$H$13">
    <sortState ref="A3:H13">
      <sortCondition descending="1" ref="B3:B13"/>
    </sortState>
  </autoFilter>
  <customSheetViews>
    <customSheetView guid="{140D856B-EDF7-40B3-982B-AE25F6496761}" filter="1" showAutoFilter="1">
      <autoFilter ref="$A$3:$I$13"/>
    </customSheetView>
  </customSheetViews>
  <conditionalFormatting sqref="I4:I13">
    <cfRule type="cellIs" dxfId="0" priority="1" operator="notEqual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7.71"/>
    <col customWidth="1" min="4" max="8" width="8.86"/>
    <col customWidth="1" min="9" max="9" width="7.0"/>
    <col customWidth="1" hidden="1" min="10" max="10" width="8.86"/>
    <col customWidth="1" min="11" max="21" width="8.86"/>
  </cols>
  <sheetData>
    <row r="1">
      <c r="A1" s="19" t="s">
        <v>136</v>
      </c>
      <c r="B1" s="19" t="s">
        <v>137</v>
      </c>
      <c r="C1" s="39" t="s">
        <v>138</v>
      </c>
      <c r="D1" s="39" t="s">
        <v>139</v>
      </c>
      <c r="J1" s="98">
        <f t="shared" ref="J1:J71" si="1">if(isnumber(E1),if(or(E1&lt;6,and(E1=6,F1=5)), 0.5,1),0)</f>
        <v>0</v>
      </c>
    </row>
    <row r="2">
      <c r="A2" s="48" t="str">
        <f t="shared" ref="A2:A5" si="2">C2&amp;" &amp; "&amp;D2</f>
        <v>44984 &amp; </v>
      </c>
      <c r="B2" s="49" t="str">
        <f t="shared" ref="B2:B5" si="3">G2&amp;" &amp; "&amp;H2</f>
        <v> &amp; </v>
      </c>
      <c r="C2" s="99">
        <v>44984.0</v>
      </c>
      <c r="D2" s="100"/>
      <c r="E2" s="101"/>
      <c r="F2" s="102"/>
      <c r="G2" s="100"/>
      <c r="H2" s="100"/>
      <c r="J2" s="98">
        <f t="shared" si="1"/>
        <v>0</v>
      </c>
    </row>
    <row r="3">
      <c r="A3" s="48" t="str">
        <f t="shared" si="2"/>
        <v>DT &amp; WM</v>
      </c>
      <c r="B3" s="49" t="str">
        <f t="shared" si="3"/>
        <v>Mike &amp; Batty</v>
      </c>
      <c r="C3" s="103" t="s">
        <v>20</v>
      </c>
      <c r="D3" s="104" t="s">
        <v>13</v>
      </c>
      <c r="E3" s="105">
        <v>6.0</v>
      </c>
      <c r="F3" s="106">
        <v>3.0</v>
      </c>
      <c r="G3" s="107" t="s">
        <v>17</v>
      </c>
      <c r="H3" s="108" t="s">
        <v>19</v>
      </c>
      <c r="J3" s="98">
        <f t="shared" si="1"/>
        <v>1</v>
      </c>
    </row>
    <row r="4">
      <c r="A4" s="48" t="str">
        <f t="shared" si="2"/>
        <v>Batty &amp; WM</v>
      </c>
      <c r="B4" s="49" t="str">
        <f t="shared" si="3"/>
        <v>Mike &amp; DT</v>
      </c>
      <c r="C4" s="100" t="s">
        <v>19</v>
      </c>
      <c r="D4" s="109" t="s">
        <v>13</v>
      </c>
      <c r="E4" s="101">
        <v>6.0</v>
      </c>
      <c r="F4" s="110">
        <v>3.0</v>
      </c>
      <c r="G4" s="111" t="s">
        <v>17</v>
      </c>
      <c r="H4" s="112" t="s">
        <v>20</v>
      </c>
      <c r="J4" s="98">
        <f t="shared" si="1"/>
        <v>1</v>
      </c>
    </row>
    <row r="5">
      <c r="A5" s="48" t="str">
        <f t="shared" si="2"/>
        <v>44985 &amp; </v>
      </c>
      <c r="B5" s="49" t="str">
        <f t="shared" si="3"/>
        <v> &amp; </v>
      </c>
      <c r="C5" s="113">
        <v>44985.0</v>
      </c>
      <c r="J5" s="98">
        <f t="shared" si="1"/>
        <v>0</v>
      </c>
    </row>
    <row r="6">
      <c r="A6" s="48" t="str">
        <f t="shared" ref="A6:A7" si="4">G6&amp;" &amp; "&amp;H6</f>
        <v>Mole &amp; Batty</v>
      </c>
      <c r="B6" s="49" t="str">
        <f t="shared" ref="B6:B7" si="5">C6&amp;" &amp; "&amp;D6</f>
        <v>Kita &amp; WM</v>
      </c>
      <c r="C6" s="103" t="s">
        <v>151</v>
      </c>
      <c r="D6" s="104" t="s">
        <v>13</v>
      </c>
      <c r="E6" s="105">
        <v>6.0</v>
      </c>
      <c r="F6" s="106">
        <v>4.0</v>
      </c>
      <c r="G6" s="107" t="s">
        <v>15</v>
      </c>
      <c r="H6" s="108" t="s">
        <v>19</v>
      </c>
      <c r="J6" s="98">
        <f t="shared" si="1"/>
        <v>1</v>
      </c>
    </row>
    <row r="7">
      <c r="A7" s="48" t="str">
        <f t="shared" si="4"/>
        <v>Mole &amp; DT</v>
      </c>
      <c r="B7" s="49" t="str">
        <f t="shared" si="5"/>
        <v>Batty &amp; WM</v>
      </c>
      <c r="C7" s="100" t="s">
        <v>19</v>
      </c>
      <c r="D7" s="109" t="s">
        <v>13</v>
      </c>
      <c r="E7" s="101">
        <v>8.0</v>
      </c>
      <c r="F7" s="110">
        <v>0.0</v>
      </c>
      <c r="G7" s="111" t="s">
        <v>15</v>
      </c>
      <c r="H7" s="112" t="s">
        <v>20</v>
      </c>
      <c r="J7" s="98">
        <f t="shared" si="1"/>
        <v>1</v>
      </c>
    </row>
    <row r="8">
      <c r="A8" s="48" t="str">
        <f t="shared" ref="A8:A41" si="6">C8&amp;" &amp; "&amp;D8</f>
        <v>45080 &amp; </v>
      </c>
      <c r="B8" s="49" t="str">
        <f t="shared" ref="B8:B41" si="7">G8&amp;" &amp; "&amp;H8</f>
        <v> &amp; </v>
      </c>
      <c r="C8" s="113">
        <v>45080.0</v>
      </c>
      <c r="J8" s="98">
        <f t="shared" si="1"/>
        <v>0</v>
      </c>
    </row>
    <row r="9">
      <c r="A9" s="48" t="str">
        <f t="shared" si="6"/>
        <v>Mike &amp; WM</v>
      </c>
      <c r="B9" s="49" t="str">
        <f t="shared" si="7"/>
        <v>Mole &amp; Batty</v>
      </c>
      <c r="C9" s="107" t="s">
        <v>17</v>
      </c>
      <c r="D9" s="108" t="s">
        <v>13</v>
      </c>
      <c r="E9" s="114">
        <v>6.0</v>
      </c>
      <c r="F9" s="115">
        <v>3.0</v>
      </c>
      <c r="G9" s="103" t="s">
        <v>15</v>
      </c>
      <c r="H9" s="104" t="s">
        <v>19</v>
      </c>
      <c r="J9" s="98">
        <f t="shared" si="1"/>
        <v>1</v>
      </c>
    </row>
    <row r="10">
      <c r="A10" s="48" t="str">
        <f t="shared" si="6"/>
        <v>Mike &amp; WM</v>
      </c>
      <c r="B10" s="49" t="str">
        <f t="shared" si="7"/>
        <v>Mole &amp; Batty</v>
      </c>
      <c r="C10" s="111" t="s">
        <v>17</v>
      </c>
      <c r="D10" s="112" t="s">
        <v>13</v>
      </c>
      <c r="E10" s="116">
        <v>7.0</v>
      </c>
      <c r="F10" s="117">
        <v>6.0</v>
      </c>
      <c r="G10" s="100" t="s">
        <v>15</v>
      </c>
      <c r="H10" s="109" t="s">
        <v>19</v>
      </c>
      <c r="J10" s="98">
        <f t="shared" si="1"/>
        <v>1</v>
      </c>
    </row>
    <row r="11">
      <c r="A11" s="48" t="str">
        <f t="shared" si="6"/>
        <v>44998 &amp; </v>
      </c>
      <c r="B11" s="49" t="str">
        <f t="shared" si="7"/>
        <v> &amp; </v>
      </c>
      <c r="C11" s="113">
        <v>44998.0</v>
      </c>
      <c r="J11" s="98">
        <f t="shared" si="1"/>
        <v>0</v>
      </c>
    </row>
    <row r="12">
      <c r="A12" s="48" t="str">
        <f t="shared" si="6"/>
        <v>Mole &amp; Mike</v>
      </c>
      <c r="B12" s="49" t="str">
        <f t="shared" si="7"/>
        <v>Civet &amp; Batty</v>
      </c>
      <c r="C12" s="107" t="s">
        <v>15</v>
      </c>
      <c r="D12" s="108" t="s">
        <v>17</v>
      </c>
      <c r="E12" s="114">
        <v>6.0</v>
      </c>
      <c r="F12" s="115">
        <v>1.0</v>
      </c>
      <c r="G12" s="103" t="s">
        <v>164</v>
      </c>
      <c r="H12" s="104" t="s">
        <v>19</v>
      </c>
      <c r="J12" s="98">
        <f t="shared" si="1"/>
        <v>1</v>
      </c>
    </row>
    <row r="13">
      <c r="A13" s="48" t="str">
        <f t="shared" si="6"/>
        <v>Mole &amp; Mike</v>
      </c>
      <c r="B13" s="49" t="str">
        <f t="shared" si="7"/>
        <v>Civet &amp; Batty</v>
      </c>
      <c r="C13" s="111" t="s">
        <v>15</v>
      </c>
      <c r="D13" s="112" t="s">
        <v>17</v>
      </c>
      <c r="E13" s="116">
        <v>6.0</v>
      </c>
      <c r="F13" s="117">
        <v>5.0</v>
      </c>
      <c r="G13" s="100" t="s">
        <v>164</v>
      </c>
      <c r="H13" s="109" t="s">
        <v>19</v>
      </c>
      <c r="J13" s="98">
        <f t="shared" si="1"/>
        <v>0.5</v>
      </c>
    </row>
    <row r="14">
      <c r="A14" s="48" t="str">
        <f t="shared" si="6"/>
        <v>45005 &amp; </v>
      </c>
      <c r="B14" s="49" t="str">
        <f t="shared" si="7"/>
        <v> &amp; </v>
      </c>
      <c r="C14" s="113">
        <v>45005.0</v>
      </c>
      <c r="J14" s="98">
        <f t="shared" si="1"/>
        <v>0</v>
      </c>
    </row>
    <row r="15">
      <c r="A15" s="48" t="str">
        <f t="shared" si="6"/>
        <v>DT &amp; Mike</v>
      </c>
      <c r="B15" s="49" t="str">
        <f t="shared" si="7"/>
        <v>Mole &amp; Civet</v>
      </c>
      <c r="C15" s="103" t="s">
        <v>20</v>
      </c>
      <c r="D15" s="104" t="s">
        <v>17</v>
      </c>
      <c r="E15" s="116">
        <v>6.0</v>
      </c>
      <c r="F15" s="117">
        <v>3.0</v>
      </c>
      <c r="G15" s="107" t="s">
        <v>15</v>
      </c>
      <c r="H15" s="108" t="s">
        <v>164</v>
      </c>
      <c r="J15" s="98">
        <f t="shared" si="1"/>
        <v>1</v>
      </c>
    </row>
    <row r="16">
      <c r="A16" s="48" t="str">
        <f t="shared" si="6"/>
        <v>Mole &amp; Civet</v>
      </c>
      <c r="B16" s="49" t="str">
        <f t="shared" si="7"/>
        <v>DT &amp; Mike</v>
      </c>
      <c r="C16" s="111" t="s">
        <v>15</v>
      </c>
      <c r="D16" s="112" t="s">
        <v>164</v>
      </c>
      <c r="E16" s="116">
        <v>6.0</v>
      </c>
      <c r="F16" s="117">
        <v>3.0</v>
      </c>
      <c r="G16" s="100" t="s">
        <v>20</v>
      </c>
      <c r="H16" s="109" t="s">
        <v>17</v>
      </c>
      <c r="J16" s="98">
        <f t="shared" si="1"/>
        <v>1</v>
      </c>
    </row>
    <row r="17">
      <c r="A17" s="48" t="str">
        <f t="shared" si="6"/>
        <v>45012 &amp; </v>
      </c>
      <c r="B17" s="49" t="str">
        <f t="shared" si="7"/>
        <v> &amp; </v>
      </c>
      <c r="C17" s="113">
        <v>45012.0</v>
      </c>
      <c r="J17" s="98">
        <f t="shared" si="1"/>
        <v>0</v>
      </c>
    </row>
    <row r="18">
      <c r="A18" s="48" t="str">
        <f t="shared" si="6"/>
        <v>DT &amp; Batty</v>
      </c>
      <c r="B18" s="49" t="str">
        <f t="shared" si="7"/>
        <v>WM &amp; Mike</v>
      </c>
      <c r="C18" s="107" t="s">
        <v>20</v>
      </c>
      <c r="D18" s="108" t="s">
        <v>19</v>
      </c>
      <c r="E18" s="114">
        <v>7.0</v>
      </c>
      <c r="F18" s="115">
        <v>6.0</v>
      </c>
      <c r="G18" s="103" t="s">
        <v>13</v>
      </c>
      <c r="H18" s="104" t="s">
        <v>17</v>
      </c>
      <c r="J18" s="98">
        <f t="shared" si="1"/>
        <v>1</v>
      </c>
    </row>
    <row r="19">
      <c r="A19" s="48" t="str">
        <f t="shared" si="6"/>
        <v>45019 &amp; </v>
      </c>
      <c r="B19" s="49" t="str">
        <f t="shared" si="7"/>
        <v> &amp; </v>
      </c>
      <c r="C19" s="113">
        <v>45019.0</v>
      </c>
      <c r="J19" s="98">
        <f t="shared" si="1"/>
        <v>0</v>
      </c>
    </row>
    <row r="20">
      <c r="A20" s="48" t="str">
        <f t="shared" si="6"/>
        <v>WM &amp; Kenny</v>
      </c>
      <c r="B20" s="49" t="str">
        <f t="shared" si="7"/>
        <v>DT &amp; Mole</v>
      </c>
      <c r="C20" s="103" t="s">
        <v>13</v>
      </c>
      <c r="D20" s="104" t="s">
        <v>165</v>
      </c>
      <c r="E20" s="105">
        <v>6.0</v>
      </c>
      <c r="F20" s="106">
        <v>3.0</v>
      </c>
      <c r="G20" s="111" t="s">
        <v>20</v>
      </c>
      <c r="H20" s="112" t="s">
        <v>15</v>
      </c>
      <c r="J20" s="98">
        <f t="shared" si="1"/>
        <v>1</v>
      </c>
    </row>
    <row r="21">
      <c r="A21" s="48" t="str">
        <f t="shared" si="6"/>
        <v>WM &amp; Kenny</v>
      </c>
      <c r="B21" s="49" t="str">
        <f t="shared" si="7"/>
        <v>DT &amp; Mole</v>
      </c>
      <c r="C21" s="103" t="s">
        <v>13</v>
      </c>
      <c r="D21" s="104" t="s">
        <v>165</v>
      </c>
      <c r="E21" s="101">
        <v>6.0</v>
      </c>
      <c r="F21" s="110">
        <v>4.0</v>
      </c>
      <c r="G21" s="111" t="s">
        <v>20</v>
      </c>
      <c r="H21" s="112" t="s">
        <v>15</v>
      </c>
      <c r="J21" s="98">
        <f t="shared" si="1"/>
        <v>1</v>
      </c>
    </row>
    <row r="22">
      <c r="A22" s="48" t="str">
        <f t="shared" si="6"/>
        <v>17/4/2023 &amp; </v>
      </c>
      <c r="B22" s="49" t="str">
        <f t="shared" si="7"/>
        <v> &amp; </v>
      </c>
      <c r="C22" s="19" t="s">
        <v>175</v>
      </c>
      <c r="J22" s="98">
        <f t="shared" si="1"/>
        <v>0</v>
      </c>
    </row>
    <row r="23">
      <c r="A23" s="48" t="str">
        <f t="shared" si="6"/>
        <v>Mole &amp; WM</v>
      </c>
      <c r="B23" s="49" t="str">
        <f t="shared" si="7"/>
        <v>Mike &amp; Batty</v>
      </c>
      <c r="C23" s="107" t="s">
        <v>15</v>
      </c>
      <c r="D23" s="108" t="s">
        <v>13</v>
      </c>
      <c r="E23" s="114">
        <v>3.0</v>
      </c>
      <c r="F23" s="115">
        <v>1.0</v>
      </c>
      <c r="G23" s="103" t="s">
        <v>17</v>
      </c>
      <c r="H23" s="104" t="s">
        <v>19</v>
      </c>
      <c r="J23" s="98">
        <f t="shared" si="1"/>
        <v>0.5</v>
      </c>
    </row>
    <row r="24">
      <c r="A24" s="48" t="str">
        <f t="shared" si="6"/>
        <v>Mole &amp; WM</v>
      </c>
      <c r="B24" s="49" t="str">
        <f t="shared" si="7"/>
        <v>Mike &amp; Batty</v>
      </c>
      <c r="C24" s="111" t="s">
        <v>15</v>
      </c>
      <c r="D24" s="112" t="s">
        <v>13</v>
      </c>
      <c r="E24" s="116">
        <v>6.0</v>
      </c>
      <c r="F24" s="117">
        <v>4.0</v>
      </c>
      <c r="G24" s="100" t="s">
        <v>17</v>
      </c>
      <c r="H24" s="109" t="s">
        <v>19</v>
      </c>
      <c r="J24" s="98">
        <f t="shared" si="1"/>
        <v>1</v>
      </c>
    </row>
    <row r="25">
      <c r="A25" s="48" t="str">
        <f t="shared" si="6"/>
        <v>45030 &amp; </v>
      </c>
      <c r="B25" s="49" t="str">
        <f t="shared" si="7"/>
        <v> &amp; </v>
      </c>
      <c r="C25" s="113">
        <v>45030.0</v>
      </c>
      <c r="J25" s="98">
        <f t="shared" si="1"/>
        <v>0</v>
      </c>
    </row>
    <row r="26">
      <c r="A26" s="48" t="str">
        <f t="shared" si="6"/>
        <v>Mole &amp; Mike</v>
      </c>
      <c r="B26" s="49" t="str">
        <f t="shared" si="7"/>
        <v>Steph &amp; Batty</v>
      </c>
      <c r="C26" s="107" t="s">
        <v>15</v>
      </c>
      <c r="D26" s="108" t="s">
        <v>17</v>
      </c>
      <c r="E26" s="114">
        <v>5.0</v>
      </c>
      <c r="F26" s="115">
        <v>4.0</v>
      </c>
      <c r="G26" s="103" t="s">
        <v>166</v>
      </c>
      <c r="H26" s="104" t="s">
        <v>19</v>
      </c>
      <c r="J26" s="98">
        <f t="shared" si="1"/>
        <v>0.5</v>
      </c>
    </row>
    <row r="27">
      <c r="A27" s="48" t="str">
        <f t="shared" si="6"/>
        <v> &amp; </v>
      </c>
      <c r="B27" s="49" t="str">
        <f t="shared" si="7"/>
        <v> &amp; </v>
      </c>
      <c r="C27" s="118"/>
      <c r="D27" s="119"/>
      <c r="E27" s="120"/>
      <c r="F27" s="121"/>
      <c r="G27" s="122"/>
      <c r="H27" s="123"/>
      <c r="J27" s="98">
        <f t="shared" si="1"/>
        <v>0</v>
      </c>
    </row>
    <row r="28">
      <c r="A28" s="48" t="str">
        <f t="shared" si="6"/>
        <v>Mole &amp; Mike</v>
      </c>
      <c r="B28" s="49" t="str">
        <f t="shared" si="7"/>
        <v>Steph &amp; Batty</v>
      </c>
      <c r="C28" s="111" t="s">
        <v>15</v>
      </c>
      <c r="D28" s="112" t="s">
        <v>17</v>
      </c>
      <c r="E28" s="116">
        <v>6.0</v>
      </c>
      <c r="F28" s="117">
        <v>0.0</v>
      </c>
      <c r="G28" s="100" t="s">
        <v>166</v>
      </c>
      <c r="H28" s="109" t="s">
        <v>19</v>
      </c>
      <c r="J28" s="98">
        <f t="shared" si="1"/>
        <v>1</v>
      </c>
    </row>
    <row r="29">
      <c r="A29" s="48" t="str">
        <f t="shared" si="6"/>
        <v>45037 &amp; </v>
      </c>
      <c r="B29" s="49" t="str">
        <f t="shared" si="7"/>
        <v> &amp; </v>
      </c>
      <c r="C29" s="113">
        <v>45037.0</v>
      </c>
      <c r="J29" s="98">
        <f t="shared" si="1"/>
        <v>0</v>
      </c>
    </row>
    <row r="30">
      <c r="A30" s="48" t="str">
        <f t="shared" si="6"/>
        <v>WM &amp; Mike</v>
      </c>
      <c r="B30" s="49" t="str">
        <f t="shared" si="7"/>
        <v>Cadol &amp; Hiro</v>
      </c>
      <c r="C30" s="107" t="s">
        <v>13</v>
      </c>
      <c r="D30" s="108" t="s">
        <v>17</v>
      </c>
      <c r="E30" s="105">
        <v>6.0</v>
      </c>
      <c r="F30" s="106">
        <v>0.0</v>
      </c>
      <c r="G30" s="103" t="s">
        <v>18</v>
      </c>
      <c r="H30" s="104" t="s">
        <v>11</v>
      </c>
      <c r="J30" s="98">
        <f t="shared" si="1"/>
        <v>1</v>
      </c>
    </row>
    <row r="31">
      <c r="A31" s="48" t="str">
        <f t="shared" si="6"/>
        <v> &amp; </v>
      </c>
      <c r="B31" s="49" t="str">
        <f t="shared" si="7"/>
        <v> &amp; </v>
      </c>
      <c r="C31" s="118"/>
      <c r="D31" s="119"/>
      <c r="E31" s="120"/>
      <c r="F31" s="121"/>
      <c r="G31" s="122"/>
      <c r="H31" s="123"/>
      <c r="J31" s="98">
        <f t="shared" si="1"/>
        <v>0</v>
      </c>
    </row>
    <row r="32">
      <c r="A32" s="48" t="str">
        <f t="shared" si="6"/>
        <v>WM &amp; Mike</v>
      </c>
      <c r="B32" s="49" t="str">
        <f t="shared" si="7"/>
        <v>Cadol &amp; Hiro</v>
      </c>
      <c r="C32" s="111" t="s">
        <v>13</v>
      </c>
      <c r="D32" s="112" t="s">
        <v>17</v>
      </c>
      <c r="E32" s="116">
        <v>5.0</v>
      </c>
      <c r="F32" s="117">
        <v>2.0</v>
      </c>
      <c r="G32" s="100" t="s">
        <v>18</v>
      </c>
      <c r="H32" s="109" t="s">
        <v>11</v>
      </c>
      <c r="J32" s="98">
        <f t="shared" si="1"/>
        <v>0.5</v>
      </c>
    </row>
    <row r="33">
      <c r="A33" s="48" t="str">
        <f t="shared" si="6"/>
        <v>45037 &amp; </v>
      </c>
      <c r="B33" s="49" t="str">
        <f t="shared" si="7"/>
        <v> &amp; </v>
      </c>
      <c r="C33" s="113">
        <v>45037.0</v>
      </c>
      <c r="J33" s="98">
        <f t="shared" si="1"/>
        <v>0</v>
      </c>
    </row>
    <row r="34">
      <c r="A34" s="48" t="str">
        <f t="shared" si="6"/>
        <v>WM &amp; Mike</v>
      </c>
      <c r="B34" s="49" t="str">
        <f t="shared" si="7"/>
        <v>Cadol &amp; Hiro</v>
      </c>
      <c r="C34" s="111" t="s">
        <v>13</v>
      </c>
      <c r="D34" s="112" t="s">
        <v>17</v>
      </c>
      <c r="E34" s="116">
        <v>6.0</v>
      </c>
      <c r="F34" s="117">
        <v>3.0</v>
      </c>
      <c r="G34" s="100" t="s">
        <v>18</v>
      </c>
      <c r="H34" s="109" t="s">
        <v>11</v>
      </c>
      <c r="J34" s="98">
        <f t="shared" si="1"/>
        <v>1</v>
      </c>
    </row>
    <row r="35">
      <c r="A35" s="48" t="str">
        <f t="shared" si="6"/>
        <v>45040 &amp; </v>
      </c>
      <c r="B35" s="49" t="str">
        <f t="shared" si="7"/>
        <v> &amp; </v>
      </c>
      <c r="C35" s="113">
        <v>45040.0</v>
      </c>
      <c r="J35" s="98">
        <f t="shared" si="1"/>
        <v>0</v>
      </c>
    </row>
    <row r="36">
      <c r="A36" s="48" t="str">
        <f t="shared" si="6"/>
        <v>SG &amp; WM</v>
      </c>
      <c r="B36" s="49" t="str">
        <f t="shared" si="7"/>
        <v>Batty &amp; Mike</v>
      </c>
      <c r="C36" s="103" t="s">
        <v>150</v>
      </c>
      <c r="D36" s="104" t="s">
        <v>13</v>
      </c>
      <c r="E36" s="105">
        <v>3.0</v>
      </c>
      <c r="F36" s="106">
        <v>2.0</v>
      </c>
      <c r="G36" s="111" t="s">
        <v>19</v>
      </c>
      <c r="H36" s="112" t="s">
        <v>17</v>
      </c>
      <c r="J36" s="98">
        <f t="shared" si="1"/>
        <v>0.5</v>
      </c>
    </row>
    <row r="37">
      <c r="A37" s="48" t="str">
        <f t="shared" si="6"/>
        <v> &amp; </v>
      </c>
      <c r="B37" s="49" t="str">
        <f t="shared" si="7"/>
        <v> &amp; </v>
      </c>
      <c r="C37" s="118"/>
      <c r="D37" s="119"/>
      <c r="E37" s="120"/>
      <c r="F37" s="121"/>
      <c r="G37" s="122"/>
      <c r="H37" s="123"/>
      <c r="J37" s="98">
        <f t="shared" si="1"/>
        <v>0</v>
      </c>
    </row>
    <row r="38">
      <c r="A38" s="48" t="str">
        <f t="shared" si="6"/>
        <v>Batty &amp; Mike</v>
      </c>
      <c r="B38" s="49" t="str">
        <f t="shared" si="7"/>
        <v>DT &amp; WM</v>
      </c>
      <c r="C38" s="111" t="s">
        <v>19</v>
      </c>
      <c r="D38" s="112" t="s">
        <v>17</v>
      </c>
      <c r="E38" s="116">
        <v>3.0</v>
      </c>
      <c r="F38" s="117">
        <v>2.0</v>
      </c>
      <c r="G38" s="100" t="s">
        <v>20</v>
      </c>
      <c r="H38" s="109" t="s">
        <v>13</v>
      </c>
      <c r="J38" s="98">
        <f t="shared" si="1"/>
        <v>0.5</v>
      </c>
    </row>
    <row r="39">
      <c r="A39" s="48" t="str">
        <f t="shared" si="6"/>
        <v>DT &amp; WM</v>
      </c>
      <c r="B39" s="49" t="str">
        <f t="shared" si="7"/>
        <v>Batty &amp; SG</v>
      </c>
      <c r="C39" s="103" t="s">
        <v>20</v>
      </c>
      <c r="D39" s="104" t="s">
        <v>13</v>
      </c>
      <c r="E39" s="105">
        <v>3.0</v>
      </c>
      <c r="F39" s="106">
        <v>1.0</v>
      </c>
      <c r="G39" s="107" t="s">
        <v>19</v>
      </c>
      <c r="H39" s="108" t="s">
        <v>150</v>
      </c>
      <c r="J39" s="98">
        <f t="shared" si="1"/>
        <v>0.5</v>
      </c>
    </row>
    <row r="40">
      <c r="A40" s="48" t="str">
        <f t="shared" si="6"/>
        <v> &amp; </v>
      </c>
      <c r="B40" s="49" t="str">
        <f t="shared" si="7"/>
        <v> &amp; </v>
      </c>
      <c r="C40" s="118"/>
      <c r="D40" s="119"/>
      <c r="E40" s="120"/>
      <c r="F40" s="121"/>
      <c r="G40" s="122"/>
      <c r="H40" s="123"/>
      <c r="J40" s="98">
        <f t="shared" si="1"/>
        <v>0</v>
      </c>
    </row>
    <row r="41">
      <c r="A41" s="48" t="str">
        <f t="shared" si="6"/>
        <v>Mike &amp; DT</v>
      </c>
      <c r="B41" s="49" t="str">
        <f t="shared" si="7"/>
        <v>WM &amp; SG</v>
      </c>
      <c r="C41" s="100" t="s">
        <v>17</v>
      </c>
      <c r="D41" s="109" t="s">
        <v>20</v>
      </c>
      <c r="E41" s="101">
        <v>3.0</v>
      </c>
      <c r="F41" s="110">
        <v>1.0</v>
      </c>
      <c r="G41" s="111" t="s">
        <v>13</v>
      </c>
      <c r="H41" s="112" t="s">
        <v>150</v>
      </c>
      <c r="J41" s="98">
        <f t="shared" si="1"/>
        <v>0.5</v>
      </c>
    </row>
    <row r="42">
      <c r="A42" s="48"/>
      <c r="B42" s="49"/>
      <c r="C42" s="100"/>
      <c r="D42" s="100"/>
      <c r="J42" s="98">
        <f t="shared" si="1"/>
        <v>0</v>
      </c>
    </row>
    <row r="43">
      <c r="A43" s="48"/>
      <c r="B43" s="49"/>
      <c r="C43" s="100"/>
      <c r="D43" s="100"/>
      <c r="J43" s="98">
        <f t="shared" si="1"/>
        <v>0</v>
      </c>
    </row>
    <row r="44">
      <c r="A44" s="48" t="str">
        <f t="shared" ref="A44:A67" si="8">C44&amp;" &amp; "&amp;D44</f>
        <v>Mike &amp; DT</v>
      </c>
      <c r="B44" s="49" t="str">
        <f t="shared" ref="B44:B67" si="9">G44&amp;" &amp; "&amp;H44</f>
        <v>Batty &amp; SG</v>
      </c>
      <c r="C44" s="103" t="s">
        <v>17</v>
      </c>
      <c r="D44" s="104" t="s">
        <v>20</v>
      </c>
      <c r="E44" s="105">
        <v>3.0</v>
      </c>
      <c r="F44" s="106">
        <v>1.0</v>
      </c>
      <c r="G44" s="107" t="s">
        <v>19</v>
      </c>
      <c r="H44" s="108" t="s">
        <v>150</v>
      </c>
      <c r="J44" s="98">
        <f t="shared" si="1"/>
        <v>0.5</v>
      </c>
    </row>
    <row r="45">
      <c r="A45" s="48" t="str">
        <f t="shared" si="8"/>
        <v>45044 &amp; </v>
      </c>
      <c r="B45" s="49" t="str">
        <f t="shared" si="9"/>
        <v> &amp; </v>
      </c>
      <c r="C45" s="124">
        <v>45044.0</v>
      </c>
      <c r="D45" s="108"/>
      <c r="J45" s="98">
        <f t="shared" si="1"/>
        <v>0</v>
      </c>
    </row>
    <row r="46">
      <c r="A46" s="48" t="str">
        <f t="shared" si="8"/>
        <v>Hiro &amp; Takaku</v>
      </c>
      <c r="B46" s="49" t="str">
        <f t="shared" si="9"/>
        <v>WM &amp; Mike</v>
      </c>
      <c r="C46" s="103" t="s">
        <v>11</v>
      </c>
      <c r="D46" s="104" t="s">
        <v>167</v>
      </c>
      <c r="E46" s="105">
        <v>6.0</v>
      </c>
      <c r="F46" s="106">
        <v>4.0</v>
      </c>
      <c r="G46" s="107" t="s">
        <v>13</v>
      </c>
      <c r="H46" s="108" t="s">
        <v>17</v>
      </c>
      <c r="J46" s="98">
        <f t="shared" si="1"/>
        <v>1</v>
      </c>
    </row>
    <row r="47">
      <c r="A47" s="48" t="str">
        <f t="shared" si="8"/>
        <v> &amp; </v>
      </c>
      <c r="B47" s="49" t="str">
        <f t="shared" si="9"/>
        <v> &amp; </v>
      </c>
      <c r="C47" s="118"/>
      <c r="D47" s="119"/>
      <c r="E47" s="120"/>
      <c r="F47" s="121"/>
      <c r="G47" s="122"/>
      <c r="H47" s="123"/>
      <c r="J47" s="98">
        <f t="shared" si="1"/>
        <v>0</v>
      </c>
    </row>
    <row r="48">
      <c r="A48" s="48" t="str">
        <f t="shared" si="8"/>
        <v>WM &amp; Mike</v>
      </c>
      <c r="B48" s="49" t="str">
        <f t="shared" si="9"/>
        <v>Hiro &amp; Takaku</v>
      </c>
      <c r="C48" s="111" t="s">
        <v>13</v>
      </c>
      <c r="D48" s="112" t="s">
        <v>17</v>
      </c>
      <c r="E48" s="116">
        <v>6.0</v>
      </c>
      <c r="F48" s="117">
        <v>4.0</v>
      </c>
      <c r="G48" s="100" t="s">
        <v>11</v>
      </c>
      <c r="H48" s="109" t="s">
        <v>167</v>
      </c>
      <c r="J48" s="98">
        <f t="shared" si="1"/>
        <v>1</v>
      </c>
    </row>
    <row r="49">
      <c r="A49" s="48" t="str">
        <f t="shared" si="8"/>
        <v>45411 &amp; </v>
      </c>
      <c r="B49" s="49" t="str">
        <f t="shared" si="9"/>
        <v> &amp; </v>
      </c>
      <c r="C49" s="125">
        <v>45411.0</v>
      </c>
      <c r="D49" s="100"/>
      <c r="J49" s="98">
        <f t="shared" si="1"/>
        <v>0</v>
      </c>
    </row>
    <row r="50">
      <c r="A50" s="48" t="str">
        <f t="shared" si="8"/>
        <v>WM &amp; Batty</v>
      </c>
      <c r="B50" s="49" t="str">
        <f t="shared" si="9"/>
        <v>Mole &amp; DT</v>
      </c>
      <c r="C50" s="107" t="s">
        <v>13</v>
      </c>
      <c r="D50" s="108" t="s">
        <v>19</v>
      </c>
      <c r="E50" s="114">
        <v>6.0</v>
      </c>
      <c r="F50" s="115">
        <v>0.0</v>
      </c>
      <c r="G50" s="103" t="s">
        <v>15</v>
      </c>
      <c r="H50" s="104" t="s">
        <v>20</v>
      </c>
      <c r="J50" s="98">
        <f t="shared" si="1"/>
        <v>1</v>
      </c>
    </row>
    <row r="51">
      <c r="A51" s="48" t="str">
        <f t="shared" si="8"/>
        <v> &amp; </v>
      </c>
      <c r="B51" s="49" t="str">
        <f t="shared" si="9"/>
        <v> &amp; </v>
      </c>
      <c r="C51" s="118"/>
      <c r="D51" s="119"/>
      <c r="E51" s="120"/>
      <c r="F51" s="121"/>
      <c r="G51" s="122"/>
      <c r="H51" s="123"/>
      <c r="J51" s="98">
        <f t="shared" si="1"/>
        <v>0</v>
      </c>
    </row>
    <row r="52">
      <c r="A52" s="48" t="str">
        <f t="shared" si="8"/>
        <v>WM &amp; DT</v>
      </c>
      <c r="B52" s="49" t="str">
        <f t="shared" si="9"/>
        <v>Batty &amp; Mole</v>
      </c>
      <c r="C52" s="111" t="s">
        <v>13</v>
      </c>
      <c r="D52" s="112" t="s">
        <v>20</v>
      </c>
      <c r="E52" s="116">
        <v>6.0</v>
      </c>
      <c r="F52" s="117">
        <v>4.0</v>
      </c>
      <c r="G52" s="100" t="s">
        <v>19</v>
      </c>
      <c r="H52" s="109" t="s">
        <v>15</v>
      </c>
      <c r="J52" s="98">
        <f t="shared" si="1"/>
        <v>1</v>
      </c>
    </row>
    <row r="53">
      <c r="A53" s="48" t="str">
        <f t="shared" si="8"/>
        <v> &amp; </v>
      </c>
      <c r="B53" s="49" t="str">
        <f t="shared" si="9"/>
        <v> &amp; </v>
      </c>
      <c r="C53" s="118"/>
      <c r="D53" s="119"/>
      <c r="E53" s="120"/>
      <c r="F53" s="121"/>
      <c r="G53" s="122"/>
      <c r="H53" s="123"/>
      <c r="J53" s="98">
        <f t="shared" si="1"/>
        <v>0</v>
      </c>
    </row>
    <row r="54">
      <c r="A54" s="48" t="str">
        <f t="shared" si="8"/>
        <v>WM &amp; Mole</v>
      </c>
      <c r="B54" s="49" t="str">
        <f t="shared" si="9"/>
        <v>DT &amp; Batty</v>
      </c>
      <c r="C54" s="111" t="s">
        <v>13</v>
      </c>
      <c r="D54" s="112" t="s">
        <v>15</v>
      </c>
      <c r="E54" s="116">
        <v>6.0</v>
      </c>
      <c r="F54" s="117">
        <v>4.0</v>
      </c>
      <c r="G54" s="100" t="s">
        <v>20</v>
      </c>
      <c r="H54" s="109" t="s">
        <v>19</v>
      </c>
      <c r="J54" s="98">
        <f t="shared" si="1"/>
        <v>1</v>
      </c>
    </row>
    <row r="55">
      <c r="A55" s="48" t="str">
        <f t="shared" si="8"/>
        <v>45412 &amp; </v>
      </c>
      <c r="B55" s="49" t="str">
        <f t="shared" si="9"/>
        <v> &amp; </v>
      </c>
      <c r="C55" s="125">
        <v>45412.0</v>
      </c>
      <c r="D55" s="100"/>
      <c r="J55" s="98">
        <f t="shared" si="1"/>
        <v>0</v>
      </c>
    </row>
    <row r="56">
      <c r="A56" s="48" t="str">
        <f t="shared" si="8"/>
        <v>WM &amp; Batty</v>
      </c>
      <c r="B56" s="49" t="str">
        <f t="shared" si="9"/>
        <v>Mole &amp; DT</v>
      </c>
      <c r="C56" s="107" t="s">
        <v>13</v>
      </c>
      <c r="D56" s="108" t="s">
        <v>19</v>
      </c>
      <c r="E56" s="114">
        <v>6.0</v>
      </c>
      <c r="F56" s="115">
        <v>2.0</v>
      </c>
      <c r="G56" s="103" t="s">
        <v>15</v>
      </c>
      <c r="H56" s="104" t="s">
        <v>20</v>
      </c>
      <c r="J56" s="98">
        <f t="shared" si="1"/>
        <v>1</v>
      </c>
    </row>
    <row r="57">
      <c r="A57" s="48" t="str">
        <f t="shared" si="8"/>
        <v> &amp; </v>
      </c>
      <c r="B57" s="49" t="str">
        <f t="shared" si="9"/>
        <v> &amp; </v>
      </c>
      <c r="C57" s="118"/>
      <c r="D57" s="119"/>
      <c r="E57" s="120"/>
      <c r="F57" s="121"/>
      <c r="G57" s="122"/>
      <c r="H57" s="123"/>
      <c r="J57" s="98">
        <f t="shared" si="1"/>
        <v>0</v>
      </c>
    </row>
    <row r="58">
      <c r="A58" s="48" t="str">
        <f t="shared" si="8"/>
        <v>WM &amp; DT</v>
      </c>
      <c r="B58" s="49" t="str">
        <f t="shared" si="9"/>
        <v>Batty &amp; Mole</v>
      </c>
      <c r="C58" s="111" t="s">
        <v>13</v>
      </c>
      <c r="D58" s="112" t="s">
        <v>20</v>
      </c>
      <c r="E58" s="116">
        <v>6.0</v>
      </c>
      <c r="F58" s="117">
        <v>3.0</v>
      </c>
      <c r="G58" s="100" t="s">
        <v>19</v>
      </c>
      <c r="H58" s="109" t="s">
        <v>15</v>
      </c>
      <c r="J58" s="98">
        <f t="shared" si="1"/>
        <v>1</v>
      </c>
    </row>
    <row r="59">
      <c r="A59" s="48" t="str">
        <f t="shared" si="8"/>
        <v> &amp; </v>
      </c>
      <c r="B59" s="49" t="str">
        <f t="shared" si="9"/>
        <v> &amp; </v>
      </c>
      <c r="C59" s="118"/>
      <c r="D59" s="119"/>
      <c r="E59" s="120"/>
      <c r="F59" s="121"/>
      <c r="G59" s="122"/>
      <c r="H59" s="123"/>
      <c r="J59" s="98">
        <f t="shared" si="1"/>
        <v>0</v>
      </c>
    </row>
    <row r="60">
      <c r="A60" s="48" t="str">
        <f t="shared" si="8"/>
        <v>WM &amp; Mole</v>
      </c>
      <c r="B60" s="49" t="str">
        <f t="shared" si="9"/>
        <v>DT &amp; Batty</v>
      </c>
      <c r="C60" s="111" t="s">
        <v>13</v>
      </c>
      <c r="D60" s="112" t="s">
        <v>15</v>
      </c>
      <c r="E60" s="116">
        <v>6.0</v>
      </c>
      <c r="F60" s="117">
        <v>1.0</v>
      </c>
      <c r="G60" s="100" t="s">
        <v>20</v>
      </c>
      <c r="H60" s="109" t="s">
        <v>19</v>
      </c>
      <c r="J60" s="98">
        <f t="shared" si="1"/>
        <v>1</v>
      </c>
    </row>
    <row r="61">
      <c r="A61" s="48" t="str">
        <f t="shared" si="8"/>
        <v>45051 &amp; </v>
      </c>
      <c r="B61" s="49" t="str">
        <f t="shared" si="9"/>
        <v> &amp; </v>
      </c>
      <c r="C61" s="52">
        <v>45051.0</v>
      </c>
      <c r="J61" s="98">
        <f t="shared" si="1"/>
        <v>0</v>
      </c>
    </row>
    <row r="62">
      <c r="A62" s="48" t="str">
        <f t="shared" si="8"/>
        <v>Mike &amp; WM</v>
      </c>
      <c r="B62" s="49" t="str">
        <f t="shared" si="9"/>
        <v>Mole &amp; SG</v>
      </c>
      <c r="C62" s="103" t="s">
        <v>17</v>
      </c>
      <c r="D62" s="104" t="s">
        <v>13</v>
      </c>
      <c r="E62" s="126">
        <v>5.0</v>
      </c>
      <c r="F62" s="127">
        <v>1.0</v>
      </c>
      <c r="G62" s="128" t="s">
        <v>15</v>
      </c>
      <c r="H62" s="108" t="s">
        <v>150</v>
      </c>
      <c r="J62" s="98">
        <f t="shared" si="1"/>
        <v>0.5</v>
      </c>
    </row>
    <row r="63">
      <c r="A63" s="48" t="str">
        <f t="shared" si="8"/>
        <v>Mole &amp; Mike</v>
      </c>
      <c r="B63" s="49" t="str">
        <f t="shared" si="9"/>
        <v>WM &amp; SG</v>
      </c>
      <c r="C63" s="100" t="s">
        <v>15</v>
      </c>
      <c r="D63" s="109" t="s">
        <v>17</v>
      </c>
      <c r="E63" s="129">
        <v>6.0</v>
      </c>
      <c r="F63" s="130">
        <v>1.0</v>
      </c>
      <c r="G63" s="131" t="s">
        <v>13</v>
      </c>
      <c r="H63" s="112" t="s">
        <v>150</v>
      </c>
      <c r="J63" s="98">
        <f t="shared" si="1"/>
        <v>1</v>
      </c>
    </row>
    <row r="64">
      <c r="A64" s="48" t="str">
        <f t="shared" si="8"/>
        <v>Mole &amp; WM</v>
      </c>
      <c r="B64" s="49" t="str">
        <f t="shared" si="9"/>
        <v>Mike &amp; SG</v>
      </c>
      <c r="C64" s="132" t="s">
        <v>15</v>
      </c>
      <c r="D64" s="133" t="s">
        <v>13</v>
      </c>
      <c r="E64" s="134">
        <v>6.0</v>
      </c>
      <c r="F64" s="135">
        <v>1.0</v>
      </c>
      <c r="G64" s="136" t="s">
        <v>17</v>
      </c>
      <c r="H64" s="137" t="s">
        <v>150</v>
      </c>
      <c r="J64" s="98">
        <f t="shared" si="1"/>
        <v>1</v>
      </c>
    </row>
    <row r="65">
      <c r="A65" s="48" t="str">
        <f t="shared" si="8"/>
        <v>45061 &amp; </v>
      </c>
      <c r="B65" s="49" t="str">
        <f t="shared" si="9"/>
        <v> &amp; </v>
      </c>
      <c r="C65" s="52">
        <v>45061.0</v>
      </c>
      <c r="J65" s="98">
        <f t="shared" si="1"/>
        <v>0</v>
      </c>
    </row>
    <row r="66">
      <c r="A66" s="48" t="str">
        <f t="shared" si="8"/>
        <v>Hiro &amp; Takaku</v>
      </c>
      <c r="B66" s="49" t="str">
        <f t="shared" si="9"/>
        <v>WM &amp; Mole</v>
      </c>
      <c r="C66" s="103" t="s">
        <v>11</v>
      </c>
      <c r="D66" s="104" t="s">
        <v>167</v>
      </c>
      <c r="E66" s="105">
        <v>7.0</v>
      </c>
      <c r="F66" s="106">
        <v>5.0</v>
      </c>
      <c r="G66" s="111" t="s">
        <v>13</v>
      </c>
      <c r="H66" s="112" t="s">
        <v>15</v>
      </c>
      <c r="J66" s="98">
        <f t="shared" si="1"/>
        <v>1</v>
      </c>
    </row>
    <row r="67">
      <c r="A67" s="48" t="str">
        <f t="shared" si="8"/>
        <v>WM &amp; Mole</v>
      </c>
      <c r="B67" s="49" t="str">
        <f t="shared" si="9"/>
        <v>Hiro &amp; Takaku</v>
      </c>
      <c r="C67" s="111" t="s">
        <v>13</v>
      </c>
      <c r="D67" s="112" t="s">
        <v>15</v>
      </c>
      <c r="E67" s="116">
        <v>6.0</v>
      </c>
      <c r="F67" s="117">
        <v>0.0</v>
      </c>
      <c r="G67" s="100" t="s">
        <v>11</v>
      </c>
      <c r="H67" s="109" t="s">
        <v>167</v>
      </c>
      <c r="J67" s="98">
        <f t="shared" si="1"/>
        <v>1</v>
      </c>
    </row>
    <row r="68">
      <c r="A68" s="48"/>
      <c r="B68" s="49"/>
      <c r="C68" s="138">
        <v>45062.0</v>
      </c>
      <c r="J68" s="98">
        <f t="shared" si="1"/>
        <v>0</v>
      </c>
    </row>
    <row r="69">
      <c r="A69" s="48" t="str">
        <f t="shared" ref="A69:A77" si="10">C69&amp;" &amp; "&amp;D69</f>
        <v>WM &amp; Batty</v>
      </c>
      <c r="B69" s="49" t="str">
        <f t="shared" ref="B69:B77" si="11">G69&amp;" &amp; "&amp;H69</f>
        <v>Mole &amp; SG</v>
      </c>
      <c r="C69" s="128" t="s">
        <v>13</v>
      </c>
      <c r="D69" s="108" t="s">
        <v>19</v>
      </c>
      <c r="E69" s="114">
        <v>3.0</v>
      </c>
      <c r="F69" s="115">
        <v>2.0</v>
      </c>
      <c r="G69" s="103" t="s">
        <v>15</v>
      </c>
      <c r="H69" s="104" t="s">
        <v>150</v>
      </c>
      <c r="J69" s="98">
        <f t="shared" si="1"/>
        <v>0.5</v>
      </c>
    </row>
    <row r="70">
      <c r="A70" s="48" t="str">
        <f t="shared" si="10"/>
        <v>WM &amp; Mole</v>
      </c>
      <c r="B70" s="49" t="str">
        <f t="shared" si="11"/>
        <v>SG &amp; Batty</v>
      </c>
      <c r="C70" s="131" t="s">
        <v>13</v>
      </c>
      <c r="D70" s="112" t="s">
        <v>15</v>
      </c>
      <c r="E70" s="116">
        <v>6.0</v>
      </c>
      <c r="F70" s="117">
        <v>0.0</v>
      </c>
      <c r="G70" s="100" t="s">
        <v>150</v>
      </c>
      <c r="H70" s="109" t="s">
        <v>19</v>
      </c>
      <c r="J70" s="98">
        <f t="shared" si="1"/>
        <v>1</v>
      </c>
    </row>
    <row r="71">
      <c r="A71" s="48" t="str">
        <f t="shared" si="10"/>
        <v>WM &amp; SG</v>
      </c>
      <c r="B71" s="49" t="str">
        <f t="shared" si="11"/>
        <v>Batty &amp; Mole</v>
      </c>
      <c r="C71" s="136" t="s">
        <v>13</v>
      </c>
      <c r="D71" s="137" t="s">
        <v>150</v>
      </c>
      <c r="E71" s="139">
        <v>7.0</v>
      </c>
      <c r="F71" s="140">
        <v>6.0</v>
      </c>
      <c r="G71" s="132" t="s">
        <v>19</v>
      </c>
      <c r="H71" s="133" t="s">
        <v>15</v>
      </c>
      <c r="J71" s="98">
        <f t="shared" si="1"/>
        <v>1</v>
      </c>
    </row>
    <row r="72">
      <c r="A72" s="48" t="str">
        <f t="shared" si="10"/>
        <v>45065 &amp; </v>
      </c>
      <c r="B72" s="49" t="str">
        <f t="shared" si="11"/>
        <v> &amp; </v>
      </c>
      <c r="C72" s="52">
        <v>45065.0</v>
      </c>
      <c r="J72" s="98"/>
    </row>
    <row r="73">
      <c r="A73" s="48" t="str">
        <f t="shared" si="10"/>
        <v>WM &amp; Mole</v>
      </c>
      <c r="B73" s="49" t="str">
        <f t="shared" si="11"/>
        <v>SG &amp; Mike</v>
      </c>
      <c r="C73" s="128" t="s">
        <v>13</v>
      </c>
      <c r="D73" s="108" t="s">
        <v>15</v>
      </c>
      <c r="E73" s="114">
        <v>6.0</v>
      </c>
      <c r="F73" s="115">
        <v>3.0</v>
      </c>
      <c r="G73" s="103" t="s">
        <v>150</v>
      </c>
      <c r="H73" s="104" t="s">
        <v>17</v>
      </c>
      <c r="J73" s="98">
        <f t="shared" ref="J73:J99" si="12">if(isnumber(E73),if(or(E73&lt;6,and(E73=6,F73=5)), 0.5,1),0)</f>
        <v>1</v>
      </c>
    </row>
    <row r="74">
      <c r="A74" s="48" t="str">
        <f t="shared" si="10"/>
        <v>WM &amp; SG</v>
      </c>
      <c r="B74" s="49" t="str">
        <f t="shared" si="11"/>
        <v>Mike &amp; Mole</v>
      </c>
      <c r="C74" s="131" t="s">
        <v>13</v>
      </c>
      <c r="D74" s="112" t="s">
        <v>150</v>
      </c>
      <c r="E74" s="116">
        <v>6.0</v>
      </c>
      <c r="F74" s="117">
        <v>2.0</v>
      </c>
      <c r="G74" s="100" t="s">
        <v>17</v>
      </c>
      <c r="H74" s="109" t="s">
        <v>15</v>
      </c>
      <c r="J74" s="98">
        <f t="shared" si="12"/>
        <v>1</v>
      </c>
    </row>
    <row r="75">
      <c r="A75" s="48" t="str">
        <f t="shared" si="10"/>
        <v>45068 &amp; </v>
      </c>
      <c r="B75" s="49" t="str">
        <f t="shared" si="11"/>
        <v> &amp; </v>
      </c>
      <c r="C75" s="52">
        <v>45068.0</v>
      </c>
      <c r="J75" s="98">
        <f t="shared" si="12"/>
        <v>0</v>
      </c>
    </row>
    <row r="76">
      <c r="A76" s="48" t="str">
        <f t="shared" si="10"/>
        <v>WM &amp; Ricky</v>
      </c>
      <c r="B76" s="49" t="str">
        <f t="shared" si="11"/>
        <v>Mole &amp; Mike</v>
      </c>
      <c r="C76" s="128" t="s">
        <v>13</v>
      </c>
      <c r="D76" s="108" t="s">
        <v>168</v>
      </c>
      <c r="E76" s="114">
        <v>5.0</v>
      </c>
      <c r="F76" s="115">
        <v>3.0</v>
      </c>
      <c r="G76" s="103" t="s">
        <v>15</v>
      </c>
      <c r="H76" s="104" t="s">
        <v>17</v>
      </c>
      <c r="J76" s="98">
        <f t="shared" si="12"/>
        <v>0.5</v>
      </c>
    </row>
    <row r="77">
      <c r="A77" s="48" t="str">
        <f t="shared" si="10"/>
        <v>WM &amp; Ricky</v>
      </c>
      <c r="B77" s="49" t="str">
        <f t="shared" si="11"/>
        <v>Mole &amp; Mike</v>
      </c>
      <c r="C77" s="131" t="s">
        <v>13</v>
      </c>
      <c r="D77" s="112" t="s">
        <v>168</v>
      </c>
      <c r="E77" s="116">
        <v>6.0</v>
      </c>
      <c r="F77" s="117">
        <v>3.0</v>
      </c>
      <c r="G77" s="100" t="s">
        <v>15</v>
      </c>
      <c r="H77" s="109" t="s">
        <v>17</v>
      </c>
      <c r="J77" s="98">
        <f t="shared" si="12"/>
        <v>1</v>
      </c>
    </row>
    <row r="78">
      <c r="A78" s="48"/>
      <c r="B78" s="49"/>
      <c r="C78" s="52">
        <v>45071.0</v>
      </c>
      <c r="J78" s="98">
        <f t="shared" si="12"/>
        <v>0</v>
      </c>
    </row>
    <row r="79">
      <c r="A79" s="48" t="str">
        <f t="shared" ref="A79:A80" si="13">C79&amp;" &amp; "&amp;D79</f>
        <v>Mole &amp; Cadol</v>
      </c>
      <c r="B79" s="49" t="str">
        <f t="shared" ref="B79:B80" si="14">G79&amp;" &amp; "&amp;H79</f>
        <v>WM &amp; Kita</v>
      </c>
      <c r="C79" s="100" t="s">
        <v>15</v>
      </c>
      <c r="D79" s="109" t="s">
        <v>18</v>
      </c>
      <c r="E79" s="105">
        <v>7.0</v>
      </c>
      <c r="F79" s="106">
        <v>5.0</v>
      </c>
      <c r="G79" s="128" t="s">
        <v>13</v>
      </c>
      <c r="H79" s="108" t="s">
        <v>151</v>
      </c>
      <c r="J79" s="98">
        <f t="shared" si="12"/>
        <v>1</v>
      </c>
    </row>
    <row r="80">
      <c r="A80" s="48" t="str">
        <f t="shared" si="13"/>
        <v>WM &amp; Kita</v>
      </c>
      <c r="B80" s="49" t="str">
        <f t="shared" si="14"/>
        <v>Mole &amp; Cadol</v>
      </c>
      <c r="C80" s="131" t="s">
        <v>13</v>
      </c>
      <c r="D80" s="112" t="s">
        <v>151</v>
      </c>
      <c r="E80" s="116">
        <v>6.0</v>
      </c>
      <c r="F80" s="117">
        <v>3.0</v>
      </c>
      <c r="G80" s="100" t="s">
        <v>15</v>
      </c>
      <c r="H80" s="109" t="s">
        <v>18</v>
      </c>
      <c r="J80" s="98">
        <f t="shared" si="12"/>
        <v>1</v>
      </c>
    </row>
    <row r="81">
      <c r="A81" s="48"/>
      <c r="B81" s="49"/>
      <c r="C81" s="52">
        <v>45075.0</v>
      </c>
      <c r="J81" s="98">
        <f t="shared" si="12"/>
        <v>0</v>
      </c>
    </row>
    <row r="82">
      <c r="A82" s="48" t="str">
        <f t="shared" ref="A82:A107" si="15">C82&amp;" &amp; "&amp;D82</f>
        <v>WM &amp; Mike</v>
      </c>
      <c r="B82" s="49" t="str">
        <f t="shared" ref="B82:B107" si="16">G82&amp;" &amp; "&amp;H82</f>
        <v>Mole &amp; SG</v>
      </c>
      <c r="C82" s="128" t="s">
        <v>13</v>
      </c>
      <c r="D82" s="108" t="s">
        <v>17</v>
      </c>
      <c r="E82" s="114">
        <v>6.0</v>
      </c>
      <c r="F82" s="115">
        <v>0.0</v>
      </c>
      <c r="G82" s="103" t="s">
        <v>15</v>
      </c>
      <c r="H82" s="104" t="s">
        <v>150</v>
      </c>
      <c r="J82" s="98">
        <f t="shared" si="12"/>
        <v>1</v>
      </c>
    </row>
    <row r="83">
      <c r="A83" s="48" t="str">
        <f t="shared" si="15"/>
        <v>WM &amp; Mole</v>
      </c>
      <c r="B83" s="49" t="str">
        <f t="shared" si="16"/>
        <v>Mike &amp; SG</v>
      </c>
      <c r="C83" s="131" t="s">
        <v>13</v>
      </c>
      <c r="D83" s="112" t="s">
        <v>15</v>
      </c>
      <c r="E83" s="116">
        <v>6.0</v>
      </c>
      <c r="F83" s="117">
        <v>1.0</v>
      </c>
      <c r="G83" s="100" t="s">
        <v>17</v>
      </c>
      <c r="H83" s="109" t="s">
        <v>150</v>
      </c>
      <c r="J83" s="98">
        <f t="shared" si="12"/>
        <v>1</v>
      </c>
    </row>
    <row r="84">
      <c r="A84" s="48" t="str">
        <f t="shared" si="15"/>
        <v>Mole &amp; Mike</v>
      </c>
      <c r="B84" s="49" t="str">
        <f t="shared" si="16"/>
        <v>WM &amp; SG</v>
      </c>
      <c r="C84" s="132" t="s">
        <v>15</v>
      </c>
      <c r="D84" s="133" t="s">
        <v>17</v>
      </c>
      <c r="E84" s="141">
        <v>6.0</v>
      </c>
      <c r="F84" s="142">
        <v>1.0</v>
      </c>
      <c r="G84" s="136" t="s">
        <v>13</v>
      </c>
      <c r="H84" s="137" t="s">
        <v>150</v>
      </c>
      <c r="J84" s="98">
        <f t="shared" si="12"/>
        <v>1</v>
      </c>
    </row>
    <row r="85">
      <c r="A85" s="48" t="str">
        <f t="shared" si="15"/>
        <v>44963 &amp; </v>
      </c>
      <c r="B85" s="49" t="str">
        <f t="shared" si="16"/>
        <v> &amp; </v>
      </c>
      <c r="C85" s="113">
        <v>44963.0</v>
      </c>
      <c r="J85" s="98">
        <f t="shared" si="12"/>
        <v>0</v>
      </c>
    </row>
    <row r="86">
      <c r="A86" s="48" t="str">
        <f t="shared" si="15"/>
        <v>WM &amp; Mole</v>
      </c>
      <c r="B86" s="49" t="str">
        <f t="shared" si="16"/>
        <v>Mike &amp; Chi</v>
      </c>
      <c r="C86" s="128" t="s">
        <v>13</v>
      </c>
      <c r="D86" s="108" t="s">
        <v>15</v>
      </c>
      <c r="E86" s="114">
        <v>6.0</v>
      </c>
      <c r="F86" s="115">
        <v>2.0</v>
      </c>
      <c r="G86" s="103" t="s">
        <v>17</v>
      </c>
      <c r="H86" s="104" t="s">
        <v>16</v>
      </c>
      <c r="J86" s="98">
        <f t="shared" si="12"/>
        <v>1</v>
      </c>
    </row>
    <row r="87">
      <c r="A87" s="48" t="str">
        <f t="shared" si="15"/>
        <v>WM &amp; Chi</v>
      </c>
      <c r="B87" s="49" t="str">
        <f t="shared" si="16"/>
        <v>Mike &amp; Mole</v>
      </c>
      <c r="C87" s="131" t="s">
        <v>13</v>
      </c>
      <c r="D87" s="112" t="s">
        <v>16</v>
      </c>
      <c r="E87" s="116">
        <v>6.0</v>
      </c>
      <c r="F87" s="117">
        <v>2.0</v>
      </c>
      <c r="G87" s="100" t="s">
        <v>17</v>
      </c>
      <c r="H87" s="109" t="s">
        <v>15</v>
      </c>
      <c r="J87" s="98">
        <f t="shared" si="12"/>
        <v>1</v>
      </c>
    </row>
    <row r="88">
      <c r="A88" s="48" t="str">
        <f t="shared" si="15"/>
        <v>WM &amp; Mike</v>
      </c>
      <c r="B88" s="49" t="str">
        <f t="shared" si="16"/>
        <v>Mole &amp; Chi</v>
      </c>
      <c r="C88" s="136" t="s">
        <v>13</v>
      </c>
      <c r="D88" s="137" t="s">
        <v>17</v>
      </c>
      <c r="E88" s="139">
        <v>4.0</v>
      </c>
      <c r="F88" s="140">
        <v>0.0</v>
      </c>
      <c r="G88" s="132" t="s">
        <v>15</v>
      </c>
      <c r="H88" s="133" t="s">
        <v>16</v>
      </c>
      <c r="J88" s="98">
        <f t="shared" si="12"/>
        <v>0.5</v>
      </c>
    </row>
    <row r="89">
      <c r="A89" s="48" t="str">
        <f t="shared" si="15"/>
        <v>45082 &amp; </v>
      </c>
      <c r="B89" s="49" t="str">
        <f t="shared" si="16"/>
        <v> &amp; </v>
      </c>
      <c r="C89" s="52">
        <v>45082.0</v>
      </c>
      <c r="J89" s="98">
        <f t="shared" si="12"/>
        <v>0</v>
      </c>
    </row>
    <row r="90">
      <c r="A90" s="48" t="str">
        <f t="shared" si="15"/>
        <v>WM &amp; DT</v>
      </c>
      <c r="B90" s="49" t="str">
        <f t="shared" si="16"/>
        <v>Mike &amp; Mole</v>
      </c>
      <c r="C90" s="128" t="s">
        <v>13</v>
      </c>
      <c r="D90" s="108" t="s">
        <v>20</v>
      </c>
      <c r="E90" s="114">
        <v>6.0</v>
      </c>
      <c r="F90" s="115">
        <v>1.0</v>
      </c>
      <c r="G90" s="103" t="s">
        <v>17</v>
      </c>
      <c r="H90" s="104" t="s">
        <v>15</v>
      </c>
      <c r="J90" s="98">
        <f t="shared" si="12"/>
        <v>1</v>
      </c>
    </row>
    <row r="91">
      <c r="A91" s="48" t="str">
        <f t="shared" si="15"/>
        <v>WM &amp; Mike</v>
      </c>
      <c r="B91" s="49" t="str">
        <f t="shared" si="16"/>
        <v>DT &amp; Mole</v>
      </c>
      <c r="C91" s="131" t="s">
        <v>13</v>
      </c>
      <c r="D91" s="112" t="s">
        <v>17</v>
      </c>
      <c r="E91" s="116">
        <v>7.0</v>
      </c>
      <c r="F91" s="117">
        <v>5.0</v>
      </c>
      <c r="G91" s="100" t="s">
        <v>20</v>
      </c>
      <c r="H91" s="109" t="s">
        <v>15</v>
      </c>
      <c r="J91" s="98">
        <f t="shared" si="12"/>
        <v>1</v>
      </c>
    </row>
    <row r="92">
      <c r="A92" s="48" t="str">
        <f t="shared" si="15"/>
        <v>45090 &amp; </v>
      </c>
      <c r="B92" s="49" t="str">
        <f t="shared" si="16"/>
        <v> &amp; </v>
      </c>
      <c r="C92" s="52">
        <v>45090.0</v>
      </c>
      <c r="J92" s="98">
        <f t="shared" si="12"/>
        <v>0</v>
      </c>
    </row>
    <row r="93">
      <c r="A93" s="48" t="str">
        <f t="shared" si="15"/>
        <v>Chi &amp; Mole</v>
      </c>
      <c r="B93" s="49" t="str">
        <f t="shared" si="16"/>
        <v>WM &amp; SG</v>
      </c>
      <c r="C93" s="103" t="s">
        <v>16</v>
      </c>
      <c r="D93" s="104" t="s">
        <v>15</v>
      </c>
      <c r="E93" s="105">
        <v>6.0</v>
      </c>
      <c r="F93" s="106">
        <v>1.0</v>
      </c>
      <c r="G93" s="128" t="s">
        <v>13</v>
      </c>
      <c r="H93" s="108" t="s">
        <v>150</v>
      </c>
      <c r="J93" s="98">
        <f t="shared" si="12"/>
        <v>1</v>
      </c>
    </row>
    <row r="94">
      <c r="A94" s="48" t="str">
        <f t="shared" si="15"/>
        <v>WM &amp; Mole</v>
      </c>
      <c r="B94" s="49" t="str">
        <f t="shared" si="16"/>
        <v>Chi &amp; SG</v>
      </c>
      <c r="C94" s="131" t="s">
        <v>13</v>
      </c>
      <c r="D94" s="112" t="s">
        <v>15</v>
      </c>
      <c r="E94" s="116">
        <v>6.0</v>
      </c>
      <c r="F94" s="117">
        <v>1.0</v>
      </c>
      <c r="G94" s="100" t="s">
        <v>16</v>
      </c>
      <c r="H94" s="109" t="s">
        <v>150</v>
      </c>
      <c r="J94" s="98">
        <f t="shared" si="12"/>
        <v>1</v>
      </c>
    </row>
    <row r="95">
      <c r="A95" s="48" t="str">
        <f t="shared" si="15"/>
        <v>Mole &amp; SG</v>
      </c>
      <c r="B95" s="49" t="str">
        <f t="shared" si="16"/>
        <v>Chi &amp; WM</v>
      </c>
      <c r="C95" s="136" t="s">
        <v>15</v>
      </c>
      <c r="D95" s="137" t="s">
        <v>150</v>
      </c>
      <c r="E95" s="139">
        <v>3.0</v>
      </c>
      <c r="F95" s="140">
        <v>1.0</v>
      </c>
      <c r="G95" s="132" t="s">
        <v>16</v>
      </c>
      <c r="H95" s="133" t="s">
        <v>13</v>
      </c>
      <c r="J95" s="98">
        <f t="shared" si="12"/>
        <v>0.5</v>
      </c>
    </row>
    <row r="96">
      <c r="A96" s="48" t="str">
        <f t="shared" si="15"/>
        <v>45093 &amp; </v>
      </c>
      <c r="B96" s="49" t="str">
        <f t="shared" si="16"/>
        <v> &amp; </v>
      </c>
      <c r="C96" s="52">
        <v>45093.0</v>
      </c>
      <c r="J96" s="98">
        <f t="shared" si="12"/>
        <v>0</v>
      </c>
    </row>
    <row r="97">
      <c r="A97" s="48" t="str">
        <f t="shared" si="15"/>
        <v>WM &amp; Mike</v>
      </c>
      <c r="B97" s="49" t="str">
        <f t="shared" si="16"/>
        <v>Chi &amp; Curtis</v>
      </c>
      <c r="C97" s="143" t="s">
        <v>13</v>
      </c>
      <c r="D97" s="144" t="s">
        <v>17</v>
      </c>
      <c r="E97" s="145">
        <v>6.0</v>
      </c>
      <c r="F97" s="146">
        <v>0.0</v>
      </c>
      <c r="G97" s="147" t="s">
        <v>16</v>
      </c>
      <c r="H97" s="148" t="s">
        <v>169</v>
      </c>
      <c r="J97" s="98">
        <f t="shared" si="12"/>
        <v>1</v>
      </c>
    </row>
    <row r="98">
      <c r="A98" s="48" t="str">
        <f t="shared" si="15"/>
        <v>WM &amp; Mike</v>
      </c>
      <c r="B98" s="49" t="str">
        <f t="shared" si="16"/>
        <v>Chi &amp; Curtis</v>
      </c>
      <c r="C98" s="149" t="s">
        <v>13</v>
      </c>
      <c r="D98" s="150" t="s">
        <v>17</v>
      </c>
      <c r="E98" s="151">
        <v>6.0</v>
      </c>
      <c r="F98" s="152">
        <v>2.0</v>
      </c>
      <c r="G98" s="153" t="s">
        <v>16</v>
      </c>
      <c r="H98" s="154" t="s">
        <v>169</v>
      </c>
      <c r="J98" s="98">
        <f t="shared" si="12"/>
        <v>1</v>
      </c>
    </row>
    <row r="99">
      <c r="A99" s="48" t="str">
        <f t="shared" si="15"/>
        <v>WM &amp; Mike</v>
      </c>
      <c r="B99" s="49" t="str">
        <f t="shared" si="16"/>
        <v>Chi &amp; Curtis</v>
      </c>
      <c r="C99" s="155" t="s">
        <v>13</v>
      </c>
      <c r="D99" s="156" t="s">
        <v>17</v>
      </c>
      <c r="E99" s="157">
        <v>6.0</v>
      </c>
      <c r="F99" s="158">
        <v>1.0</v>
      </c>
      <c r="G99" s="159" t="s">
        <v>16</v>
      </c>
      <c r="H99" s="160" t="s">
        <v>169</v>
      </c>
      <c r="J99" s="98">
        <f t="shared" si="12"/>
        <v>1</v>
      </c>
    </row>
    <row r="100">
      <c r="A100" s="48" t="str">
        <f t="shared" si="15"/>
        <v>45096 &amp; </v>
      </c>
      <c r="B100" s="49" t="str">
        <f t="shared" si="16"/>
        <v> &amp; </v>
      </c>
      <c r="C100" s="52">
        <v>45096.0</v>
      </c>
      <c r="J100" s="98"/>
    </row>
    <row r="101">
      <c r="A101" s="48" t="str">
        <f t="shared" si="15"/>
        <v>Mole &amp; Mike</v>
      </c>
      <c r="B101" s="49" t="str">
        <f t="shared" si="16"/>
        <v>WM &amp; SG</v>
      </c>
      <c r="C101" s="103" t="s">
        <v>15</v>
      </c>
      <c r="D101" s="104" t="s">
        <v>17</v>
      </c>
      <c r="E101" s="105">
        <v>6.0</v>
      </c>
      <c r="F101" s="106">
        <v>3.0</v>
      </c>
      <c r="G101" s="128" t="s">
        <v>13</v>
      </c>
      <c r="H101" s="108" t="s">
        <v>150</v>
      </c>
      <c r="J101" s="98">
        <f t="shared" ref="J101:J318" si="17">if(isnumber(E101),if(or(E101&lt;6,and(E101=6,F101=5)), 0.5,1),0)</f>
        <v>1</v>
      </c>
    </row>
    <row r="102">
      <c r="A102" s="48" t="str">
        <f t="shared" si="15"/>
        <v>WM &amp; Mike</v>
      </c>
      <c r="B102" s="49" t="str">
        <f t="shared" si="16"/>
        <v>Mole &amp; SG</v>
      </c>
      <c r="C102" s="131" t="s">
        <v>13</v>
      </c>
      <c r="D102" s="112" t="s">
        <v>17</v>
      </c>
      <c r="E102" s="116">
        <v>6.0</v>
      </c>
      <c r="F102" s="117">
        <v>2.0</v>
      </c>
      <c r="G102" s="100" t="s">
        <v>15</v>
      </c>
      <c r="H102" s="109" t="s">
        <v>150</v>
      </c>
      <c r="J102" s="98">
        <f t="shared" si="17"/>
        <v>1</v>
      </c>
    </row>
    <row r="103">
      <c r="A103" s="48" t="str">
        <f t="shared" si="15"/>
        <v>WM &amp; Mole</v>
      </c>
      <c r="B103" s="49" t="str">
        <f t="shared" si="16"/>
        <v>SG &amp; Mike</v>
      </c>
      <c r="C103" s="136" t="s">
        <v>13</v>
      </c>
      <c r="D103" s="137" t="s">
        <v>15</v>
      </c>
      <c r="E103" s="139">
        <v>3.0</v>
      </c>
      <c r="F103" s="140">
        <v>2.0</v>
      </c>
      <c r="G103" s="132" t="s">
        <v>150</v>
      </c>
      <c r="H103" s="133" t="s">
        <v>17</v>
      </c>
      <c r="J103" s="98">
        <f t="shared" si="17"/>
        <v>0.5</v>
      </c>
    </row>
    <row r="104">
      <c r="A104" s="48" t="str">
        <f t="shared" si="15"/>
        <v>45100 &amp; </v>
      </c>
      <c r="B104" s="49" t="str">
        <f t="shared" si="16"/>
        <v> &amp; </v>
      </c>
      <c r="C104" s="52">
        <v>45100.0</v>
      </c>
      <c r="J104" s="98">
        <f t="shared" si="17"/>
        <v>0</v>
      </c>
    </row>
    <row r="105">
      <c r="A105" s="48" t="str">
        <f t="shared" si="15"/>
        <v>Mole &amp; Batty</v>
      </c>
      <c r="B105" s="49" t="str">
        <f t="shared" si="16"/>
        <v>Chi &amp; Curtis</v>
      </c>
      <c r="C105" s="107" t="s">
        <v>15</v>
      </c>
      <c r="D105" s="108" t="s">
        <v>19</v>
      </c>
      <c r="E105" s="114">
        <v>6.0</v>
      </c>
      <c r="F105" s="115">
        <v>2.0</v>
      </c>
      <c r="G105" s="103" t="s">
        <v>16</v>
      </c>
      <c r="H105" s="104" t="s">
        <v>169</v>
      </c>
      <c r="J105" s="98">
        <f t="shared" si="17"/>
        <v>1</v>
      </c>
    </row>
    <row r="106">
      <c r="A106" s="48" t="str">
        <f t="shared" si="15"/>
        <v>Mole &amp; Curtis</v>
      </c>
      <c r="B106" s="49" t="str">
        <f t="shared" si="16"/>
        <v>Chi &amp; Batty</v>
      </c>
      <c r="C106" s="100" t="s">
        <v>15</v>
      </c>
      <c r="D106" s="109" t="s">
        <v>169</v>
      </c>
      <c r="E106" s="101">
        <v>6.0</v>
      </c>
      <c r="F106" s="110">
        <v>2.0</v>
      </c>
      <c r="G106" s="111" t="s">
        <v>16</v>
      </c>
      <c r="H106" s="112" t="s">
        <v>19</v>
      </c>
      <c r="J106" s="98">
        <f t="shared" si="17"/>
        <v>1</v>
      </c>
    </row>
    <row r="107">
      <c r="A107" s="48" t="str">
        <f t="shared" si="15"/>
        <v>WM &amp; Chi</v>
      </c>
      <c r="B107" s="49" t="str">
        <f t="shared" si="16"/>
        <v>Batty &amp; Curtis</v>
      </c>
      <c r="C107" s="161" t="s">
        <v>13</v>
      </c>
      <c r="D107" s="137" t="s">
        <v>16</v>
      </c>
      <c r="E107" s="139">
        <v>6.0</v>
      </c>
      <c r="F107" s="140">
        <v>3.0</v>
      </c>
      <c r="G107" s="132" t="s">
        <v>19</v>
      </c>
      <c r="H107" s="133" t="s">
        <v>169</v>
      </c>
      <c r="J107" s="98">
        <f t="shared" si="17"/>
        <v>1</v>
      </c>
    </row>
    <row r="108">
      <c r="A108" s="48"/>
      <c r="B108" s="49"/>
      <c r="C108" s="113">
        <v>45103.0</v>
      </c>
      <c r="J108" s="98">
        <f t="shared" si="17"/>
        <v>0</v>
      </c>
    </row>
    <row r="109">
      <c r="A109" s="48" t="str">
        <f t="shared" ref="A109:A318" si="18">C109&amp;" &amp; "&amp;D109</f>
        <v>Mole &amp; SG</v>
      </c>
      <c r="B109" s="49" t="str">
        <f t="shared" ref="B109:B318" si="19">G109&amp;" &amp; "&amp;H109</f>
        <v>DT &amp; Chi</v>
      </c>
      <c r="C109" s="107" t="s">
        <v>15</v>
      </c>
      <c r="D109" s="108" t="s">
        <v>150</v>
      </c>
      <c r="E109" s="114">
        <v>7.0</v>
      </c>
      <c r="F109" s="115">
        <v>6.0</v>
      </c>
      <c r="G109" s="103" t="s">
        <v>20</v>
      </c>
      <c r="H109" s="104" t="s">
        <v>16</v>
      </c>
      <c r="J109" s="98">
        <f t="shared" si="17"/>
        <v>1</v>
      </c>
    </row>
    <row r="110">
      <c r="A110" s="48" t="str">
        <f t="shared" si="18"/>
        <v>Mole &amp; Chi</v>
      </c>
      <c r="B110" s="49" t="str">
        <f t="shared" si="19"/>
        <v>DT &amp; SG</v>
      </c>
      <c r="C110" s="111" t="s">
        <v>15</v>
      </c>
      <c r="D110" s="112" t="s">
        <v>16</v>
      </c>
      <c r="E110" s="101">
        <v>5.0</v>
      </c>
      <c r="F110" s="110">
        <v>3.0</v>
      </c>
      <c r="G110" s="100" t="s">
        <v>20</v>
      </c>
      <c r="H110" s="109" t="s">
        <v>150</v>
      </c>
      <c r="J110" s="98">
        <f t="shared" si="17"/>
        <v>0.5</v>
      </c>
    </row>
    <row r="111">
      <c r="A111" s="48" t="str">
        <f t="shared" si="18"/>
        <v>45107 &amp; </v>
      </c>
      <c r="B111" s="49" t="str">
        <f t="shared" si="19"/>
        <v> &amp; </v>
      </c>
      <c r="C111" s="113">
        <v>45107.0</v>
      </c>
      <c r="J111" s="98">
        <f t="shared" si="17"/>
        <v>0</v>
      </c>
    </row>
    <row r="112">
      <c r="A112" s="48" t="str">
        <f t="shared" si="18"/>
        <v>WM &amp; Chi</v>
      </c>
      <c r="B112" s="49" t="str">
        <f t="shared" si="19"/>
        <v>Mole &amp; Batty</v>
      </c>
      <c r="C112" s="162" t="s">
        <v>13</v>
      </c>
      <c r="D112" s="108" t="s">
        <v>16</v>
      </c>
      <c r="E112" s="114">
        <v>6.0</v>
      </c>
      <c r="F112" s="115">
        <v>4.0</v>
      </c>
      <c r="G112" s="103" t="s">
        <v>15</v>
      </c>
      <c r="H112" s="108" t="s">
        <v>19</v>
      </c>
      <c r="J112" s="98">
        <f t="shared" si="17"/>
        <v>1</v>
      </c>
    </row>
    <row r="113">
      <c r="A113" s="48" t="str">
        <f t="shared" si="18"/>
        <v>WM &amp; Batty</v>
      </c>
      <c r="B113" s="49" t="str">
        <f t="shared" si="19"/>
        <v>Mole &amp; Chi</v>
      </c>
      <c r="C113" s="163" t="s">
        <v>13</v>
      </c>
      <c r="D113" s="112" t="s">
        <v>19</v>
      </c>
      <c r="E113" s="116">
        <v>6.0</v>
      </c>
      <c r="F113" s="117">
        <v>1.0</v>
      </c>
      <c r="G113" s="100" t="s">
        <v>15</v>
      </c>
      <c r="H113" s="112" t="s">
        <v>16</v>
      </c>
      <c r="J113" s="98">
        <f t="shared" si="17"/>
        <v>1</v>
      </c>
    </row>
    <row r="114">
      <c r="A114" s="48" t="str">
        <f t="shared" si="18"/>
        <v>45110 &amp; </v>
      </c>
      <c r="B114" s="49" t="str">
        <f t="shared" si="19"/>
        <v> &amp; </v>
      </c>
      <c r="C114" s="113">
        <v>45110.0</v>
      </c>
      <c r="J114" s="98">
        <f t="shared" si="17"/>
        <v>0</v>
      </c>
    </row>
    <row r="115">
      <c r="A115" s="48" t="str">
        <f t="shared" si="18"/>
        <v>Mole &amp; Batty</v>
      </c>
      <c r="B115" s="49" t="str">
        <f t="shared" si="19"/>
        <v>Mike &amp; Chi</v>
      </c>
      <c r="C115" s="103" t="s">
        <v>15</v>
      </c>
      <c r="D115" s="104" t="s">
        <v>19</v>
      </c>
      <c r="E115" s="105">
        <v>6.0</v>
      </c>
      <c r="F115" s="106">
        <v>2.0</v>
      </c>
      <c r="G115" s="107" t="s">
        <v>17</v>
      </c>
      <c r="H115" s="108" t="s">
        <v>16</v>
      </c>
      <c r="J115" s="98">
        <f t="shared" si="17"/>
        <v>1</v>
      </c>
    </row>
    <row r="116">
      <c r="A116" s="48" t="str">
        <f t="shared" si="18"/>
        <v>Mike &amp; Batty</v>
      </c>
      <c r="B116" s="49" t="str">
        <f t="shared" si="19"/>
        <v>Mole &amp; Chi</v>
      </c>
      <c r="C116" s="111" t="s">
        <v>17</v>
      </c>
      <c r="D116" s="112" t="s">
        <v>19</v>
      </c>
      <c r="E116" s="116">
        <v>6.0</v>
      </c>
      <c r="F116" s="117">
        <v>2.0</v>
      </c>
      <c r="G116" s="100" t="s">
        <v>15</v>
      </c>
      <c r="H116" s="109" t="s">
        <v>16</v>
      </c>
      <c r="J116" s="98">
        <f t="shared" si="17"/>
        <v>1</v>
      </c>
    </row>
    <row r="117">
      <c r="A117" s="48" t="str">
        <f t="shared" si="18"/>
        <v>Batty &amp; Chi</v>
      </c>
      <c r="B117" s="49" t="str">
        <f t="shared" si="19"/>
        <v>Mike &amp; Mole</v>
      </c>
      <c r="C117" s="132" t="s">
        <v>19</v>
      </c>
      <c r="D117" s="133" t="s">
        <v>16</v>
      </c>
      <c r="E117" s="141">
        <v>5.0</v>
      </c>
      <c r="F117" s="142">
        <v>0.0</v>
      </c>
      <c r="G117" s="161" t="s">
        <v>17</v>
      </c>
      <c r="H117" s="137" t="s">
        <v>15</v>
      </c>
      <c r="J117" s="98">
        <f t="shared" si="17"/>
        <v>0.5</v>
      </c>
    </row>
    <row r="118">
      <c r="A118" s="48" t="str">
        <f t="shared" si="18"/>
        <v>45114 &amp; </v>
      </c>
      <c r="B118" s="49" t="str">
        <f t="shared" si="19"/>
        <v> &amp; </v>
      </c>
      <c r="C118" s="113">
        <v>45114.0</v>
      </c>
      <c r="J118" s="98">
        <f t="shared" si="17"/>
        <v>0</v>
      </c>
    </row>
    <row r="119">
      <c r="A119" s="48" t="str">
        <f t="shared" si="18"/>
        <v>Chi &amp; Curtis</v>
      </c>
      <c r="B119" s="49" t="str">
        <f t="shared" si="19"/>
        <v>Mike &amp; SG</v>
      </c>
      <c r="C119" s="107" t="s">
        <v>16</v>
      </c>
      <c r="D119" s="108" t="s">
        <v>169</v>
      </c>
      <c r="E119" s="114">
        <v>6.0</v>
      </c>
      <c r="F119" s="115">
        <v>2.0</v>
      </c>
      <c r="G119" s="103" t="s">
        <v>17</v>
      </c>
      <c r="H119" s="104" t="s">
        <v>150</v>
      </c>
      <c r="J119" s="98">
        <f t="shared" si="17"/>
        <v>1</v>
      </c>
    </row>
    <row r="120">
      <c r="A120" s="48" t="str">
        <f t="shared" si="18"/>
        <v>Curtis &amp; Mike</v>
      </c>
      <c r="B120" s="49" t="str">
        <f t="shared" si="19"/>
        <v>Chi &amp; SG</v>
      </c>
      <c r="C120" s="111" t="s">
        <v>169</v>
      </c>
      <c r="D120" s="112" t="s">
        <v>17</v>
      </c>
      <c r="E120" s="116">
        <v>6.0</v>
      </c>
      <c r="F120" s="117">
        <v>2.0</v>
      </c>
      <c r="G120" s="100" t="s">
        <v>16</v>
      </c>
      <c r="H120" s="109" t="s">
        <v>150</v>
      </c>
      <c r="J120" s="98">
        <f t="shared" si="17"/>
        <v>1</v>
      </c>
    </row>
    <row r="121">
      <c r="A121" s="48" t="str">
        <f t="shared" si="18"/>
        <v>45117 &amp; </v>
      </c>
      <c r="B121" s="49" t="str">
        <f t="shared" si="19"/>
        <v> &amp; </v>
      </c>
      <c r="C121" s="164">
        <v>45117.0</v>
      </c>
      <c r="J121" s="98">
        <f t="shared" si="17"/>
        <v>0</v>
      </c>
    </row>
    <row r="122">
      <c r="A122" s="48" t="str">
        <f t="shared" si="18"/>
        <v>Mole &amp; Chi</v>
      </c>
      <c r="B122" s="49" t="str">
        <f t="shared" si="19"/>
        <v>Mike &amp; DT</v>
      </c>
      <c r="C122" s="107" t="s">
        <v>15</v>
      </c>
      <c r="D122" s="108" t="s">
        <v>16</v>
      </c>
      <c r="E122" s="114">
        <v>6.0</v>
      </c>
      <c r="F122" s="115">
        <v>3.0</v>
      </c>
      <c r="G122" s="103" t="s">
        <v>17</v>
      </c>
      <c r="H122" s="104" t="s">
        <v>20</v>
      </c>
      <c r="J122" s="98">
        <f t="shared" si="17"/>
        <v>1</v>
      </c>
    </row>
    <row r="123">
      <c r="A123" s="48" t="str">
        <f t="shared" si="18"/>
        <v>Mike &amp; Chi</v>
      </c>
      <c r="B123" s="49" t="str">
        <f t="shared" si="19"/>
        <v>Mole &amp; DT</v>
      </c>
      <c r="C123" s="111" t="s">
        <v>17</v>
      </c>
      <c r="D123" s="112" t="s">
        <v>16</v>
      </c>
      <c r="E123" s="116">
        <v>6.0</v>
      </c>
      <c r="F123" s="117">
        <v>2.0</v>
      </c>
      <c r="G123" s="100" t="s">
        <v>15</v>
      </c>
      <c r="H123" s="109" t="s">
        <v>20</v>
      </c>
      <c r="J123" s="98">
        <f t="shared" si="17"/>
        <v>1</v>
      </c>
    </row>
    <row r="124">
      <c r="A124" s="48" t="str">
        <f t="shared" si="18"/>
        <v>45121 &amp; </v>
      </c>
      <c r="B124" s="49" t="str">
        <f t="shared" si="19"/>
        <v> &amp; </v>
      </c>
      <c r="C124" s="113">
        <v>45121.0</v>
      </c>
      <c r="J124" s="98">
        <f t="shared" si="17"/>
        <v>0</v>
      </c>
    </row>
    <row r="125">
      <c r="A125" s="48" t="str">
        <f t="shared" si="18"/>
        <v>Batty &amp; SG</v>
      </c>
      <c r="B125" s="49" t="str">
        <f t="shared" si="19"/>
        <v>Chi &amp; Curtis</v>
      </c>
      <c r="C125" s="107" t="s">
        <v>19</v>
      </c>
      <c r="D125" s="108" t="s">
        <v>150</v>
      </c>
      <c r="E125" s="114">
        <v>7.0</v>
      </c>
      <c r="F125" s="115">
        <v>6.0</v>
      </c>
      <c r="G125" s="103" t="s">
        <v>16</v>
      </c>
      <c r="H125" s="104" t="s">
        <v>169</v>
      </c>
      <c r="J125" s="98">
        <f t="shared" si="17"/>
        <v>1</v>
      </c>
    </row>
    <row r="126">
      <c r="A126" s="48" t="str">
        <f t="shared" si="18"/>
        <v>Batty &amp; Chi</v>
      </c>
      <c r="B126" s="49" t="str">
        <f t="shared" si="19"/>
        <v>Curtis &amp; SG</v>
      </c>
      <c r="C126" s="111" t="s">
        <v>19</v>
      </c>
      <c r="D126" s="112" t="s">
        <v>16</v>
      </c>
      <c r="E126" s="116">
        <v>6.0</v>
      </c>
      <c r="F126" s="117">
        <v>4.0</v>
      </c>
      <c r="G126" s="100" t="s">
        <v>169</v>
      </c>
      <c r="H126" s="109" t="s">
        <v>150</v>
      </c>
      <c r="J126" s="98">
        <f t="shared" si="17"/>
        <v>1</v>
      </c>
    </row>
    <row r="127">
      <c r="A127" s="48" t="str">
        <f t="shared" si="18"/>
        <v>45138 &amp; </v>
      </c>
      <c r="B127" s="49" t="str">
        <f t="shared" si="19"/>
        <v> &amp; </v>
      </c>
      <c r="C127" s="113">
        <v>45138.0</v>
      </c>
      <c r="J127" s="98">
        <f t="shared" si="17"/>
        <v>0</v>
      </c>
    </row>
    <row r="128">
      <c r="A128" s="48" t="str">
        <f t="shared" si="18"/>
        <v>Curtis &amp; WM</v>
      </c>
      <c r="B128" s="49" t="str">
        <f t="shared" si="19"/>
        <v>Chi &amp; SG</v>
      </c>
      <c r="C128" s="107" t="s">
        <v>169</v>
      </c>
      <c r="D128" s="108" t="s">
        <v>13</v>
      </c>
      <c r="E128" s="114">
        <v>6.0</v>
      </c>
      <c r="F128" s="115">
        <v>1.0</v>
      </c>
      <c r="G128" s="103" t="s">
        <v>16</v>
      </c>
      <c r="H128" s="104" t="s">
        <v>150</v>
      </c>
      <c r="J128" s="98">
        <f t="shared" si="17"/>
        <v>1</v>
      </c>
    </row>
    <row r="129">
      <c r="A129" s="48" t="str">
        <f t="shared" si="18"/>
        <v>Chi &amp; WM</v>
      </c>
      <c r="B129" s="49" t="str">
        <f t="shared" si="19"/>
        <v>Curtis &amp; SG</v>
      </c>
      <c r="C129" s="100" t="s">
        <v>16</v>
      </c>
      <c r="D129" s="109" t="s">
        <v>13</v>
      </c>
      <c r="E129" s="101">
        <v>7.0</v>
      </c>
      <c r="F129" s="110">
        <v>6.0</v>
      </c>
      <c r="G129" s="111" t="s">
        <v>169</v>
      </c>
      <c r="H129" s="112" t="s">
        <v>150</v>
      </c>
      <c r="J129" s="98">
        <f t="shared" si="17"/>
        <v>1</v>
      </c>
    </row>
    <row r="130">
      <c r="A130" s="48" t="str">
        <f t="shared" si="18"/>
        <v>Curtis &amp; Chi</v>
      </c>
      <c r="B130" s="49" t="str">
        <f t="shared" si="19"/>
        <v>WM &amp; SG</v>
      </c>
      <c r="C130" s="161" t="s">
        <v>169</v>
      </c>
      <c r="D130" s="137" t="s">
        <v>16</v>
      </c>
      <c r="E130" s="139">
        <v>5.0</v>
      </c>
      <c r="F130" s="140">
        <v>1.0</v>
      </c>
      <c r="G130" s="132" t="s">
        <v>13</v>
      </c>
      <c r="H130" s="133" t="s">
        <v>150</v>
      </c>
      <c r="J130" s="98">
        <f t="shared" si="17"/>
        <v>0.5</v>
      </c>
    </row>
    <row r="131">
      <c r="A131" s="48" t="str">
        <f t="shared" si="18"/>
        <v>45146 &amp; </v>
      </c>
      <c r="B131" s="49" t="str">
        <f t="shared" si="19"/>
        <v> &amp; </v>
      </c>
      <c r="C131" s="113">
        <v>45146.0</v>
      </c>
      <c r="J131" s="98">
        <f t="shared" si="17"/>
        <v>0</v>
      </c>
    </row>
    <row r="132">
      <c r="A132" s="48" t="str">
        <f t="shared" si="18"/>
        <v>WM &amp; Mole</v>
      </c>
      <c r="B132" s="49" t="str">
        <f t="shared" si="19"/>
        <v>Chi &amp; Curtis</v>
      </c>
      <c r="C132" s="107" t="s">
        <v>13</v>
      </c>
      <c r="D132" s="108" t="s">
        <v>15</v>
      </c>
      <c r="E132" s="114">
        <v>6.0</v>
      </c>
      <c r="F132" s="115">
        <v>1.0</v>
      </c>
      <c r="G132" s="103" t="s">
        <v>16</v>
      </c>
      <c r="H132" s="104" t="s">
        <v>169</v>
      </c>
      <c r="J132" s="98">
        <f t="shared" si="17"/>
        <v>1</v>
      </c>
    </row>
    <row r="133">
      <c r="A133" s="48" t="str">
        <f t="shared" si="18"/>
        <v>Mole &amp; Curtis</v>
      </c>
      <c r="B133" s="49" t="str">
        <f t="shared" si="19"/>
        <v>WM &amp; Chi</v>
      </c>
      <c r="C133" s="100" t="s">
        <v>15</v>
      </c>
      <c r="D133" s="109" t="s">
        <v>169</v>
      </c>
      <c r="E133" s="101">
        <v>7.0</v>
      </c>
      <c r="F133" s="110">
        <v>5.0</v>
      </c>
      <c r="G133" s="111" t="s">
        <v>13</v>
      </c>
      <c r="H133" s="112" t="s">
        <v>16</v>
      </c>
      <c r="J133" s="98">
        <f t="shared" si="17"/>
        <v>1</v>
      </c>
    </row>
    <row r="134">
      <c r="A134" s="48" t="str">
        <f t="shared" si="18"/>
        <v>45152 &amp; </v>
      </c>
      <c r="B134" s="49" t="str">
        <f t="shared" si="19"/>
        <v> &amp; </v>
      </c>
      <c r="C134" s="113">
        <v>45152.0</v>
      </c>
      <c r="J134" s="98">
        <f t="shared" si="17"/>
        <v>0</v>
      </c>
    </row>
    <row r="135">
      <c r="A135" s="48" t="str">
        <f t="shared" si="18"/>
        <v>DT &amp; Kenny</v>
      </c>
      <c r="B135" s="49" t="str">
        <f t="shared" si="19"/>
        <v>WM &amp; Chi</v>
      </c>
      <c r="C135" s="103" t="s">
        <v>20</v>
      </c>
      <c r="D135" s="104" t="s">
        <v>165</v>
      </c>
      <c r="E135" s="105">
        <v>6.0</v>
      </c>
      <c r="F135" s="106">
        <v>3.0</v>
      </c>
      <c r="G135" s="107" t="s">
        <v>13</v>
      </c>
      <c r="H135" s="108" t="s">
        <v>16</v>
      </c>
      <c r="J135" s="98">
        <f t="shared" si="17"/>
        <v>1</v>
      </c>
    </row>
    <row r="136">
      <c r="A136" s="48" t="str">
        <f t="shared" si="18"/>
        <v>WM &amp; DT</v>
      </c>
      <c r="B136" s="49" t="str">
        <f t="shared" si="19"/>
        <v>Chi &amp; Kenny</v>
      </c>
      <c r="C136" s="111" t="s">
        <v>13</v>
      </c>
      <c r="D136" s="112" t="s">
        <v>20</v>
      </c>
      <c r="E136" s="116">
        <v>5.0</v>
      </c>
      <c r="F136" s="117">
        <v>3.0</v>
      </c>
      <c r="G136" s="100" t="s">
        <v>16</v>
      </c>
      <c r="H136" s="109" t="s">
        <v>165</v>
      </c>
      <c r="J136" s="98">
        <f t="shared" si="17"/>
        <v>0.5</v>
      </c>
    </row>
    <row r="137">
      <c r="A137" s="48" t="str">
        <f t="shared" si="18"/>
        <v>45156 &amp; </v>
      </c>
      <c r="B137" s="49" t="str">
        <f t="shared" si="19"/>
        <v> &amp; </v>
      </c>
      <c r="C137" s="113">
        <v>45156.0</v>
      </c>
      <c r="J137" s="98">
        <f t="shared" si="17"/>
        <v>0</v>
      </c>
    </row>
    <row r="138">
      <c r="A138" s="48" t="str">
        <f t="shared" si="18"/>
        <v>Mole &amp; Hiro</v>
      </c>
      <c r="B138" s="49" t="str">
        <f t="shared" si="19"/>
        <v>WM &amp; Chi</v>
      </c>
      <c r="C138" s="103" t="s">
        <v>15</v>
      </c>
      <c r="D138" s="104" t="s">
        <v>11</v>
      </c>
      <c r="E138" s="105">
        <v>7.0</v>
      </c>
      <c r="F138" s="106">
        <v>6.0</v>
      </c>
      <c r="G138" s="107" t="s">
        <v>13</v>
      </c>
      <c r="H138" s="108" t="s">
        <v>16</v>
      </c>
      <c r="J138" s="98">
        <f t="shared" si="17"/>
        <v>1</v>
      </c>
    </row>
    <row r="139">
      <c r="A139" s="48" t="str">
        <f t="shared" si="18"/>
        <v>WM &amp; Hiro</v>
      </c>
      <c r="B139" s="49" t="str">
        <f t="shared" si="19"/>
        <v>Mole &amp; Chi</v>
      </c>
      <c r="C139" s="111" t="s">
        <v>13</v>
      </c>
      <c r="D139" s="112" t="s">
        <v>11</v>
      </c>
      <c r="E139" s="116">
        <v>6.0</v>
      </c>
      <c r="F139" s="117">
        <v>1.0</v>
      </c>
      <c r="G139" s="100" t="s">
        <v>15</v>
      </c>
      <c r="H139" s="109" t="s">
        <v>16</v>
      </c>
      <c r="J139" s="98">
        <f t="shared" si="17"/>
        <v>1</v>
      </c>
    </row>
    <row r="140">
      <c r="A140" s="48" t="str">
        <f t="shared" si="18"/>
        <v>45159 &amp; </v>
      </c>
      <c r="B140" s="49" t="str">
        <f t="shared" si="19"/>
        <v> &amp; </v>
      </c>
      <c r="C140" s="113">
        <v>45159.0</v>
      </c>
      <c r="J140" s="98">
        <f t="shared" si="17"/>
        <v>0</v>
      </c>
    </row>
    <row r="141">
      <c r="A141" s="48" t="str">
        <f t="shared" si="18"/>
        <v>Chi &amp; WM</v>
      </c>
      <c r="B141" s="49" t="str">
        <f t="shared" si="19"/>
        <v>DT &amp; Jacky</v>
      </c>
      <c r="C141" s="107" t="s">
        <v>16</v>
      </c>
      <c r="D141" s="108" t="s">
        <v>13</v>
      </c>
      <c r="E141" s="114">
        <v>6.0</v>
      </c>
      <c r="F141" s="115">
        <v>2.0</v>
      </c>
      <c r="G141" s="103" t="s">
        <v>20</v>
      </c>
      <c r="H141" s="104" t="s">
        <v>176</v>
      </c>
      <c r="J141" s="98">
        <f t="shared" si="17"/>
        <v>1</v>
      </c>
    </row>
    <row r="142">
      <c r="A142" s="48" t="str">
        <f t="shared" si="18"/>
        <v>Jacky &amp; WM</v>
      </c>
      <c r="B142" s="49" t="str">
        <f t="shared" si="19"/>
        <v>DT &amp; Chi</v>
      </c>
      <c r="C142" s="111" t="s">
        <v>176</v>
      </c>
      <c r="D142" s="112" t="s">
        <v>13</v>
      </c>
      <c r="E142" s="116">
        <v>6.0</v>
      </c>
      <c r="F142" s="117">
        <v>0.0</v>
      </c>
      <c r="G142" s="100" t="s">
        <v>20</v>
      </c>
      <c r="H142" s="109" t="s">
        <v>16</v>
      </c>
      <c r="J142" s="98">
        <f t="shared" si="17"/>
        <v>1</v>
      </c>
    </row>
    <row r="143">
      <c r="A143" s="48" t="str">
        <f t="shared" si="18"/>
        <v>25/8/2023 &amp; </v>
      </c>
      <c r="B143" s="49" t="str">
        <f t="shared" si="19"/>
        <v> &amp; </v>
      </c>
      <c r="C143" s="19" t="s">
        <v>177</v>
      </c>
      <c r="J143" s="98">
        <f t="shared" si="17"/>
        <v>0</v>
      </c>
    </row>
    <row r="144">
      <c r="A144" s="48" t="str">
        <f t="shared" si="18"/>
        <v>Chi &amp; Mole</v>
      </c>
      <c r="B144" s="49" t="str">
        <f t="shared" si="19"/>
        <v>WM &amp; Curtis</v>
      </c>
      <c r="C144" s="103" t="s">
        <v>16</v>
      </c>
      <c r="D144" s="104" t="s">
        <v>15</v>
      </c>
      <c r="E144" s="105">
        <v>6.0</v>
      </c>
      <c r="F144" s="106">
        <v>4.0</v>
      </c>
      <c r="G144" s="107" t="s">
        <v>13</v>
      </c>
      <c r="H144" s="108" t="s">
        <v>169</v>
      </c>
      <c r="J144" s="98">
        <f t="shared" si="17"/>
        <v>1</v>
      </c>
    </row>
    <row r="145">
      <c r="A145" s="48" t="str">
        <f t="shared" si="18"/>
        <v>WM &amp; Chi</v>
      </c>
      <c r="B145" s="49" t="str">
        <f t="shared" si="19"/>
        <v>Curtis &amp; Mole</v>
      </c>
      <c r="C145" s="111" t="s">
        <v>13</v>
      </c>
      <c r="D145" s="112" t="s">
        <v>16</v>
      </c>
      <c r="E145" s="116">
        <v>6.0</v>
      </c>
      <c r="F145" s="117">
        <v>2.0</v>
      </c>
      <c r="G145" s="100" t="s">
        <v>169</v>
      </c>
      <c r="H145" s="109" t="s">
        <v>15</v>
      </c>
      <c r="J145" s="98">
        <f t="shared" si="17"/>
        <v>1</v>
      </c>
    </row>
    <row r="146">
      <c r="A146" s="48" t="str">
        <f t="shared" si="18"/>
        <v>45166 &amp; </v>
      </c>
      <c r="B146" s="49" t="str">
        <f t="shared" si="19"/>
        <v> &amp; </v>
      </c>
      <c r="C146" s="113">
        <v>45166.0</v>
      </c>
      <c r="J146" s="98">
        <f t="shared" si="17"/>
        <v>0</v>
      </c>
    </row>
    <row r="147">
      <c r="A147" s="48" t="str">
        <f t="shared" si="18"/>
        <v>WM &amp; Dom</v>
      </c>
      <c r="B147" s="49" t="str">
        <f t="shared" si="19"/>
        <v>Chi &amp; SG</v>
      </c>
      <c r="C147" s="107" t="s">
        <v>13</v>
      </c>
      <c r="D147" s="108" t="s">
        <v>170</v>
      </c>
      <c r="E147" s="114">
        <v>6.0</v>
      </c>
      <c r="F147" s="115">
        <v>1.0</v>
      </c>
      <c r="G147" s="103" t="s">
        <v>16</v>
      </c>
      <c r="H147" s="104" t="s">
        <v>150</v>
      </c>
      <c r="J147" s="98">
        <f t="shared" si="17"/>
        <v>1</v>
      </c>
    </row>
    <row r="148">
      <c r="A148" s="48" t="str">
        <f t="shared" si="18"/>
        <v>WM &amp; Chi</v>
      </c>
      <c r="B148" s="49" t="str">
        <f t="shared" si="19"/>
        <v>SG &amp; Dom</v>
      </c>
      <c r="C148" s="111" t="s">
        <v>13</v>
      </c>
      <c r="D148" s="112" t="s">
        <v>16</v>
      </c>
      <c r="E148" s="116">
        <v>6.0</v>
      </c>
      <c r="F148" s="117">
        <v>3.0</v>
      </c>
      <c r="G148" s="100" t="s">
        <v>150</v>
      </c>
      <c r="H148" s="109" t="s">
        <v>170</v>
      </c>
      <c r="J148" s="98">
        <f t="shared" si="17"/>
        <v>1</v>
      </c>
    </row>
    <row r="149">
      <c r="A149" s="48" t="str">
        <f t="shared" si="18"/>
        <v>Chi &amp; Dom</v>
      </c>
      <c r="B149" s="49" t="str">
        <f t="shared" si="19"/>
        <v>WM &amp; SG</v>
      </c>
      <c r="C149" s="132" t="s">
        <v>16</v>
      </c>
      <c r="D149" s="133" t="s">
        <v>170</v>
      </c>
      <c r="E149" s="141">
        <v>5.0</v>
      </c>
      <c r="F149" s="142">
        <v>4.0</v>
      </c>
      <c r="G149" s="161" t="s">
        <v>13</v>
      </c>
      <c r="H149" s="137" t="s">
        <v>150</v>
      </c>
      <c r="J149" s="98">
        <f t="shared" si="17"/>
        <v>0.5</v>
      </c>
    </row>
    <row r="150">
      <c r="A150" s="48" t="str">
        <f t="shared" si="18"/>
        <v>45173 &amp; </v>
      </c>
      <c r="B150" s="49" t="str">
        <f t="shared" si="19"/>
        <v> &amp; </v>
      </c>
      <c r="C150" s="52">
        <v>45173.0</v>
      </c>
      <c r="J150" s="98">
        <f t="shared" si="17"/>
        <v>0</v>
      </c>
    </row>
    <row r="151">
      <c r="A151" s="48" t="str">
        <f t="shared" si="18"/>
        <v>Chi &amp; Curtis</v>
      </c>
      <c r="B151" s="49" t="str">
        <f t="shared" si="19"/>
        <v>WM &amp; DT</v>
      </c>
      <c r="C151" s="103" t="s">
        <v>16</v>
      </c>
      <c r="D151" s="104" t="s">
        <v>169</v>
      </c>
      <c r="E151" s="105">
        <v>6.0</v>
      </c>
      <c r="F151" s="106">
        <v>2.0</v>
      </c>
      <c r="G151" s="128" t="s">
        <v>13</v>
      </c>
      <c r="H151" s="108" t="s">
        <v>20</v>
      </c>
      <c r="J151" s="98">
        <f t="shared" si="17"/>
        <v>1</v>
      </c>
    </row>
    <row r="152">
      <c r="A152" s="48" t="str">
        <f t="shared" si="18"/>
        <v>WM &amp; Curtis</v>
      </c>
      <c r="B152" s="49" t="str">
        <f t="shared" si="19"/>
        <v>Chi &amp; DT</v>
      </c>
      <c r="C152" s="131" t="s">
        <v>13</v>
      </c>
      <c r="D152" s="112" t="s">
        <v>169</v>
      </c>
      <c r="E152" s="116">
        <v>6.0</v>
      </c>
      <c r="F152" s="117">
        <v>0.0</v>
      </c>
      <c r="G152" s="100" t="s">
        <v>16</v>
      </c>
      <c r="H152" s="109" t="s">
        <v>20</v>
      </c>
      <c r="J152" s="98">
        <f t="shared" si="17"/>
        <v>1</v>
      </c>
    </row>
    <row r="153">
      <c r="A153" s="48" t="str">
        <f t="shared" si="18"/>
        <v>WM &amp; Chi</v>
      </c>
      <c r="B153" s="49" t="str">
        <f t="shared" si="19"/>
        <v>DT &amp; Curtis</v>
      </c>
      <c r="C153" s="136" t="s">
        <v>13</v>
      </c>
      <c r="D153" s="137" t="s">
        <v>16</v>
      </c>
      <c r="E153" s="139">
        <v>6.0</v>
      </c>
      <c r="F153" s="140">
        <v>2.0</v>
      </c>
      <c r="G153" s="132" t="s">
        <v>20</v>
      </c>
      <c r="H153" s="133" t="s">
        <v>169</v>
      </c>
      <c r="J153" s="98">
        <f t="shared" si="17"/>
        <v>1</v>
      </c>
    </row>
    <row r="154">
      <c r="A154" s="48" t="str">
        <f t="shared" si="18"/>
        <v>45175 &amp; </v>
      </c>
      <c r="B154" s="49" t="str">
        <f t="shared" si="19"/>
        <v> &amp; </v>
      </c>
      <c r="C154" s="52">
        <v>45175.0</v>
      </c>
      <c r="J154" s="98">
        <f t="shared" si="17"/>
        <v>0</v>
      </c>
    </row>
    <row r="155">
      <c r="A155" s="48" t="str">
        <f t="shared" si="18"/>
        <v>WM &amp; Mole</v>
      </c>
      <c r="B155" s="49" t="str">
        <f t="shared" si="19"/>
        <v>Kita &amp; Chi</v>
      </c>
      <c r="C155" s="128" t="s">
        <v>13</v>
      </c>
      <c r="D155" s="108" t="s">
        <v>15</v>
      </c>
      <c r="E155" s="114">
        <v>6.0</v>
      </c>
      <c r="F155" s="115">
        <v>2.0</v>
      </c>
      <c r="G155" s="103" t="s">
        <v>151</v>
      </c>
      <c r="H155" s="104" t="s">
        <v>16</v>
      </c>
      <c r="J155" s="98">
        <f t="shared" si="17"/>
        <v>1</v>
      </c>
    </row>
    <row r="156">
      <c r="A156" s="48" t="str">
        <f t="shared" si="18"/>
        <v>WM &amp; Kita</v>
      </c>
      <c r="B156" s="49" t="str">
        <f t="shared" si="19"/>
        <v>Chi &amp; Mole</v>
      </c>
      <c r="C156" s="111" t="s">
        <v>13</v>
      </c>
      <c r="D156" s="112" t="s">
        <v>151</v>
      </c>
      <c r="E156" s="116">
        <v>6.0</v>
      </c>
      <c r="F156" s="117">
        <v>2.0</v>
      </c>
      <c r="G156" s="100" t="s">
        <v>16</v>
      </c>
      <c r="H156" s="109" t="s">
        <v>15</v>
      </c>
      <c r="J156" s="98">
        <f t="shared" si="17"/>
        <v>1</v>
      </c>
    </row>
    <row r="157">
      <c r="A157" s="48" t="str">
        <f t="shared" si="18"/>
        <v>WM &amp; Chi</v>
      </c>
      <c r="B157" s="49" t="str">
        <f t="shared" si="19"/>
        <v>Kita &amp; Mole</v>
      </c>
      <c r="C157" s="136" t="s">
        <v>13</v>
      </c>
      <c r="D157" s="137" t="s">
        <v>16</v>
      </c>
      <c r="E157" s="139">
        <v>6.0</v>
      </c>
      <c r="F157" s="140">
        <v>1.0</v>
      </c>
      <c r="G157" s="132" t="s">
        <v>151</v>
      </c>
      <c r="H157" s="133" t="s">
        <v>15</v>
      </c>
      <c r="J157" s="98">
        <f t="shared" si="17"/>
        <v>1</v>
      </c>
    </row>
    <row r="158">
      <c r="A158" s="48" t="str">
        <f t="shared" si="18"/>
        <v>45180 &amp; </v>
      </c>
      <c r="B158" s="49" t="str">
        <f t="shared" si="19"/>
        <v> &amp; </v>
      </c>
      <c r="C158" s="52">
        <v>45180.0</v>
      </c>
      <c r="J158" s="98">
        <f t="shared" si="17"/>
        <v>0</v>
      </c>
    </row>
    <row r="159">
      <c r="A159" s="48" t="str">
        <f t="shared" si="18"/>
        <v>WM &amp; Mike</v>
      </c>
      <c r="B159" s="49" t="str">
        <f t="shared" si="19"/>
        <v>Chi &amp; Curtis</v>
      </c>
      <c r="C159" s="128" t="s">
        <v>13</v>
      </c>
      <c r="D159" s="108" t="s">
        <v>17</v>
      </c>
      <c r="E159" s="114">
        <v>6.0</v>
      </c>
      <c r="F159" s="115">
        <v>0.0</v>
      </c>
      <c r="G159" s="103" t="s">
        <v>16</v>
      </c>
      <c r="H159" s="104" t="s">
        <v>169</v>
      </c>
      <c r="J159" s="98">
        <f t="shared" si="17"/>
        <v>1</v>
      </c>
    </row>
    <row r="160">
      <c r="A160" s="48" t="str">
        <f t="shared" si="18"/>
        <v>WM &amp; Chi</v>
      </c>
      <c r="B160" s="49" t="str">
        <f t="shared" si="19"/>
        <v>Mike &amp; Curtis</v>
      </c>
      <c r="C160" s="131" t="s">
        <v>13</v>
      </c>
      <c r="D160" s="112" t="s">
        <v>16</v>
      </c>
      <c r="E160" s="116">
        <v>4.0</v>
      </c>
      <c r="F160" s="117">
        <v>3.0</v>
      </c>
      <c r="G160" s="100" t="s">
        <v>17</v>
      </c>
      <c r="H160" s="109" t="s">
        <v>169</v>
      </c>
      <c r="J160" s="98">
        <f t="shared" si="17"/>
        <v>0.5</v>
      </c>
    </row>
    <row r="161">
      <c r="A161" s="48" t="str">
        <f t="shared" si="18"/>
        <v>45184 &amp; </v>
      </c>
      <c r="B161" s="49" t="str">
        <f t="shared" si="19"/>
        <v> &amp; </v>
      </c>
      <c r="C161" s="52">
        <v>45184.0</v>
      </c>
      <c r="J161" s="98">
        <f t="shared" si="17"/>
        <v>0</v>
      </c>
    </row>
    <row r="162">
      <c r="A162" s="48" t="str">
        <f t="shared" si="18"/>
        <v>WM &amp; Mole</v>
      </c>
      <c r="B162" s="49" t="str">
        <f t="shared" si="19"/>
        <v>Chi &amp; Curtis</v>
      </c>
      <c r="C162" s="128" t="s">
        <v>13</v>
      </c>
      <c r="D162" s="108" t="s">
        <v>15</v>
      </c>
      <c r="E162" s="114">
        <v>6.0</v>
      </c>
      <c r="F162" s="115">
        <v>4.0</v>
      </c>
      <c r="G162" s="103" t="s">
        <v>16</v>
      </c>
      <c r="H162" s="104" t="s">
        <v>169</v>
      </c>
      <c r="J162" s="98">
        <f t="shared" si="17"/>
        <v>1</v>
      </c>
    </row>
    <row r="163">
      <c r="A163" s="48" t="str">
        <f t="shared" si="18"/>
        <v>Chi &amp; Mole</v>
      </c>
      <c r="B163" s="49" t="str">
        <f t="shared" si="19"/>
        <v>WM &amp; Curtis</v>
      </c>
      <c r="C163" s="100" t="s">
        <v>16</v>
      </c>
      <c r="D163" s="109" t="s">
        <v>15</v>
      </c>
      <c r="E163" s="101">
        <v>4.0</v>
      </c>
      <c r="F163" s="110">
        <v>2.0</v>
      </c>
      <c r="G163" s="131" t="s">
        <v>13</v>
      </c>
      <c r="H163" s="112" t="s">
        <v>169</v>
      </c>
      <c r="J163" s="98">
        <f t="shared" si="17"/>
        <v>0.5</v>
      </c>
    </row>
    <row r="164">
      <c r="A164" s="48" t="str">
        <f t="shared" si="18"/>
        <v>45187 &amp; </v>
      </c>
      <c r="B164" s="49" t="str">
        <f t="shared" si="19"/>
        <v> &amp; </v>
      </c>
      <c r="C164" s="113">
        <v>45187.0</v>
      </c>
      <c r="J164" s="98">
        <f t="shared" si="17"/>
        <v>0</v>
      </c>
    </row>
    <row r="165">
      <c r="A165" s="48" t="str">
        <f t="shared" si="18"/>
        <v>Mike &amp; DT</v>
      </c>
      <c r="B165" s="49" t="str">
        <f t="shared" si="19"/>
        <v>Mole &amp; Chi</v>
      </c>
      <c r="C165" s="128" t="s">
        <v>17</v>
      </c>
      <c r="D165" s="108" t="s">
        <v>20</v>
      </c>
      <c r="E165" s="114">
        <v>6.0</v>
      </c>
      <c r="F165" s="115">
        <v>4.0</v>
      </c>
      <c r="G165" s="103" t="s">
        <v>15</v>
      </c>
      <c r="H165" s="104" t="s">
        <v>16</v>
      </c>
      <c r="J165" s="98">
        <f t="shared" si="17"/>
        <v>1</v>
      </c>
    </row>
    <row r="166">
      <c r="A166" s="48" t="str">
        <f t="shared" si="18"/>
        <v>Mike &amp; Chi</v>
      </c>
      <c r="B166" s="49" t="str">
        <f t="shared" si="19"/>
        <v>Mole &amp; DT</v>
      </c>
      <c r="C166" s="131" t="s">
        <v>17</v>
      </c>
      <c r="D166" s="112" t="s">
        <v>16</v>
      </c>
      <c r="E166" s="116">
        <v>6.0</v>
      </c>
      <c r="F166" s="117">
        <v>2.0</v>
      </c>
      <c r="G166" s="100" t="s">
        <v>15</v>
      </c>
      <c r="H166" s="109" t="s">
        <v>20</v>
      </c>
      <c r="J166" s="98">
        <f t="shared" si="17"/>
        <v>1</v>
      </c>
    </row>
    <row r="167">
      <c r="A167" s="48" t="str">
        <f t="shared" si="18"/>
        <v>45191 &amp; </v>
      </c>
      <c r="B167" s="49" t="str">
        <f t="shared" si="19"/>
        <v> &amp; </v>
      </c>
      <c r="C167" s="52">
        <v>45191.0</v>
      </c>
      <c r="J167" s="98">
        <f t="shared" si="17"/>
        <v>0</v>
      </c>
    </row>
    <row r="168">
      <c r="A168" s="48" t="str">
        <f t="shared" si="18"/>
        <v>WM &amp; Batty</v>
      </c>
      <c r="B168" s="49" t="str">
        <f t="shared" si="19"/>
        <v>Chi &amp; Curtis</v>
      </c>
      <c r="C168" s="128" t="s">
        <v>13</v>
      </c>
      <c r="D168" s="108" t="s">
        <v>19</v>
      </c>
      <c r="E168" s="114">
        <v>6.0</v>
      </c>
      <c r="F168" s="115">
        <v>3.0</v>
      </c>
      <c r="G168" s="103" t="s">
        <v>16</v>
      </c>
      <c r="H168" s="104" t="s">
        <v>169</v>
      </c>
      <c r="J168" s="98">
        <f t="shared" si="17"/>
        <v>1</v>
      </c>
    </row>
    <row r="169">
      <c r="A169" s="48" t="str">
        <f t="shared" si="18"/>
        <v>Chi &amp; Batty</v>
      </c>
      <c r="B169" s="49" t="str">
        <f t="shared" si="19"/>
        <v>WM &amp; Curtis</v>
      </c>
      <c r="C169" s="100" t="s">
        <v>16</v>
      </c>
      <c r="D169" s="109" t="s">
        <v>19</v>
      </c>
      <c r="E169" s="101">
        <v>7.0</v>
      </c>
      <c r="F169" s="110">
        <v>6.0</v>
      </c>
      <c r="G169" s="131" t="s">
        <v>13</v>
      </c>
      <c r="H169" s="112" t="s">
        <v>169</v>
      </c>
      <c r="J169" s="98">
        <f t="shared" si="17"/>
        <v>1</v>
      </c>
    </row>
    <row r="170">
      <c r="A170" s="48" t="str">
        <f t="shared" si="18"/>
        <v>45194 &amp; </v>
      </c>
      <c r="B170" s="49" t="str">
        <f t="shared" si="19"/>
        <v> &amp; </v>
      </c>
      <c r="C170" s="52">
        <v>45194.0</v>
      </c>
      <c r="J170" s="98">
        <f t="shared" si="17"/>
        <v>0</v>
      </c>
    </row>
    <row r="171">
      <c r="A171" s="48" t="str">
        <f t="shared" si="18"/>
        <v>WM &amp; SG</v>
      </c>
      <c r="B171" s="49" t="str">
        <f t="shared" si="19"/>
        <v>Chi &amp; DT</v>
      </c>
      <c r="C171" s="107" t="s">
        <v>13</v>
      </c>
      <c r="D171" s="108" t="s">
        <v>150</v>
      </c>
      <c r="E171" s="114">
        <v>7.0</v>
      </c>
      <c r="F171" s="115">
        <v>6.0</v>
      </c>
      <c r="G171" s="103" t="s">
        <v>16</v>
      </c>
      <c r="H171" s="104" t="s">
        <v>20</v>
      </c>
      <c r="J171" s="98">
        <f t="shared" si="17"/>
        <v>1</v>
      </c>
    </row>
    <row r="172">
      <c r="A172" s="48" t="str">
        <f t="shared" si="18"/>
        <v>DT &amp; WM</v>
      </c>
      <c r="B172" s="49" t="str">
        <f t="shared" si="19"/>
        <v>Chi &amp; SG</v>
      </c>
      <c r="C172" s="131" t="s">
        <v>20</v>
      </c>
      <c r="D172" s="112" t="s">
        <v>13</v>
      </c>
      <c r="E172" s="116">
        <v>4.0</v>
      </c>
      <c r="F172" s="117">
        <v>0.0</v>
      </c>
      <c r="G172" s="100" t="s">
        <v>16</v>
      </c>
      <c r="H172" s="109" t="s">
        <v>150</v>
      </c>
      <c r="J172" s="98">
        <f t="shared" si="17"/>
        <v>0.5</v>
      </c>
    </row>
    <row r="173">
      <c r="A173" s="48" t="str">
        <f t="shared" si="18"/>
        <v>45198 &amp; </v>
      </c>
      <c r="B173" s="49" t="str">
        <f t="shared" si="19"/>
        <v> &amp; </v>
      </c>
      <c r="C173" s="52">
        <v>45198.0</v>
      </c>
      <c r="J173" s="98">
        <f t="shared" si="17"/>
        <v>0</v>
      </c>
    </row>
    <row r="174">
      <c r="A174" s="48" t="str">
        <f t="shared" si="18"/>
        <v>Batty &amp; Curtis</v>
      </c>
      <c r="B174" s="49" t="str">
        <f t="shared" si="19"/>
        <v>Mike &amp; Chi</v>
      </c>
      <c r="C174" s="128" t="s">
        <v>19</v>
      </c>
      <c r="D174" s="108" t="s">
        <v>169</v>
      </c>
      <c r="E174" s="114">
        <v>6.0</v>
      </c>
      <c r="F174" s="115">
        <v>3.0</v>
      </c>
      <c r="G174" s="103" t="s">
        <v>17</v>
      </c>
      <c r="H174" s="104" t="s">
        <v>16</v>
      </c>
      <c r="J174" s="98">
        <f t="shared" si="17"/>
        <v>1</v>
      </c>
    </row>
    <row r="175">
      <c r="A175" s="48" t="str">
        <f t="shared" si="18"/>
        <v>Mike &amp; Curtis</v>
      </c>
      <c r="B175" s="49" t="str">
        <f t="shared" si="19"/>
        <v>Batty &amp; Chi</v>
      </c>
      <c r="C175" s="131" t="s">
        <v>17</v>
      </c>
      <c r="D175" s="112" t="s">
        <v>169</v>
      </c>
      <c r="E175" s="116">
        <v>7.0</v>
      </c>
      <c r="F175" s="117">
        <v>6.0</v>
      </c>
      <c r="G175" s="100" t="s">
        <v>19</v>
      </c>
      <c r="H175" s="109" t="s">
        <v>16</v>
      </c>
      <c r="J175" s="98">
        <f t="shared" si="17"/>
        <v>1</v>
      </c>
    </row>
    <row r="176">
      <c r="A176" s="48" t="str">
        <f t="shared" si="18"/>
        <v>45201 &amp; </v>
      </c>
      <c r="B176" s="49" t="str">
        <f t="shared" si="19"/>
        <v> &amp; </v>
      </c>
      <c r="C176" s="52">
        <v>45201.0</v>
      </c>
      <c r="J176" s="98">
        <f t="shared" si="17"/>
        <v>0</v>
      </c>
    </row>
    <row r="177">
      <c r="A177" s="48" t="str">
        <f t="shared" si="18"/>
        <v>WM &amp; Chi</v>
      </c>
      <c r="B177" s="49" t="str">
        <f t="shared" si="19"/>
        <v>Curtis &amp; Mole</v>
      </c>
      <c r="C177" s="128" t="s">
        <v>13</v>
      </c>
      <c r="D177" s="108" t="s">
        <v>16</v>
      </c>
      <c r="E177" s="114">
        <v>6.0</v>
      </c>
      <c r="F177" s="115">
        <v>3.0</v>
      </c>
      <c r="G177" s="103" t="s">
        <v>169</v>
      </c>
      <c r="H177" s="104" t="s">
        <v>15</v>
      </c>
      <c r="J177" s="98">
        <f t="shared" si="17"/>
        <v>1</v>
      </c>
    </row>
    <row r="178">
      <c r="A178" s="48" t="str">
        <f t="shared" si="18"/>
        <v>WM &amp; Mole</v>
      </c>
      <c r="B178" s="49" t="str">
        <f t="shared" si="19"/>
        <v>Curtis &amp; Chi</v>
      </c>
      <c r="C178" s="131" t="s">
        <v>13</v>
      </c>
      <c r="D178" s="112" t="s">
        <v>15</v>
      </c>
      <c r="E178" s="116">
        <v>6.0</v>
      </c>
      <c r="F178" s="117">
        <v>1.0</v>
      </c>
      <c r="G178" s="100" t="s">
        <v>169</v>
      </c>
      <c r="H178" s="109" t="s">
        <v>16</v>
      </c>
      <c r="J178" s="98">
        <f t="shared" si="17"/>
        <v>1</v>
      </c>
    </row>
    <row r="179">
      <c r="A179" s="48" t="str">
        <f t="shared" si="18"/>
        <v>WM &amp; Curtis</v>
      </c>
      <c r="B179" s="49" t="str">
        <f t="shared" si="19"/>
        <v>Chi &amp; Mole</v>
      </c>
      <c r="C179" s="136" t="s">
        <v>13</v>
      </c>
      <c r="D179" s="137" t="s">
        <v>169</v>
      </c>
      <c r="E179" s="135">
        <v>5.0</v>
      </c>
      <c r="F179" s="140">
        <v>5.0</v>
      </c>
      <c r="G179" s="132" t="s">
        <v>16</v>
      </c>
      <c r="H179" s="133" t="s">
        <v>15</v>
      </c>
      <c r="J179" s="98">
        <f t="shared" si="17"/>
        <v>0.5</v>
      </c>
    </row>
    <row r="180">
      <c r="A180" s="48" t="str">
        <f t="shared" si="18"/>
        <v>45205 &amp; </v>
      </c>
      <c r="B180" s="49" t="str">
        <f t="shared" si="19"/>
        <v> &amp; </v>
      </c>
      <c r="C180" s="52">
        <v>45205.0</v>
      </c>
      <c r="J180" s="98">
        <f t="shared" si="17"/>
        <v>0</v>
      </c>
    </row>
    <row r="181">
      <c r="A181" s="48" t="str">
        <f t="shared" si="18"/>
        <v>WM &amp; Mike</v>
      </c>
      <c r="B181" s="49" t="str">
        <f t="shared" si="19"/>
        <v>Chi &amp; Batty</v>
      </c>
      <c r="C181" s="128" t="s">
        <v>13</v>
      </c>
      <c r="D181" s="108" t="s">
        <v>17</v>
      </c>
      <c r="E181" s="114">
        <v>6.0</v>
      </c>
      <c r="F181" s="115">
        <v>4.0</v>
      </c>
      <c r="G181" s="103" t="s">
        <v>16</v>
      </c>
      <c r="H181" s="104" t="s">
        <v>19</v>
      </c>
      <c r="J181" s="98">
        <f t="shared" si="17"/>
        <v>1</v>
      </c>
    </row>
    <row r="182">
      <c r="A182" s="48" t="str">
        <f t="shared" si="18"/>
        <v>WM &amp; Batty</v>
      </c>
      <c r="B182" s="49" t="str">
        <f t="shared" si="19"/>
        <v>Chi &amp; Mike</v>
      </c>
      <c r="C182" s="131" t="s">
        <v>13</v>
      </c>
      <c r="D182" s="112" t="s">
        <v>19</v>
      </c>
      <c r="E182" s="116">
        <v>6.0</v>
      </c>
      <c r="F182" s="117">
        <v>1.0</v>
      </c>
      <c r="G182" s="100" t="s">
        <v>16</v>
      </c>
      <c r="H182" s="109" t="s">
        <v>17</v>
      </c>
      <c r="J182" s="98">
        <f t="shared" si="17"/>
        <v>1</v>
      </c>
    </row>
    <row r="183">
      <c r="A183" s="48" t="str">
        <f t="shared" si="18"/>
        <v>WM &amp; Chi</v>
      </c>
      <c r="B183" s="49" t="str">
        <f t="shared" si="19"/>
        <v>Batty &amp; Mike</v>
      </c>
      <c r="C183" s="136" t="s">
        <v>13</v>
      </c>
      <c r="D183" s="137" t="s">
        <v>16</v>
      </c>
      <c r="E183" s="139">
        <v>4.0</v>
      </c>
      <c r="F183" s="140">
        <v>0.0</v>
      </c>
      <c r="G183" s="132" t="s">
        <v>19</v>
      </c>
      <c r="H183" s="133" t="s">
        <v>17</v>
      </c>
      <c r="J183" s="98">
        <f t="shared" si="17"/>
        <v>0.5</v>
      </c>
    </row>
    <row r="184">
      <c r="A184" s="48" t="str">
        <f t="shared" si="18"/>
        <v>45211 &amp; </v>
      </c>
      <c r="B184" s="49" t="str">
        <f t="shared" si="19"/>
        <v> &amp; </v>
      </c>
      <c r="C184" s="52">
        <v>45211.0</v>
      </c>
      <c r="J184" s="98">
        <f t="shared" si="17"/>
        <v>0</v>
      </c>
    </row>
    <row r="185">
      <c r="A185" s="48" t="str">
        <f t="shared" si="18"/>
        <v>Mole &amp; Chi</v>
      </c>
      <c r="B185" s="49" t="str">
        <f t="shared" si="19"/>
        <v>Cadol &amp; Kita</v>
      </c>
      <c r="C185" s="128" t="s">
        <v>15</v>
      </c>
      <c r="D185" s="108" t="s">
        <v>16</v>
      </c>
      <c r="E185" s="114">
        <v>6.0</v>
      </c>
      <c r="F185" s="115">
        <v>3.0</v>
      </c>
      <c r="G185" s="103" t="s">
        <v>18</v>
      </c>
      <c r="H185" s="104" t="s">
        <v>151</v>
      </c>
      <c r="J185" s="98">
        <f t="shared" si="17"/>
        <v>1</v>
      </c>
    </row>
    <row r="186">
      <c r="A186" s="48" t="str">
        <f t="shared" si="18"/>
        <v>Mole &amp; Chi</v>
      </c>
      <c r="B186" s="49" t="str">
        <f t="shared" si="19"/>
        <v>Cadol &amp; Kita</v>
      </c>
      <c r="C186" s="131" t="s">
        <v>15</v>
      </c>
      <c r="D186" s="112" t="s">
        <v>16</v>
      </c>
      <c r="E186" s="116">
        <v>6.0</v>
      </c>
      <c r="F186" s="117">
        <v>1.0</v>
      </c>
      <c r="G186" s="100" t="s">
        <v>18</v>
      </c>
      <c r="H186" s="109" t="s">
        <v>151</v>
      </c>
      <c r="J186" s="98">
        <f t="shared" si="17"/>
        <v>1</v>
      </c>
    </row>
    <row r="187">
      <c r="A187" s="48" t="str">
        <f t="shared" si="18"/>
        <v>Mole &amp; Kita</v>
      </c>
      <c r="B187" s="49" t="str">
        <f t="shared" si="19"/>
        <v>Cadol &amp; Chi</v>
      </c>
      <c r="C187" s="136" t="s">
        <v>15</v>
      </c>
      <c r="D187" s="137" t="s">
        <v>151</v>
      </c>
      <c r="E187" s="139">
        <v>6.0</v>
      </c>
      <c r="F187" s="140">
        <v>2.0</v>
      </c>
      <c r="G187" s="132" t="s">
        <v>18</v>
      </c>
      <c r="H187" s="133" t="s">
        <v>16</v>
      </c>
      <c r="J187" s="98">
        <f t="shared" si="17"/>
        <v>1</v>
      </c>
    </row>
    <row r="188">
      <c r="A188" s="48" t="str">
        <f t="shared" si="18"/>
        <v>45212 &amp; </v>
      </c>
      <c r="B188" s="49" t="str">
        <f t="shared" si="19"/>
        <v> &amp; </v>
      </c>
      <c r="C188" s="52">
        <v>45212.0</v>
      </c>
      <c r="J188" s="98">
        <f t="shared" si="17"/>
        <v>0</v>
      </c>
    </row>
    <row r="189">
      <c r="A189" s="48" t="str">
        <f t="shared" si="18"/>
        <v>WM &amp; SG</v>
      </c>
      <c r="B189" s="49" t="str">
        <f t="shared" si="19"/>
        <v>Mole &amp; Chi</v>
      </c>
      <c r="C189" s="128" t="s">
        <v>13</v>
      </c>
      <c r="D189" s="108" t="s">
        <v>150</v>
      </c>
      <c r="E189" s="114">
        <v>7.0</v>
      </c>
      <c r="F189" s="115">
        <v>6.0</v>
      </c>
      <c r="G189" s="103" t="s">
        <v>15</v>
      </c>
      <c r="H189" s="104" t="s">
        <v>16</v>
      </c>
      <c r="J189" s="98">
        <f t="shared" si="17"/>
        <v>1</v>
      </c>
    </row>
    <row r="190">
      <c r="A190" s="48" t="str">
        <f t="shared" si="18"/>
        <v>WM &amp; Chi</v>
      </c>
      <c r="B190" s="49" t="str">
        <f t="shared" si="19"/>
        <v>Mole &amp; SG</v>
      </c>
      <c r="C190" s="131" t="s">
        <v>13</v>
      </c>
      <c r="D190" s="112" t="s">
        <v>16</v>
      </c>
      <c r="E190" s="116">
        <v>6.0</v>
      </c>
      <c r="F190" s="117">
        <v>2.0</v>
      </c>
      <c r="G190" s="100" t="s">
        <v>15</v>
      </c>
      <c r="H190" s="109" t="s">
        <v>150</v>
      </c>
      <c r="J190" s="98">
        <f t="shared" si="17"/>
        <v>1</v>
      </c>
    </row>
    <row r="191">
      <c r="A191" s="48" t="str">
        <f t="shared" si="18"/>
        <v>WM &amp; Curtis</v>
      </c>
      <c r="B191" s="49" t="str">
        <f t="shared" si="19"/>
        <v>Chi &amp; SG</v>
      </c>
      <c r="C191" s="136" t="s">
        <v>13</v>
      </c>
      <c r="D191" s="137" t="s">
        <v>169</v>
      </c>
      <c r="E191" s="139">
        <v>6.0</v>
      </c>
      <c r="F191" s="140">
        <v>1.0</v>
      </c>
      <c r="G191" s="132" t="s">
        <v>16</v>
      </c>
      <c r="H191" s="133" t="s">
        <v>150</v>
      </c>
      <c r="J191" s="98">
        <f t="shared" si="17"/>
        <v>1</v>
      </c>
    </row>
    <row r="192">
      <c r="A192" s="48" t="str">
        <f t="shared" si="18"/>
        <v>45215 &amp; </v>
      </c>
      <c r="B192" s="49" t="str">
        <f t="shared" si="19"/>
        <v> &amp; </v>
      </c>
      <c r="C192" s="52">
        <v>45215.0</v>
      </c>
      <c r="J192" s="98">
        <f t="shared" si="17"/>
        <v>0</v>
      </c>
    </row>
    <row r="193">
      <c r="A193" s="48" t="str">
        <f t="shared" si="18"/>
        <v>WM &amp; Cadol</v>
      </c>
      <c r="B193" s="49" t="str">
        <f t="shared" si="19"/>
        <v>Chi &amp; DT</v>
      </c>
      <c r="C193" s="128" t="s">
        <v>13</v>
      </c>
      <c r="D193" s="108" t="s">
        <v>18</v>
      </c>
      <c r="E193" s="114">
        <v>6.0</v>
      </c>
      <c r="F193" s="115">
        <v>0.0</v>
      </c>
      <c r="G193" s="103" t="s">
        <v>16</v>
      </c>
      <c r="H193" s="104" t="s">
        <v>20</v>
      </c>
      <c r="J193" s="98">
        <f t="shared" si="17"/>
        <v>1</v>
      </c>
    </row>
    <row r="194">
      <c r="A194" s="48" t="str">
        <f t="shared" si="18"/>
        <v>Chi &amp; Cadol</v>
      </c>
      <c r="B194" s="49" t="str">
        <f t="shared" si="19"/>
        <v>WM &amp; DT</v>
      </c>
      <c r="C194" s="100" t="s">
        <v>16</v>
      </c>
      <c r="D194" s="109" t="s">
        <v>18</v>
      </c>
      <c r="E194" s="101">
        <v>7.0</v>
      </c>
      <c r="F194" s="110">
        <v>6.0</v>
      </c>
      <c r="G194" s="131" t="s">
        <v>13</v>
      </c>
      <c r="H194" s="112" t="s">
        <v>20</v>
      </c>
      <c r="J194" s="98">
        <f t="shared" si="17"/>
        <v>1</v>
      </c>
    </row>
    <row r="195">
      <c r="A195" s="48" t="str">
        <f t="shared" si="18"/>
        <v>WM &amp; Chi</v>
      </c>
      <c r="B195" s="49" t="str">
        <f t="shared" si="19"/>
        <v>Cadol &amp; DT</v>
      </c>
      <c r="C195" s="136" t="s">
        <v>13</v>
      </c>
      <c r="D195" s="137" t="s">
        <v>16</v>
      </c>
      <c r="E195" s="139">
        <v>3.0</v>
      </c>
      <c r="F195" s="140">
        <v>1.0</v>
      </c>
      <c r="G195" s="132" t="s">
        <v>18</v>
      </c>
      <c r="H195" s="133" t="s">
        <v>20</v>
      </c>
      <c r="J195" s="98">
        <f t="shared" si="17"/>
        <v>0.5</v>
      </c>
    </row>
    <row r="196">
      <c r="A196" s="48" t="str">
        <f t="shared" si="18"/>
        <v>45219 &amp; </v>
      </c>
      <c r="B196" s="49" t="str">
        <f t="shared" si="19"/>
        <v> &amp; </v>
      </c>
      <c r="C196" s="52">
        <v>45219.0</v>
      </c>
      <c r="J196" s="98">
        <f t="shared" si="17"/>
        <v>0</v>
      </c>
    </row>
    <row r="197">
      <c r="A197" s="48" t="str">
        <f t="shared" si="18"/>
        <v>WM &amp; 小 Kenny</v>
      </c>
      <c r="B197" s="49" t="str">
        <f t="shared" si="19"/>
        <v>Batty &amp; Mole</v>
      </c>
      <c r="C197" s="107" t="s">
        <v>13</v>
      </c>
      <c r="D197" s="108" t="s">
        <v>171</v>
      </c>
      <c r="E197" s="114">
        <v>6.0</v>
      </c>
      <c r="F197" s="115">
        <v>1.0</v>
      </c>
      <c r="G197" s="103" t="s">
        <v>19</v>
      </c>
      <c r="H197" s="104" t="s">
        <v>15</v>
      </c>
      <c r="J197" s="98">
        <f t="shared" si="17"/>
        <v>1</v>
      </c>
    </row>
    <row r="198">
      <c r="A198" s="48" t="str">
        <f t="shared" si="18"/>
        <v>45223 &amp; </v>
      </c>
      <c r="B198" s="49" t="str">
        <f t="shared" si="19"/>
        <v> &amp; </v>
      </c>
      <c r="C198" s="52">
        <v>45223.0</v>
      </c>
      <c r="J198" s="98">
        <f t="shared" si="17"/>
        <v>0</v>
      </c>
    </row>
    <row r="199">
      <c r="A199" s="48" t="str">
        <f t="shared" si="18"/>
        <v>WM &amp; SG</v>
      </c>
      <c r="B199" s="49" t="str">
        <f t="shared" si="19"/>
        <v>Curtis &amp; Chi</v>
      </c>
      <c r="C199" s="128" t="s">
        <v>13</v>
      </c>
      <c r="D199" s="108" t="s">
        <v>150</v>
      </c>
      <c r="E199" s="114">
        <v>7.0</v>
      </c>
      <c r="F199" s="115">
        <v>5.0</v>
      </c>
      <c r="G199" s="103" t="s">
        <v>169</v>
      </c>
      <c r="H199" s="104" t="s">
        <v>16</v>
      </c>
      <c r="J199" s="98">
        <f t="shared" si="17"/>
        <v>1</v>
      </c>
    </row>
    <row r="200">
      <c r="A200" s="48" t="str">
        <f t="shared" si="18"/>
        <v>WM &amp; Curtis</v>
      </c>
      <c r="B200" s="49" t="str">
        <f t="shared" si="19"/>
        <v>Chi &amp; SG</v>
      </c>
      <c r="C200" s="131" t="s">
        <v>13</v>
      </c>
      <c r="D200" s="112" t="s">
        <v>169</v>
      </c>
      <c r="E200" s="116">
        <v>6.0</v>
      </c>
      <c r="F200" s="117">
        <v>2.0</v>
      </c>
      <c r="G200" s="100" t="s">
        <v>16</v>
      </c>
      <c r="H200" s="109" t="s">
        <v>150</v>
      </c>
      <c r="J200" s="98">
        <f t="shared" si="17"/>
        <v>1</v>
      </c>
    </row>
    <row r="201">
      <c r="A201" s="48" t="str">
        <f t="shared" si="18"/>
        <v>27/10/2023 &amp; </v>
      </c>
      <c r="B201" s="49" t="str">
        <f t="shared" si="19"/>
        <v> &amp; </v>
      </c>
      <c r="C201" s="18" t="s">
        <v>178</v>
      </c>
      <c r="J201" s="98">
        <f t="shared" si="17"/>
        <v>0</v>
      </c>
    </row>
    <row r="202">
      <c r="A202" s="48" t="str">
        <f t="shared" si="18"/>
        <v>Curtis &amp; Chi</v>
      </c>
      <c r="B202" s="49" t="str">
        <f t="shared" si="19"/>
        <v>WM &amp; Batty</v>
      </c>
      <c r="C202" s="103" t="s">
        <v>169</v>
      </c>
      <c r="D202" s="104" t="s">
        <v>16</v>
      </c>
      <c r="E202" s="105">
        <v>6.0</v>
      </c>
      <c r="F202" s="106">
        <v>4.0</v>
      </c>
      <c r="G202" s="128" t="s">
        <v>13</v>
      </c>
      <c r="H202" s="108" t="s">
        <v>19</v>
      </c>
      <c r="J202" s="98">
        <f t="shared" si="17"/>
        <v>1</v>
      </c>
    </row>
    <row r="203">
      <c r="A203" s="48" t="str">
        <f t="shared" si="18"/>
        <v>Curtis &amp; Batty</v>
      </c>
      <c r="B203" s="49" t="str">
        <f t="shared" si="19"/>
        <v>WM &amp; Chi</v>
      </c>
      <c r="C203" s="100" t="s">
        <v>169</v>
      </c>
      <c r="D203" s="109" t="s">
        <v>19</v>
      </c>
      <c r="E203" s="101">
        <v>6.0</v>
      </c>
      <c r="F203" s="110">
        <v>2.0</v>
      </c>
      <c r="G203" s="131" t="s">
        <v>13</v>
      </c>
      <c r="H203" s="112" t="s">
        <v>16</v>
      </c>
      <c r="J203" s="98">
        <f t="shared" si="17"/>
        <v>1</v>
      </c>
    </row>
    <row r="204">
      <c r="A204" s="48" t="str">
        <f t="shared" si="18"/>
        <v>WM &amp; Curtis</v>
      </c>
      <c r="B204" s="49" t="str">
        <f t="shared" si="19"/>
        <v>Chi &amp; Batty</v>
      </c>
      <c r="C204" s="136" t="s">
        <v>13</v>
      </c>
      <c r="D204" s="137" t="s">
        <v>169</v>
      </c>
      <c r="E204" s="139">
        <v>6.0</v>
      </c>
      <c r="F204" s="140">
        <v>2.0</v>
      </c>
      <c r="G204" s="132" t="s">
        <v>16</v>
      </c>
      <c r="H204" s="133" t="s">
        <v>19</v>
      </c>
      <c r="J204" s="98">
        <f t="shared" si="17"/>
        <v>1</v>
      </c>
    </row>
    <row r="205">
      <c r="A205" s="48" t="str">
        <f t="shared" si="18"/>
        <v>45229 &amp; </v>
      </c>
      <c r="B205" s="49" t="str">
        <f t="shared" si="19"/>
        <v> &amp; </v>
      </c>
      <c r="C205" s="52">
        <v>45229.0</v>
      </c>
      <c r="J205" s="98">
        <f t="shared" si="17"/>
        <v>0</v>
      </c>
    </row>
    <row r="206">
      <c r="A206" s="48" t="str">
        <f t="shared" si="18"/>
        <v>WM &amp; DT</v>
      </c>
      <c r="B206" s="49" t="str">
        <f t="shared" si="19"/>
        <v>Chi &amp; Mike</v>
      </c>
      <c r="C206" s="107" t="s">
        <v>13</v>
      </c>
      <c r="D206" s="108" t="s">
        <v>20</v>
      </c>
      <c r="E206" s="114">
        <v>6.0</v>
      </c>
      <c r="F206" s="115">
        <v>2.0</v>
      </c>
      <c r="G206" s="103" t="s">
        <v>16</v>
      </c>
      <c r="H206" s="104" t="s">
        <v>17</v>
      </c>
      <c r="J206" s="98">
        <f t="shared" si="17"/>
        <v>1</v>
      </c>
    </row>
    <row r="207">
      <c r="A207" s="48" t="str">
        <f t="shared" si="18"/>
        <v>WM &amp; Chi</v>
      </c>
      <c r="B207" s="49" t="str">
        <f t="shared" si="19"/>
        <v>DT &amp; Mike</v>
      </c>
      <c r="C207" s="111" t="s">
        <v>13</v>
      </c>
      <c r="D207" s="112" t="s">
        <v>16</v>
      </c>
      <c r="E207" s="116">
        <v>6.0</v>
      </c>
      <c r="F207" s="117">
        <v>2.0</v>
      </c>
      <c r="G207" s="100" t="s">
        <v>20</v>
      </c>
      <c r="H207" s="109" t="s">
        <v>17</v>
      </c>
      <c r="J207" s="98">
        <f t="shared" si="17"/>
        <v>1</v>
      </c>
    </row>
    <row r="208">
      <c r="A208" s="48" t="str">
        <f t="shared" si="18"/>
        <v>WM &amp; Mike</v>
      </c>
      <c r="B208" s="49" t="str">
        <f t="shared" si="19"/>
        <v>Chi &amp; DT</v>
      </c>
      <c r="C208" s="136" t="s">
        <v>13</v>
      </c>
      <c r="D208" s="137" t="s">
        <v>17</v>
      </c>
      <c r="E208" s="139">
        <v>6.0</v>
      </c>
      <c r="F208" s="140">
        <v>2.0</v>
      </c>
      <c r="G208" s="132" t="s">
        <v>16</v>
      </c>
      <c r="H208" s="133" t="s">
        <v>20</v>
      </c>
      <c r="J208" s="98">
        <f t="shared" si="17"/>
        <v>1</v>
      </c>
    </row>
    <row r="209">
      <c r="A209" s="48" t="str">
        <f t="shared" si="18"/>
        <v>45233 &amp; </v>
      </c>
      <c r="B209" s="49" t="str">
        <f t="shared" si="19"/>
        <v> &amp; </v>
      </c>
      <c r="C209" s="52">
        <v>45233.0</v>
      </c>
      <c r="J209" s="98">
        <f t="shared" si="17"/>
        <v>0</v>
      </c>
    </row>
    <row r="210">
      <c r="A210" s="48" t="str">
        <f t="shared" si="18"/>
        <v>Mole &amp; Batty</v>
      </c>
      <c r="B210" s="49" t="str">
        <f t="shared" si="19"/>
        <v>Chi &amp; SG</v>
      </c>
      <c r="C210" s="128" t="s">
        <v>15</v>
      </c>
      <c r="D210" s="108" t="s">
        <v>19</v>
      </c>
      <c r="E210" s="114">
        <v>6.0</v>
      </c>
      <c r="F210" s="115">
        <v>0.0</v>
      </c>
      <c r="G210" s="103" t="s">
        <v>16</v>
      </c>
      <c r="H210" s="104" t="s">
        <v>150</v>
      </c>
      <c r="J210" s="98">
        <f t="shared" si="17"/>
        <v>1</v>
      </c>
    </row>
    <row r="211">
      <c r="A211" s="48" t="str">
        <f t="shared" si="18"/>
        <v>Mole &amp; Chi</v>
      </c>
      <c r="B211" s="49" t="str">
        <f t="shared" si="19"/>
        <v>Batty &amp; SG</v>
      </c>
      <c r="C211" s="131" t="s">
        <v>15</v>
      </c>
      <c r="D211" s="112" t="s">
        <v>16</v>
      </c>
      <c r="E211" s="116">
        <v>7.0</v>
      </c>
      <c r="F211" s="117">
        <v>6.0</v>
      </c>
      <c r="G211" s="100" t="s">
        <v>19</v>
      </c>
      <c r="H211" s="109" t="s">
        <v>150</v>
      </c>
      <c r="J211" s="98">
        <f t="shared" si="17"/>
        <v>1</v>
      </c>
    </row>
    <row r="212">
      <c r="A212" s="48" t="str">
        <f t="shared" si="18"/>
        <v>45236 &amp; </v>
      </c>
      <c r="B212" s="49" t="str">
        <f t="shared" si="19"/>
        <v> &amp; </v>
      </c>
      <c r="C212" s="52">
        <v>45236.0</v>
      </c>
      <c r="J212" s="98">
        <f t="shared" si="17"/>
        <v>0</v>
      </c>
    </row>
    <row r="213">
      <c r="A213" s="48" t="str">
        <f t="shared" si="18"/>
        <v>Mole &amp; DT</v>
      </c>
      <c r="B213" s="49" t="str">
        <f t="shared" si="19"/>
        <v>Chi &amp; WM</v>
      </c>
      <c r="C213" s="128" t="s">
        <v>15</v>
      </c>
      <c r="D213" s="108" t="s">
        <v>20</v>
      </c>
      <c r="E213" s="114">
        <v>6.0</v>
      </c>
      <c r="F213" s="115">
        <v>3.0</v>
      </c>
      <c r="G213" s="103" t="s">
        <v>16</v>
      </c>
      <c r="H213" s="104" t="s">
        <v>13</v>
      </c>
      <c r="J213" s="98">
        <f t="shared" si="17"/>
        <v>1</v>
      </c>
    </row>
    <row r="214">
      <c r="A214" s="48" t="str">
        <f t="shared" si="18"/>
        <v>Mole &amp; WM</v>
      </c>
      <c r="B214" s="49" t="str">
        <f t="shared" si="19"/>
        <v>Chi &amp; DT</v>
      </c>
      <c r="C214" s="131" t="s">
        <v>15</v>
      </c>
      <c r="D214" s="112" t="s">
        <v>13</v>
      </c>
      <c r="E214" s="116">
        <v>6.0</v>
      </c>
      <c r="F214" s="117">
        <v>0.0</v>
      </c>
      <c r="G214" s="100" t="s">
        <v>16</v>
      </c>
      <c r="H214" s="109" t="s">
        <v>20</v>
      </c>
      <c r="J214" s="98">
        <f t="shared" si="17"/>
        <v>1</v>
      </c>
    </row>
    <row r="215">
      <c r="A215" s="48" t="str">
        <f t="shared" si="18"/>
        <v>Mole &amp; Chi</v>
      </c>
      <c r="B215" s="49" t="str">
        <f t="shared" si="19"/>
        <v>WM &amp; DT</v>
      </c>
      <c r="C215" s="136" t="s">
        <v>15</v>
      </c>
      <c r="D215" s="137" t="s">
        <v>16</v>
      </c>
      <c r="E215" s="139">
        <v>3.0</v>
      </c>
      <c r="F215" s="140">
        <v>1.0</v>
      </c>
      <c r="G215" s="132" t="s">
        <v>13</v>
      </c>
      <c r="H215" s="133" t="s">
        <v>20</v>
      </c>
      <c r="J215" s="98">
        <f t="shared" si="17"/>
        <v>0.5</v>
      </c>
    </row>
    <row r="216">
      <c r="A216" s="48" t="str">
        <f t="shared" si="18"/>
        <v>45240 &amp; </v>
      </c>
      <c r="B216" s="49" t="str">
        <f t="shared" si="19"/>
        <v> &amp; </v>
      </c>
      <c r="C216" s="113">
        <v>45240.0</v>
      </c>
      <c r="J216" s="98">
        <f t="shared" si="17"/>
        <v>0</v>
      </c>
    </row>
    <row r="217">
      <c r="A217" s="48" t="str">
        <f t="shared" si="18"/>
        <v>WM &amp; Curtis</v>
      </c>
      <c r="B217" s="49" t="str">
        <f t="shared" si="19"/>
        <v>Chi &amp; Mike</v>
      </c>
      <c r="C217" s="128" t="s">
        <v>13</v>
      </c>
      <c r="D217" s="108" t="s">
        <v>169</v>
      </c>
      <c r="E217" s="114">
        <v>6.0</v>
      </c>
      <c r="F217" s="115">
        <v>1.0</v>
      </c>
      <c r="G217" s="103" t="s">
        <v>16</v>
      </c>
      <c r="H217" s="104" t="s">
        <v>17</v>
      </c>
      <c r="J217" s="98">
        <f t="shared" si="17"/>
        <v>1</v>
      </c>
    </row>
    <row r="218">
      <c r="A218" s="48" t="str">
        <f t="shared" si="18"/>
        <v>WM &amp; Mike</v>
      </c>
      <c r="B218" s="49" t="str">
        <f t="shared" si="19"/>
        <v>Chi &amp; Curtis</v>
      </c>
      <c r="C218" s="131" t="s">
        <v>13</v>
      </c>
      <c r="D218" s="112" t="s">
        <v>17</v>
      </c>
      <c r="E218" s="116">
        <v>7.0</v>
      </c>
      <c r="F218" s="117">
        <v>6.0</v>
      </c>
      <c r="G218" s="100" t="s">
        <v>16</v>
      </c>
      <c r="H218" s="109" t="s">
        <v>169</v>
      </c>
      <c r="J218" s="98">
        <f t="shared" si="17"/>
        <v>1</v>
      </c>
    </row>
    <row r="219">
      <c r="A219" s="48" t="str">
        <f t="shared" si="18"/>
        <v>WM &amp; Chi</v>
      </c>
      <c r="B219" s="49" t="str">
        <f t="shared" si="19"/>
        <v>Curtis &amp; Mike</v>
      </c>
      <c r="C219" s="136" t="s">
        <v>13</v>
      </c>
      <c r="D219" s="137" t="s">
        <v>16</v>
      </c>
      <c r="E219" s="139">
        <v>3.0</v>
      </c>
      <c r="F219" s="140">
        <v>1.0</v>
      </c>
      <c r="G219" s="132" t="s">
        <v>169</v>
      </c>
      <c r="H219" s="133" t="s">
        <v>17</v>
      </c>
      <c r="J219" s="98">
        <f t="shared" si="17"/>
        <v>0.5</v>
      </c>
    </row>
    <row r="220">
      <c r="A220" s="48" t="str">
        <f t="shared" si="18"/>
        <v>45243 &amp; </v>
      </c>
      <c r="B220" s="49" t="str">
        <f t="shared" si="19"/>
        <v> &amp; </v>
      </c>
      <c r="C220" s="52">
        <v>45243.0</v>
      </c>
      <c r="J220" s="98">
        <f t="shared" si="17"/>
        <v>0</v>
      </c>
    </row>
    <row r="221">
      <c r="A221" s="48" t="str">
        <f t="shared" si="18"/>
        <v>WM &amp; Cadol</v>
      </c>
      <c r="B221" s="49" t="str">
        <f t="shared" si="19"/>
        <v>Chi &amp; Mike</v>
      </c>
      <c r="C221" s="128" t="s">
        <v>13</v>
      </c>
      <c r="D221" s="108" t="s">
        <v>18</v>
      </c>
      <c r="E221" s="114">
        <v>6.0</v>
      </c>
      <c r="F221" s="115">
        <v>4.0</v>
      </c>
      <c r="G221" s="103" t="s">
        <v>16</v>
      </c>
      <c r="H221" s="104" t="s">
        <v>17</v>
      </c>
      <c r="J221" s="98">
        <f t="shared" si="17"/>
        <v>1</v>
      </c>
    </row>
    <row r="222">
      <c r="A222" s="48" t="str">
        <f t="shared" si="18"/>
        <v>WM &amp; Mike</v>
      </c>
      <c r="B222" s="49" t="str">
        <f t="shared" si="19"/>
        <v>Chi &amp; Cadol</v>
      </c>
      <c r="C222" s="131" t="s">
        <v>13</v>
      </c>
      <c r="D222" s="112" t="s">
        <v>17</v>
      </c>
      <c r="E222" s="116">
        <v>6.0</v>
      </c>
      <c r="F222" s="117">
        <v>2.0</v>
      </c>
      <c r="G222" s="100" t="s">
        <v>16</v>
      </c>
      <c r="H222" s="109" t="s">
        <v>18</v>
      </c>
      <c r="J222" s="98">
        <f t="shared" si="17"/>
        <v>1</v>
      </c>
    </row>
    <row r="223">
      <c r="A223" s="48" t="str">
        <f t="shared" si="18"/>
        <v>WM &amp; Chi</v>
      </c>
      <c r="B223" s="49" t="str">
        <f t="shared" si="19"/>
        <v>Cadol &amp; Mike</v>
      </c>
      <c r="C223" s="136" t="s">
        <v>13</v>
      </c>
      <c r="D223" s="137" t="s">
        <v>16</v>
      </c>
      <c r="E223" s="139">
        <v>3.0</v>
      </c>
      <c r="F223" s="140">
        <v>0.0</v>
      </c>
      <c r="G223" s="132" t="s">
        <v>18</v>
      </c>
      <c r="H223" s="133" t="s">
        <v>17</v>
      </c>
      <c r="J223" s="98">
        <f t="shared" si="17"/>
        <v>0.5</v>
      </c>
    </row>
    <row r="224">
      <c r="A224" s="48" t="str">
        <f t="shared" si="18"/>
        <v>45244 &amp; </v>
      </c>
      <c r="B224" s="49" t="str">
        <f t="shared" si="19"/>
        <v> &amp; </v>
      </c>
      <c r="C224" s="52">
        <v>45244.0</v>
      </c>
      <c r="J224" s="98">
        <f t="shared" si="17"/>
        <v>0</v>
      </c>
    </row>
    <row r="225">
      <c r="A225" s="48" t="str">
        <f t="shared" si="18"/>
        <v>Mole &amp; SG</v>
      </c>
      <c r="B225" s="49" t="str">
        <f t="shared" si="19"/>
        <v>Curtis &amp; DT</v>
      </c>
      <c r="C225" s="128" t="s">
        <v>15</v>
      </c>
      <c r="D225" s="108" t="s">
        <v>150</v>
      </c>
      <c r="E225" s="114">
        <v>6.0</v>
      </c>
      <c r="F225" s="115">
        <v>1.0</v>
      </c>
      <c r="G225" s="103" t="s">
        <v>169</v>
      </c>
      <c r="H225" s="104" t="s">
        <v>20</v>
      </c>
      <c r="J225" s="98">
        <f t="shared" si="17"/>
        <v>1</v>
      </c>
    </row>
    <row r="226">
      <c r="A226" s="48" t="str">
        <f t="shared" si="18"/>
        <v>Mole &amp; DT</v>
      </c>
      <c r="B226" s="49" t="str">
        <f t="shared" si="19"/>
        <v>Curtis &amp; SG</v>
      </c>
      <c r="C226" s="131" t="s">
        <v>15</v>
      </c>
      <c r="D226" s="112" t="s">
        <v>20</v>
      </c>
      <c r="E226" s="116">
        <v>6.0</v>
      </c>
      <c r="F226" s="117">
        <v>4.0</v>
      </c>
      <c r="G226" s="100" t="s">
        <v>169</v>
      </c>
      <c r="H226" s="109" t="s">
        <v>150</v>
      </c>
      <c r="J226" s="98">
        <f t="shared" si="17"/>
        <v>1</v>
      </c>
    </row>
    <row r="227">
      <c r="A227" s="48" t="str">
        <f t="shared" si="18"/>
        <v>Mole &amp; Curtis</v>
      </c>
      <c r="B227" s="49" t="str">
        <f t="shared" si="19"/>
        <v>DT &amp; SG</v>
      </c>
      <c r="C227" s="136" t="s">
        <v>15</v>
      </c>
      <c r="D227" s="137" t="s">
        <v>169</v>
      </c>
      <c r="E227" s="139">
        <v>6.0</v>
      </c>
      <c r="F227" s="140">
        <v>5.0</v>
      </c>
      <c r="G227" s="132" t="s">
        <v>20</v>
      </c>
      <c r="H227" s="133" t="s">
        <v>150</v>
      </c>
      <c r="J227" s="98">
        <f t="shared" si="17"/>
        <v>0.5</v>
      </c>
    </row>
    <row r="228">
      <c r="A228" s="48" t="str">
        <f t="shared" si="18"/>
        <v>45246 &amp; </v>
      </c>
      <c r="B228" s="49" t="str">
        <f t="shared" si="19"/>
        <v> &amp; </v>
      </c>
      <c r="C228" s="52">
        <v>45246.0</v>
      </c>
      <c r="J228" s="98">
        <f t="shared" si="17"/>
        <v>0</v>
      </c>
    </row>
    <row r="229">
      <c r="A229" s="48" t="str">
        <f t="shared" si="18"/>
        <v>Mark &amp; Chi</v>
      </c>
      <c r="B229" s="49" t="str">
        <f t="shared" si="19"/>
        <v>WM &amp; Curtis</v>
      </c>
      <c r="C229" s="128" t="s">
        <v>172</v>
      </c>
      <c r="D229" s="108" t="s">
        <v>16</v>
      </c>
      <c r="E229" s="114">
        <v>6.0</v>
      </c>
      <c r="F229" s="115">
        <v>2.0</v>
      </c>
      <c r="G229" s="103" t="s">
        <v>13</v>
      </c>
      <c r="H229" s="104" t="s">
        <v>169</v>
      </c>
      <c r="J229" s="98">
        <f t="shared" si="17"/>
        <v>1</v>
      </c>
    </row>
    <row r="230">
      <c r="A230" s="48" t="str">
        <f t="shared" si="18"/>
        <v>Mark &amp; Curtis</v>
      </c>
      <c r="B230" s="49" t="str">
        <f t="shared" si="19"/>
        <v>WM &amp; Chi</v>
      </c>
      <c r="C230" s="131" t="s">
        <v>172</v>
      </c>
      <c r="D230" s="112" t="s">
        <v>169</v>
      </c>
      <c r="E230" s="116">
        <v>6.0</v>
      </c>
      <c r="F230" s="117">
        <v>4.0</v>
      </c>
      <c r="G230" s="100" t="s">
        <v>13</v>
      </c>
      <c r="H230" s="109" t="s">
        <v>16</v>
      </c>
      <c r="J230" s="98">
        <f t="shared" si="17"/>
        <v>1</v>
      </c>
    </row>
    <row r="231">
      <c r="A231" s="48" t="str">
        <f t="shared" si="18"/>
        <v>Mark &amp; WM</v>
      </c>
      <c r="B231" s="49" t="str">
        <f t="shared" si="19"/>
        <v>Curtis &amp; Chi</v>
      </c>
      <c r="C231" s="136" t="s">
        <v>172</v>
      </c>
      <c r="D231" s="137" t="s">
        <v>13</v>
      </c>
      <c r="E231" s="139">
        <v>6.0</v>
      </c>
      <c r="F231" s="140">
        <v>1.0</v>
      </c>
      <c r="G231" s="132" t="s">
        <v>169</v>
      </c>
      <c r="H231" s="133" t="s">
        <v>16</v>
      </c>
      <c r="J231" s="98">
        <f t="shared" si="17"/>
        <v>1</v>
      </c>
    </row>
    <row r="232">
      <c r="A232" s="48" t="str">
        <f t="shared" si="18"/>
        <v>45247 &amp; </v>
      </c>
      <c r="B232" s="49" t="str">
        <f t="shared" si="19"/>
        <v> &amp; </v>
      </c>
      <c r="C232" s="52">
        <v>45247.0</v>
      </c>
      <c r="J232" s="98">
        <f t="shared" si="17"/>
        <v>0</v>
      </c>
    </row>
    <row r="233">
      <c r="A233" s="48" t="str">
        <f t="shared" si="18"/>
        <v>WM &amp; Batty</v>
      </c>
      <c r="B233" s="49" t="str">
        <f t="shared" si="19"/>
        <v>Kita &amp; Mole</v>
      </c>
      <c r="C233" s="128" t="s">
        <v>13</v>
      </c>
      <c r="D233" s="108" t="s">
        <v>19</v>
      </c>
      <c r="E233" s="114">
        <v>6.0</v>
      </c>
      <c r="F233" s="115">
        <v>0.0</v>
      </c>
      <c r="G233" s="103" t="s">
        <v>151</v>
      </c>
      <c r="H233" s="104" t="s">
        <v>15</v>
      </c>
      <c r="J233" s="98">
        <f t="shared" si="17"/>
        <v>1</v>
      </c>
    </row>
    <row r="234">
      <c r="A234" s="48" t="str">
        <f t="shared" si="18"/>
        <v>Batty &amp; Mole</v>
      </c>
      <c r="B234" s="49" t="str">
        <f t="shared" si="19"/>
        <v>Kita &amp; WM</v>
      </c>
      <c r="C234" s="100" t="s">
        <v>19</v>
      </c>
      <c r="D234" s="109" t="s">
        <v>15</v>
      </c>
      <c r="E234" s="101">
        <v>7.0</v>
      </c>
      <c r="F234" s="110">
        <v>5.0</v>
      </c>
      <c r="G234" s="131" t="s">
        <v>151</v>
      </c>
      <c r="H234" s="112" t="s">
        <v>13</v>
      </c>
      <c r="J234" s="98">
        <f t="shared" si="17"/>
        <v>1</v>
      </c>
    </row>
    <row r="235">
      <c r="A235" s="48" t="str">
        <f t="shared" si="18"/>
        <v>WM &amp; Mole</v>
      </c>
      <c r="B235" s="49" t="str">
        <f t="shared" si="19"/>
        <v>Batty &amp; Kita</v>
      </c>
      <c r="C235" s="136" t="s">
        <v>13</v>
      </c>
      <c r="D235" s="137" t="s">
        <v>15</v>
      </c>
      <c r="E235" s="139">
        <v>6.0</v>
      </c>
      <c r="F235" s="140">
        <v>0.0</v>
      </c>
      <c r="G235" s="132" t="s">
        <v>19</v>
      </c>
      <c r="H235" s="133" t="s">
        <v>151</v>
      </c>
      <c r="J235" s="98">
        <f t="shared" si="17"/>
        <v>1</v>
      </c>
    </row>
    <row r="236">
      <c r="A236" s="48" t="str">
        <f t="shared" si="18"/>
        <v>45250 &amp; </v>
      </c>
      <c r="B236" s="49" t="str">
        <f t="shared" si="19"/>
        <v> &amp; </v>
      </c>
      <c r="C236" s="52">
        <v>45250.0</v>
      </c>
      <c r="J236" s="98">
        <f t="shared" si="17"/>
        <v>0</v>
      </c>
    </row>
    <row r="237">
      <c r="A237" s="48" t="str">
        <f t="shared" si="18"/>
        <v>Curtis &amp; DT</v>
      </c>
      <c r="B237" s="49" t="str">
        <f t="shared" si="19"/>
        <v>Chi &amp; SG</v>
      </c>
      <c r="C237" s="128" t="s">
        <v>169</v>
      </c>
      <c r="D237" s="108" t="s">
        <v>20</v>
      </c>
      <c r="E237" s="114">
        <v>6.0</v>
      </c>
      <c r="F237" s="115">
        <v>1.0</v>
      </c>
      <c r="G237" s="103" t="s">
        <v>16</v>
      </c>
      <c r="H237" s="104" t="s">
        <v>150</v>
      </c>
      <c r="J237" s="98">
        <f t="shared" si="17"/>
        <v>1</v>
      </c>
    </row>
    <row r="238">
      <c r="A238" s="48" t="str">
        <f t="shared" si="18"/>
        <v>Chi &amp; DT</v>
      </c>
      <c r="B238" s="49" t="str">
        <f t="shared" si="19"/>
        <v>Curtis &amp; SG</v>
      </c>
      <c r="C238" s="100" t="s">
        <v>16</v>
      </c>
      <c r="D238" s="109" t="s">
        <v>20</v>
      </c>
      <c r="E238" s="101">
        <v>6.0</v>
      </c>
      <c r="F238" s="110">
        <v>1.0</v>
      </c>
      <c r="G238" s="131" t="s">
        <v>169</v>
      </c>
      <c r="H238" s="112" t="s">
        <v>150</v>
      </c>
      <c r="J238" s="98">
        <f t="shared" si="17"/>
        <v>1</v>
      </c>
    </row>
    <row r="239">
      <c r="A239" s="48" t="str">
        <f t="shared" si="18"/>
        <v>Chi &amp; Curtis</v>
      </c>
      <c r="B239" s="49" t="str">
        <f t="shared" si="19"/>
        <v>DT &amp; SG</v>
      </c>
      <c r="C239" s="136" t="s">
        <v>16</v>
      </c>
      <c r="D239" s="137" t="s">
        <v>169</v>
      </c>
      <c r="E239" s="139">
        <v>6.0</v>
      </c>
      <c r="F239" s="140">
        <v>1.0</v>
      </c>
      <c r="G239" s="132" t="s">
        <v>20</v>
      </c>
      <c r="H239" s="133" t="s">
        <v>150</v>
      </c>
      <c r="J239" s="98">
        <f t="shared" si="17"/>
        <v>1</v>
      </c>
    </row>
    <row r="240">
      <c r="A240" s="48" t="str">
        <f t="shared" si="18"/>
        <v>45253 &amp; </v>
      </c>
      <c r="B240" s="49" t="str">
        <f t="shared" si="19"/>
        <v> &amp; </v>
      </c>
      <c r="C240" s="52">
        <v>45253.0</v>
      </c>
      <c r="J240" s="98">
        <f t="shared" si="17"/>
        <v>0</v>
      </c>
    </row>
    <row r="241">
      <c r="A241" s="48" t="str">
        <f t="shared" si="18"/>
        <v>WM &amp; Chi</v>
      </c>
      <c r="B241" s="49" t="str">
        <f t="shared" si="19"/>
        <v>Batty &amp; Mole</v>
      </c>
      <c r="C241" s="107" t="s">
        <v>13</v>
      </c>
      <c r="D241" s="108" t="s">
        <v>16</v>
      </c>
      <c r="E241" s="114">
        <v>7.0</v>
      </c>
      <c r="F241" s="115">
        <v>5.0</v>
      </c>
      <c r="G241" s="103" t="s">
        <v>19</v>
      </c>
      <c r="H241" s="104" t="s">
        <v>15</v>
      </c>
      <c r="J241" s="98">
        <f t="shared" si="17"/>
        <v>1</v>
      </c>
    </row>
    <row r="242">
      <c r="A242" s="48" t="str">
        <f t="shared" si="18"/>
        <v>Chi &amp; Mole</v>
      </c>
      <c r="B242" s="49" t="str">
        <f t="shared" si="19"/>
        <v>WM &amp; Batty</v>
      </c>
      <c r="C242" s="100" t="s">
        <v>16</v>
      </c>
      <c r="D242" s="109" t="s">
        <v>15</v>
      </c>
      <c r="E242" s="101">
        <v>6.0</v>
      </c>
      <c r="F242" s="110">
        <v>1.0</v>
      </c>
      <c r="G242" s="131" t="s">
        <v>13</v>
      </c>
      <c r="H242" s="112" t="s">
        <v>19</v>
      </c>
      <c r="J242" s="98">
        <f t="shared" si="17"/>
        <v>1</v>
      </c>
    </row>
    <row r="243">
      <c r="A243" s="48" t="str">
        <f t="shared" si="18"/>
        <v>WM &amp; Mole</v>
      </c>
      <c r="B243" s="49" t="str">
        <f t="shared" si="19"/>
        <v>Chi &amp; Batty</v>
      </c>
      <c r="C243" s="136" t="s">
        <v>13</v>
      </c>
      <c r="D243" s="137" t="s">
        <v>15</v>
      </c>
      <c r="E243" s="139">
        <v>6.0</v>
      </c>
      <c r="F243" s="140">
        <v>3.0</v>
      </c>
      <c r="G243" s="132" t="s">
        <v>16</v>
      </c>
      <c r="H243" s="133" t="s">
        <v>19</v>
      </c>
      <c r="J243" s="98">
        <f t="shared" si="17"/>
        <v>1</v>
      </c>
    </row>
    <row r="244">
      <c r="A244" s="48" t="str">
        <f t="shared" si="18"/>
        <v>45254 &amp; </v>
      </c>
      <c r="B244" s="49" t="str">
        <f t="shared" si="19"/>
        <v> &amp; </v>
      </c>
      <c r="C244" s="52">
        <v>45254.0</v>
      </c>
      <c r="J244" s="98">
        <f t="shared" si="17"/>
        <v>0</v>
      </c>
    </row>
    <row r="245">
      <c r="A245" s="48" t="str">
        <f t="shared" si="18"/>
        <v>WM &amp; Batty</v>
      </c>
      <c r="B245" s="49" t="str">
        <f t="shared" si="19"/>
        <v>Mole &amp; DT</v>
      </c>
      <c r="C245" s="107" t="s">
        <v>13</v>
      </c>
      <c r="D245" s="108" t="s">
        <v>19</v>
      </c>
      <c r="E245" s="114">
        <v>6.0</v>
      </c>
      <c r="F245" s="115">
        <v>3.0</v>
      </c>
      <c r="G245" s="103" t="s">
        <v>15</v>
      </c>
      <c r="H245" s="104" t="s">
        <v>20</v>
      </c>
      <c r="J245" s="98">
        <f t="shared" si="17"/>
        <v>1</v>
      </c>
    </row>
    <row r="246">
      <c r="A246" s="48" t="str">
        <f t="shared" si="18"/>
        <v>Mole &amp; Batty</v>
      </c>
      <c r="B246" s="49" t="str">
        <f t="shared" si="19"/>
        <v>WM &amp; DT</v>
      </c>
      <c r="C246" s="100" t="s">
        <v>15</v>
      </c>
      <c r="D246" s="109" t="s">
        <v>19</v>
      </c>
      <c r="E246" s="101">
        <v>6.0</v>
      </c>
      <c r="F246" s="110">
        <v>4.0</v>
      </c>
      <c r="G246" s="131" t="s">
        <v>13</v>
      </c>
      <c r="H246" s="112" t="s">
        <v>20</v>
      </c>
      <c r="J246" s="98">
        <f t="shared" si="17"/>
        <v>1</v>
      </c>
    </row>
    <row r="247">
      <c r="A247" s="48" t="str">
        <f t="shared" si="18"/>
        <v>WM &amp; Mole</v>
      </c>
      <c r="B247" s="49" t="str">
        <f t="shared" si="19"/>
        <v>DT &amp; Batty</v>
      </c>
      <c r="C247" s="136" t="s">
        <v>13</v>
      </c>
      <c r="D247" s="137" t="s">
        <v>15</v>
      </c>
      <c r="E247" s="139">
        <v>5.0</v>
      </c>
      <c r="F247" s="140">
        <v>1.0</v>
      </c>
      <c r="G247" s="132" t="s">
        <v>20</v>
      </c>
      <c r="H247" s="133" t="s">
        <v>19</v>
      </c>
      <c r="J247" s="98">
        <f t="shared" si="17"/>
        <v>0.5</v>
      </c>
    </row>
    <row r="248">
      <c r="A248" s="48" t="str">
        <f t="shared" si="18"/>
        <v>45257 &amp; </v>
      </c>
      <c r="B248" s="49" t="str">
        <f t="shared" si="19"/>
        <v> &amp; </v>
      </c>
      <c r="C248" s="52">
        <v>45257.0</v>
      </c>
      <c r="J248" s="98">
        <f t="shared" si="17"/>
        <v>0</v>
      </c>
    </row>
    <row r="249">
      <c r="A249" s="48" t="str">
        <f t="shared" si="18"/>
        <v>WM &amp; Kita</v>
      </c>
      <c r="B249" s="49" t="str">
        <f t="shared" si="19"/>
        <v>Batty &amp; Chi</v>
      </c>
      <c r="C249" s="107" t="s">
        <v>13</v>
      </c>
      <c r="D249" s="108" t="s">
        <v>151</v>
      </c>
      <c r="E249" s="114">
        <v>6.0</v>
      </c>
      <c r="F249" s="115">
        <v>4.0</v>
      </c>
      <c r="G249" s="103" t="s">
        <v>19</v>
      </c>
      <c r="H249" s="104" t="s">
        <v>16</v>
      </c>
      <c r="J249" s="98">
        <f t="shared" si="17"/>
        <v>1</v>
      </c>
    </row>
    <row r="250">
      <c r="A250" s="48" t="str">
        <f t="shared" si="18"/>
        <v>WM &amp; Batty</v>
      </c>
      <c r="B250" s="49" t="str">
        <f t="shared" si="19"/>
        <v>Chi &amp; Kita</v>
      </c>
      <c r="C250" s="131" t="s">
        <v>13</v>
      </c>
      <c r="D250" s="112" t="s">
        <v>19</v>
      </c>
      <c r="E250" s="116">
        <v>7.0</v>
      </c>
      <c r="F250" s="117">
        <v>6.0</v>
      </c>
      <c r="G250" s="100" t="s">
        <v>16</v>
      </c>
      <c r="H250" s="109" t="s">
        <v>151</v>
      </c>
      <c r="J250" s="98">
        <f t="shared" si="17"/>
        <v>1</v>
      </c>
    </row>
    <row r="251">
      <c r="A251" s="48" t="str">
        <f t="shared" si="18"/>
        <v>WM &amp; Chi</v>
      </c>
      <c r="B251" s="49" t="str">
        <f t="shared" si="19"/>
        <v>Batty &amp; Kita</v>
      </c>
      <c r="C251" s="136" t="s">
        <v>13</v>
      </c>
      <c r="D251" s="137" t="s">
        <v>16</v>
      </c>
      <c r="E251" s="139">
        <v>4.0</v>
      </c>
      <c r="F251" s="140">
        <v>0.0</v>
      </c>
      <c r="G251" s="132" t="s">
        <v>19</v>
      </c>
      <c r="H251" s="133" t="s">
        <v>151</v>
      </c>
      <c r="J251" s="98">
        <f t="shared" si="17"/>
        <v>0.5</v>
      </c>
    </row>
    <row r="252">
      <c r="A252" s="48" t="str">
        <f t="shared" si="18"/>
        <v>45258 &amp; </v>
      </c>
      <c r="B252" s="49" t="str">
        <f t="shared" si="19"/>
        <v> &amp; </v>
      </c>
      <c r="C252" s="52">
        <v>45258.0</v>
      </c>
      <c r="J252" s="98">
        <f t="shared" si="17"/>
        <v>0</v>
      </c>
    </row>
    <row r="253">
      <c r="A253" s="48" t="str">
        <f t="shared" si="18"/>
        <v>SG &amp; Lit7</v>
      </c>
      <c r="B253" s="49" t="str">
        <f t="shared" si="19"/>
        <v>Chi &amp; Mike</v>
      </c>
      <c r="C253" s="128" t="s">
        <v>150</v>
      </c>
      <c r="D253" s="108" t="s">
        <v>173</v>
      </c>
      <c r="E253" s="114">
        <v>2.0</v>
      </c>
      <c r="F253" s="115">
        <v>1.0</v>
      </c>
      <c r="G253" s="103" t="s">
        <v>16</v>
      </c>
      <c r="H253" s="104" t="s">
        <v>17</v>
      </c>
      <c r="J253" s="98">
        <f t="shared" si="17"/>
        <v>0.5</v>
      </c>
    </row>
    <row r="254">
      <c r="A254" s="48" t="str">
        <f t="shared" si="18"/>
        <v>Chi &amp; Lit7</v>
      </c>
      <c r="B254" s="49" t="str">
        <f t="shared" si="19"/>
        <v>SG &amp; Mike</v>
      </c>
      <c r="C254" s="100" t="s">
        <v>16</v>
      </c>
      <c r="D254" s="109" t="s">
        <v>173</v>
      </c>
      <c r="E254" s="101">
        <v>6.0</v>
      </c>
      <c r="F254" s="110">
        <v>3.0</v>
      </c>
      <c r="G254" s="131" t="s">
        <v>150</v>
      </c>
      <c r="H254" s="112" t="s">
        <v>17</v>
      </c>
      <c r="J254" s="98">
        <f t="shared" si="17"/>
        <v>1</v>
      </c>
    </row>
    <row r="255">
      <c r="A255" s="48" t="str">
        <f t="shared" si="18"/>
        <v>Lit7 &amp; Mike</v>
      </c>
      <c r="B255" s="49" t="str">
        <f t="shared" si="19"/>
        <v>SG &amp; Chi</v>
      </c>
      <c r="C255" s="132" t="s">
        <v>173</v>
      </c>
      <c r="D255" s="133" t="s">
        <v>17</v>
      </c>
      <c r="E255" s="141">
        <v>6.0</v>
      </c>
      <c r="F255" s="142">
        <v>4.0</v>
      </c>
      <c r="G255" s="136" t="s">
        <v>150</v>
      </c>
      <c r="H255" s="137" t="s">
        <v>16</v>
      </c>
      <c r="J255" s="98">
        <f t="shared" si="17"/>
        <v>1</v>
      </c>
    </row>
    <row r="256">
      <c r="A256" s="48" t="str">
        <f t="shared" si="18"/>
        <v>45260 &amp; </v>
      </c>
      <c r="B256" s="49" t="str">
        <f t="shared" si="19"/>
        <v> &amp; </v>
      </c>
      <c r="C256" s="52">
        <v>45260.0</v>
      </c>
      <c r="J256" s="98">
        <f t="shared" si="17"/>
        <v>0</v>
      </c>
    </row>
    <row r="257">
      <c r="A257" s="48" t="str">
        <f t="shared" si="18"/>
        <v>WM &amp; SG</v>
      </c>
      <c r="B257" s="49" t="str">
        <f t="shared" si="19"/>
        <v>Chi &amp; Kita</v>
      </c>
      <c r="C257" s="107" t="s">
        <v>13</v>
      </c>
      <c r="D257" s="108" t="s">
        <v>150</v>
      </c>
      <c r="E257" s="114">
        <v>6.0</v>
      </c>
      <c r="F257" s="115">
        <v>4.0</v>
      </c>
      <c r="G257" s="103" t="s">
        <v>16</v>
      </c>
      <c r="H257" s="104" t="s">
        <v>151</v>
      </c>
      <c r="J257" s="98">
        <f t="shared" si="17"/>
        <v>1</v>
      </c>
    </row>
    <row r="258">
      <c r="A258" s="48" t="str">
        <f t="shared" si="18"/>
        <v>WM &amp; Kita</v>
      </c>
      <c r="B258" s="49" t="str">
        <f t="shared" si="19"/>
        <v>SG &amp; Chi</v>
      </c>
      <c r="C258" s="111" t="s">
        <v>13</v>
      </c>
      <c r="D258" s="112" t="s">
        <v>151</v>
      </c>
      <c r="E258" s="116">
        <v>6.0</v>
      </c>
      <c r="F258" s="117">
        <v>0.0</v>
      </c>
      <c r="G258" s="100" t="s">
        <v>150</v>
      </c>
      <c r="H258" s="109" t="s">
        <v>16</v>
      </c>
      <c r="J258" s="98">
        <f t="shared" si="17"/>
        <v>1</v>
      </c>
    </row>
    <row r="259">
      <c r="A259" s="48" t="str">
        <f t="shared" si="18"/>
        <v>WM &amp; Chi</v>
      </c>
      <c r="B259" s="49" t="str">
        <f t="shared" si="19"/>
        <v>SG &amp; Kita</v>
      </c>
      <c r="C259" s="136" t="s">
        <v>13</v>
      </c>
      <c r="D259" s="137" t="s">
        <v>16</v>
      </c>
      <c r="E259" s="139">
        <v>6.0</v>
      </c>
      <c r="F259" s="140">
        <v>0.0</v>
      </c>
      <c r="G259" s="132" t="s">
        <v>150</v>
      </c>
      <c r="H259" s="133" t="s">
        <v>151</v>
      </c>
      <c r="J259" s="98">
        <f t="shared" si="17"/>
        <v>1</v>
      </c>
    </row>
    <row r="260">
      <c r="A260" s="48" t="str">
        <f t="shared" si="18"/>
        <v>45261 &amp; </v>
      </c>
      <c r="B260" s="49" t="str">
        <f t="shared" si="19"/>
        <v> &amp; </v>
      </c>
      <c r="C260" s="52">
        <v>45261.0</v>
      </c>
      <c r="J260" s="98">
        <f t="shared" si="17"/>
        <v>0</v>
      </c>
    </row>
    <row r="261">
      <c r="A261" s="48" t="str">
        <f t="shared" si="18"/>
        <v>Chi &amp; Mole</v>
      </c>
      <c r="B261" s="49" t="str">
        <f t="shared" si="19"/>
        <v>WM &amp; Batty</v>
      </c>
      <c r="C261" s="103" t="s">
        <v>16</v>
      </c>
      <c r="D261" s="104" t="s">
        <v>15</v>
      </c>
      <c r="E261" s="105">
        <v>6.0</v>
      </c>
      <c r="F261" s="106">
        <v>3.0</v>
      </c>
      <c r="G261" s="128" t="s">
        <v>13</v>
      </c>
      <c r="H261" s="108" t="s">
        <v>19</v>
      </c>
      <c r="J261" s="98">
        <f t="shared" si="17"/>
        <v>1</v>
      </c>
    </row>
    <row r="262">
      <c r="A262" s="48" t="str">
        <f t="shared" si="18"/>
        <v>WM &amp; Chi</v>
      </c>
      <c r="B262" s="49" t="str">
        <f t="shared" si="19"/>
        <v>Mole &amp; Batty</v>
      </c>
      <c r="C262" s="131" t="s">
        <v>13</v>
      </c>
      <c r="D262" s="112" t="s">
        <v>16</v>
      </c>
      <c r="E262" s="116">
        <v>6.0</v>
      </c>
      <c r="F262" s="117">
        <v>2.0</v>
      </c>
      <c r="G262" s="100" t="s">
        <v>15</v>
      </c>
      <c r="H262" s="109" t="s">
        <v>19</v>
      </c>
      <c r="J262" s="98">
        <f t="shared" si="17"/>
        <v>1</v>
      </c>
    </row>
    <row r="263">
      <c r="A263" s="48" t="str">
        <f t="shared" si="18"/>
        <v>WM &amp; Mole</v>
      </c>
      <c r="B263" s="49" t="str">
        <f t="shared" si="19"/>
        <v>Chi &amp; Batty</v>
      </c>
      <c r="C263" s="136" t="s">
        <v>13</v>
      </c>
      <c r="D263" s="137" t="s">
        <v>15</v>
      </c>
      <c r="E263" s="139">
        <v>6.0</v>
      </c>
      <c r="F263" s="140">
        <v>2.0</v>
      </c>
      <c r="G263" s="132" t="s">
        <v>16</v>
      </c>
      <c r="H263" s="133" t="s">
        <v>19</v>
      </c>
      <c r="J263" s="98">
        <f t="shared" si="17"/>
        <v>1</v>
      </c>
    </row>
    <row r="264">
      <c r="A264" s="48" t="str">
        <f t="shared" si="18"/>
        <v>45264 &amp; </v>
      </c>
      <c r="B264" s="49" t="str">
        <f t="shared" si="19"/>
        <v> &amp; </v>
      </c>
      <c r="C264" s="52">
        <v>45264.0</v>
      </c>
      <c r="J264" s="98">
        <f t="shared" si="17"/>
        <v>0</v>
      </c>
    </row>
    <row r="265">
      <c r="A265" s="48" t="str">
        <f t="shared" si="18"/>
        <v>WM &amp; Lit7</v>
      </c>
      <c r="B265" s="49" t="str">
        <f t="shared" si="19"/>
        <v>Chi &amp; Mike</v>
      </c>
      <c r="C265" s="107" t="s">
        <v>13</v>
      </c>
      <c r="D265" s="108" t="s">
        <v>173</v>
      </c>
      <c r="E265" s="114">
        <v>7.0</v>
      </c>
      <c r="F265" s="115">
        <v>5.0</v>
      </c>
      <c r="G265" s="103" t="s">
        <v>16</v>
      </c>
      <c r="H265" s="104" t="s">
        <v>17</v>
      </c>
      <c r="J265" s="98">
        <f t="shared" si="17"/>
        <v>1</v>
      </c>
    </row>
    <row r="266">
      <c r="A266" s="48" t="str">
        <f t="shared" si="18"/>
        <v>WM &amp; Mike</v>
      </c>
      <c r="B266" s="49" t="str">
        <f t="shared" si="19"/>
        <v>Chi &amp; Lit7</v>
      </c>
      <c r="C266" s="131" t="s">
        <v>13</v>
      </c>
      <c r="D266" s="112" t="s">
        <v>17</v>
      </c>
      <c r="E266" s="116">
        <v>7.0</v>
      </c>
      <c r="F266" s="117">
        <v>5.0</v>
      </c>
      <c r="G266" s="100" t="s">
        <v>16</v>
      </c>
      <c r="H266" s="109" t="s">
        <v>173</v>
      </c>
      <c r="J266" s="98">
        <f t="shared" si="17"/>
        <v>1</v>
      </c>
    </row>
    <row r="267">
      <c r="A267" s="48" t="str">
        <f t="shared" si="18"/>
        <v>45265 &amp; </v>
      </c>
      <c r="B267" s="49" t="str">
        <f t="shared" si="19"/>
        <v> &amp; </v>
      </c>
      <c r="C267" s="52">
        <v>45265.0</v>
      </c>
      <c r="J267" s="98">
        <f t="shared" si="17"/>
        <v>0</v>
      </c>
    </row>
    <row r="268">
      <c r="A268" s="48" t="str">
        <f t="shared" si="18"/>
        <v>Batty &amp; Kita</v>
      </c>
      <c r="B268" s="49" t="str">
        <f t="shared" si="19"/>
        <v>DT &amp; SG</v>
      </c>
      <c r="C268" s="128" t="s">
        <v>19</v>
      </c>
      <c r="D268" s="108" t="s">
        <v>151</v>
      </c>
      <c r="E268" s="114">
        <v>6.0</v>
      </c>
      <c r="F268" s="115">
        <v>4.0</v>
      </c>
      <c r="G268" s="103" t="s">
        <v>20</v>
      </c>
      <c r="H268" s="104" t="s">
        <v>150</v>
      </c>
      <c r="J268" s="98">
        <f t="shared" si="17"/>
        <v>1</v>
      </c>
    </row>
    <row r="269">
      <c r="A269" s="48" t="str">
        <f t="shared" si="18"/>
        <v>Batty &amp; SG</v>
      </c>
      <c r="B269" s="49" t="str">
        <f t="shared" si="19"/>
        <v>DT &amp; Kita</v>
      </c>
      <c r="C269" s="131" t="s">
        <v>19</v>
      </c>
      <c r="D269" s="112" t="s">
        <v>150</v>
      </c>
      <c r="E269" s="116">
        <v>6.0</v>
      </c>
      <c r="F269" s="117">
        <v>3.0</v>
      </c>
      <c r="G269" s="100" t="s">
        <v>20</v>
      </c>
      <c r="H269" s="109" t="s">
        <v>151</v>
      </c>
      <c r="J269" s="98">
        <f t="shared" si="17"/>
        <v>1</v>
      </c>
    </row>
    <row r="270">
      <c r="A270" s="48" t="str">
        <f t="shared" si="18"/>
        <v>Batty &amp; DT</v>
      </c>
      <c r="B270" s="49" t="str">
        <f t="shared" si="19"/>
        <v>Kita &amp; SG</v>
      </c>
      <c r="C270" s="136" t="s">
        <v>19</v>
      </c>
      <c r="D270" s="137" t="s">
        <v>20</v>
      </c>
      <c r="E270" s="135">
        <v>1.0</v>
      </c>
      <c r="F270" s="140">
        <v>1.0</v>
      </c>
      <c r="G270" s="132" t="s">
        <v>151</v>
      </c>
      <c r="H270" s="133" t="s">
        <v>150</v>
      </c>
      <c r="J270" s="98">
        <f t="shared" si="17"/>
        <v>0.5</v>
      </c>
    </row>
    <row r="271">
      <c r="A271" s="48" t="str">
        <f t="shared" si="18"/>
        <v>45268 &amp; </v>
      </c>
      <c r="B271" s="49" t="str">
        <f t="shared" si="19"/>
        <v> &amp; </v>
      </c>
      <c r="C271" s="52">
        <v>45268.0</v>
      </c>
      <c r="J271" s="98">
        <f t="shared" si="17"/>
        <v>0</v>
      </c>
    </row>
    <row r="272">
      <c r="A272" s="48" t="str">
        <f t="shared" si="18"/>
        <v>WM &amp; Batty</v>
      </c>
      <c r="B272" s="49" t="str">
        <f t="shared" si="19"/>
        <v>Mike &amp; Chi</v>
      </c>
      <c r="C272" s="128" t="s">
        <v>13</v>
      </c>
      <c r="D272" s="108" t="s">
        <v>19</v>
      </c>
      <c r="E272" s="114">
        <v>6.0</v>
      </c>
      <c r="F272" s="115">
        <v>1.0</v>
      </c>
      <c r="G272" s="103" t="s">
        <v>17</v>
      </c>
      <c r="H272" s="104" t="s">
        <v>16</v>
      </c>
      <c r="J272" s="98">
        <f t="shared" si="17"/>
        <v>1</v>
      </c>
    </row>
    <row r="273">
      <c r="A273" s="48" t="str">
        <f t="shared" si="18"/>
        <v>WM &amp; Chi</v>
      </c>
      <c r="B273" s="49" t="str">
        <f t="shared" si="19"/>
        <v>Mike &amp; Batty</v>
      </c>
      <c r="C273" s="131" t="s">
        <v>13</v>
      </c>
      <c r="D273" s="112" t="s">
        <v>16</v>
      </c>
      <c r="E273" s="116">
        <v>6.0</v>
      </c>
      <c r="F273" s="117">
        <v>1.0</v>
      </c>
      <c r="G273" s="100" t="s">
        <v>17</v>
      </c>
      <c r="H273" s="109" t="s">
        <v>19</v>
      </c>
      <c r="J273" s="98">
        <f t="shared" si="17"/>
        <v>1</v>
      </c>
    </row>
    <row r="274">
      <c r="A274" s="48" t="str">
        <f t="shared" si="18"/>
        <v>Chi &amp; Batty</v>
      </c>
      <c r="B274" s="49" t="str">
        <f t="shared" si="19"/>
        <v>WM &amp; Mike</v>
      </c>
      <c r="C274" s="132" t="s">
        <v>16</v>
      </c>
      <c r="D274" s="133" t="s">
        <v>19</v>
      </c>
      <c r="E274" s="141">
        <v>7.0</v>
      </c>
      <c r="F274" s="142">
        <v>6.0</v>
      </c>
      <c r="G274" s="136" t="s">
        <v>13</v>
      </c>
      <c r="H274" s="137" t="s">
        <v>17</v>
      </c>
      <c r="J274" s="98">
        <f t="shared" si="17"/>
        <v>1</v>
      </c>
    </row>
    <row r="275">
      <c r="A275" s="48" t="str">
        <f t="shared" si="18"/>
        <v>45271 &amp; </v>
      </c>
      <c r="B275" s="49" t="str">
        <f t="shared" si="19"/>
        <v> &amp; </v>
      </c>
      <c r="C275" s="113">
        <v>45271.0</v>
      </c>
      <c r="J275" s="98">
        <f t="shared" si="17"/>
        <v>0</v>
      </c>
    </row>
    <row r="276">
      <c r="A276" s="48" t="str">
        <f t="shared" si="18"/>
        <v>WM &amp; DT</v>
      </c>
      <c r="B276" s="49" t="str">
        <f t="shared" si="19"/>
        <v>Chi &amp; SG</v>
      </c>
      <c r="C276" s="128" t="s">
        <v>13</v>
      </c>
      <c r="D276" s="108" t="s">
        <v>20</v>
      </c>
      <c r="E276" s="114">
        <v>6.0</v>
      </c>
      <c r="F276" s="115">
        <v>4.0</v>
      </c>
      <c r="G276" s="103" t="s">
        <v>16</v>
      </c>
      <c r="H276" s="104" t="s">
        <v>150</v>
      </c>
      <c r="J276" s="98">
        <f t="shared" si="17"/>
        <v>1</v>
      </c>
    </row>
    <row r="277">
      <c r="A277" s="48" t="str">
        <f t="shared" si="18"/>
        <v>WM &amp; Chi</v>
      </c>
      <c r="B277" s="49" t="str">
        <f t="shared" si="19"/>
        <v>DT &amp; SG</v>
      </c>
      <c r="C277" s="131" t="s">
        <v>13</v>
      </c>
      <c r="D277" s="112" t="s">
        <v>16</v>
      </c>
      <c r="E277" s="116">
        <v>6.0</v>
      </c>
      <c r="F277" s="117">
        <v>2.0</v>
      </c>
      <c r="G277" s="100" t="s">
        <v>20</v>
      </c>
      <c r="H277" s="109" t="s">
        <v>150</v>
      </c>
      <c r="J277" s="98">
        <f t="shared" si="17"/>
        <v>1</v>
      </c>
    </row>
    <row r="278">
      <c r="A278" s="48" t="str">
        <f t="shared" si="18"/>
        <v>DT &amp; Chi</v>
      </c>
      <c r="B278" s="49" t="str">
        <f t="shared" si="19"/>
        <v>WM &amp; SG</v>
      </c>
      <c r="C278" s="132" t="s">
        <v>20</v>
      </c>
      <c r="D278" s="133" t="s">
        <v>16</v>
      </c>
      <c r="E278" s="141">
        <v>3.0</v>
      </c>
      <c r="F278" s="142">
        <v>2.0</v>
      </c>
      <c r="G278" s="136" t="s">
        <v>13</v>
      </c>
      <c r="H278" s="137" t="s">
        <v>150</v>
      </c>
      <c r="J278" s="98">
        <f t="shared" si="17"/>
        <v>0.5</v>
      </c>
    </row>
    <row r="279">
      <c r="A279" s="48" t="str">
        <f t="shared" si="18"/>
        <v>45272 &amp; </v>
      </c>
      <c r="B279" s="49" t="str">
        <f t="shared" si="19"/>
        <v> &amp; </v>
      </c>
      <c r="C279" s="113">
        <v>45272.0</v>
      </c>
      <c r="J279" s="98">
        <f t="shared" si="17"/>
        <v>0</v>
      </c>
    </row>
    <row r="280">
      <c r="A280" s="48" t="str">
        <f t="shared" si="18"/>
        <v>Chi &amp; Lit7</v>
      </c>
      <c r="B280" s="49" t="str">
        <f t="shared" si="19"/>
        <v>WM &amp; Ari</v>
      </c>
      <c r="C280" s="103" t="s">
        <v>16</v>
      </c>
      <c r="D280" s="104" t="s">
        <v>173</v>
      </c>
      <c r="E280" s="105">
        <v>6.0</v>
      </c>
      <c r="F280" s="106">
        <v>1.0</v>
      </c>
      <c r="G280" s="128" t="s">
        <v>13</v>
      </c>
      <c r="H280" s="108" t="s">
        <v>154</v>
      </c>
      <c r="J280" s="98">
        <f t="shared" si="17"/>
        <v>1</v>
      </c>
    </row>
    <row r="281">
      <c r="A281" s="48" t="str">
        <f t="shared" si="18"/>
        <v>WM &amp; Lit7</v>
      </c>
      <c r="B281" s="49" t="str">
        <f t="shared" si="19"/>
        <v>Chi &amp; Ari</v>
      </c>
      <c r="C281" s="131" t="s">
        <v>13</v>
      </c>
      <c r="D281" s="112" t="s">
        <v>173</v>
      </c>
      <c r="E281" s="116">
        <v>6.0</v>
      </c>
      <c r="F281" s="117">
        <v>1.0</v>
      </c>
      <c r="G281" s="100" t="s">
        <v>16</v>
      </c>
      <c r="H281" s="109" t="s">
        <v>154</v>
      </c>
      <c r="J281" s="98">
        <f t="shared" si="17"/>
        <v>1</v>
      </c>
    </row>
    <row r="282">
      <c r="A282" s="48" t="str">
        <f t="shared" si="18"/>
        <v>WM &amp; Chi</v>
      </c>
      <c r="B282" s="49" t="str">
        <f t="shared" si="19"/>
        <v>Lit7 &amp; Ari</v>
      </c>
      <c r="C282" s="136" t="s">
        <v>13</v>
      </c>
      <c r="D282" s="137" t="s">
        <v>16</v>
      </c>
      <c r="E282" s="139">
        <v>6.0</v>
      </c>
      <c r="F282" s="140">
        <v>2.0</v>
      </c>
      <c r="G282" s="132" t="s">
        <v>173</v>
      </c>
      <c r="H282" s="133" t="s">
        <v>154</v>
      </c>
      <c r="J282" s="98">
        <f t="shared" si="17"/>
        <v>1</v>
      </c>
    </row>
    <row r="283">
      <c r="A283" s="48" t="str">
        <f t="shared" si="18"/>
        <v>45273 &amp; </v>
      </c>
      <c r="B283" s="49" t="str">
        <f t="shared" si="19"/>
        <v> &amp; </v>
      </c>
      <c r="C283" s="52">
        <v>45273.0</v>
      </c>
      <c r="J283" s="98">
        <f t="shared" si="17"/>
        <v>0</v>
      </c>
    </row>
    <row r="284">
      <c r="A284" s="48" t="str">
        <f t="shared" si="18"/>
        <v>Mike &amp; SG</v>
      </c>
      <c r="B284" s="49" t="str">
        <f t="shared" si="19"/>
        <v>Chi &amp; Ari</v>
      </c>
      <c r="C284" s="103" t="s">
        <v>17</v>
      </c>
      <c r="D284" s="104" t="s">
        <v>150</v>
      </c>
      <c r="E284" s="105">
        <v>6.0</v>
      </c>
      <c r="F284" s="106">
        <v>4.0</v>
      </c>
      <c r="G284" s="107" t="s">
        <v>16</v>
      </c>
      <c r="H284" s="108" t="s">
        <v>154</v>
      </c>
      <c r="J284" s="98">
        <f t="shared" si="17"/>
        <v>1</v>
      </c>
    </row>
    <row r="285">
      <c r="A285" s="48" t="str">
        <f t="shared" si="18"/>
        <v>Chi &amp; Mike</v>
      </c>
      <c r="B285" s="49" t="str">
        <f t="shared" si="19"/>
        <v>SG &amp; Ari</v>
      </c>
      <c r="C285" s="131" t="s">
        <v>16</v>
      </c>
      <c r="D285" s="112" t="s">
        <v>17</v>
      </c>
      <c r="E285" s="116">
        <v>6.0</v>
      </c>
      <c r="F285" s="117">
        <v>4.0</v>
      </c>
      <c r="G285" s="100" t="s">
        <v>150</v>
      </c>
      <c r="H285" s="109" t="s">
        <v>154</v>
      </c>
      <c r="J285" s="98">
        <f t="shared" si="17"/>
        <v>1</v>
      </c>
    </row>
    <row r="286">
      <c r="A286" s="48" t="str">
        <f t="shared" si="18"/>
        <v>Mike &amp; Ari</v>
      </c>
      <c r="B286" s="49" t="str">
        <f t="shared" si="19"/>
        <v>Chi &amp; SG</v>
      </c>
      <c r="C286" s="132" t="s">
        <v>17</v>
      </c>
      <c r="D286" s="133" t="s">
        <v>154</v>
      </c>
      <c r="E286" s="141">
        <v>6.0</v>
      </c>
      <c r="F286" s="142">
        <v>4.0</v>
      </c>
      <c r="G286" s="136" t="s">
        <v>16</v>
      </c>
      <c r="H286" s="137" t="s">
        <v>150</v>
      </c>
      <c r="J286" s="98">
        <f t="shared" si="17"/>
        <v>1</v>
      </c>
    </row>
    <row r="287">
      <c r="A287" s="48" t="str">
        <f t="shared" si="18"/>
        <v>45274 &amp; </v>
      </c>
      <c r="B287" s="49" t="str">
        <f t="shared" si="19"/>
        <v> &amp; </v>
      </c>
      <c r="C287" s="52">
        <v>45274.0</v>
      </c>
      <c r="J287" s="98">
        <f t="shared" si="17"/>
        <v>0</v>
      </c>
    </row>
    <row r="288">
      <c r="A288" s="48" t="str">
        <f t="shared" si="18"/>
        <v>Chi &amp; Batty</v>
      </c>
      <c r="B288" s="49" t="str">
        <f t="shared" si="19"/>
        <v>WM &amp; SG</v>
      </c>
      <c r="C288" s="103" t="s">
        <v>16</v>
      </c>
      <c r="D288" s="104" t="s">
        <v>19</v>
      </c>
      <c r="E288" s="105">
        <v>6.0</v>
      </c>
      <c r="F288" s="106">
        <v>4.0</v>
      </c>
      <c r="G288" s="107" t="s">
        <v>13</v>
      </c>
      <c r="H288" s="108" t="s">
        <v>150</v>
      </c>
      <c r="J288" s="98">
        <f t="shared" si="17"/>
        <v>1</v>
      </c>
    </row>
    <row r="289">
      <c r="A289" s="48" t="str">
        <f t="shared" si="18"/>
        <v>WM &amp; Batty</v>
      </c>
      <c r="B289" s="49" t="str">
        <f t="shared" si="19"/>
        <v>Chi &amp; SG</v>
      </c>
      <c r="C289" s="131" t="s">
        <v>13</v>
      </c>
      <c r="D289" s="112" t="s">
        <v>19</v>
      </c>
      <c r="E289" s="116">
        <v>6.0</v>
      </c>
      <c r="F289" s="117">
        <v>4.0</v>
      </c>
      <c r="G289" s="100" t="s">
        <v>16</v>
      </c>
      <c r="H289" s="109" t="s">
        <v>150</v>
      </c>
      <c r="J289" s="98">
        <f t="shared" si="17"/>
        <v>1</v>
      </c>
    </row>
    <row r="290">
      <c r="A290" s="48" t="str">
        <f t="shared" si="18"/>
        <v>WM &amp; Chi</v>
      </c>
      <c r="B290" s="49" t="str">
        <f t="shared" si="19"/>
        <v>Batty &amp; SG</v>
      </c>
      <c r="C290" s="136" t="s">
        <v>13</v>
      </c>
      <c r="D290" s="137" t="s">
        <v>16</v>
      </c>
      <c r="E290" s="139">
        <v>6.0</v>
      </c>
      <c r="F290" s="140">
        <v>2.0</v>
      </c>
      <c r="G290" s="132" t="s">
        <v>19</v>
      </c>
      <c r="H290" s="133" t="s">
        <v>150</v>
      </c>
      <c r="J290" s="98">
        <f t="shared" si="17"/>
        <v>1</v>
      </c>
    </row>
    <row r="291">
      <c r="A291" s="48" t="str">
        <f t="shared" si="18"/>
        <v>45281 &amp; </v>
      </c>
      <c r="B291" s="49" t="str">
        <f t="shared" si="19"/>
        <v> &amp; </v>
      </c>
      <c r="C291" s="113">
        <v>45281.0</v>
      </c>
      <c r="J291" s="98">
        <f t="shared" si="17"/>
        <v>0</v>
      </c>
    </row>
    <row r="292">
      <c r="A292" s="48" t="str">
        <f t="shared" si="18"/>
        <v>WM &amp; SG</v>
      </c>
      <c r="B292" s="49" t="str">
        <f t="shared" si="19"/>
        <v>Batty &amp; Mike</v>
      </c>
      <c r="C292" s="128" t="s">
        <v>13</v>
      </c>
      <c r="D292" s="108" t="s">
        <v>150</v>
      </c>
      <c r="E292" s="114">
        <v>6.0</v>
      </c>
      <c r="F292" s="115">
        <v>3.0</v>
      </c>
      <c r="G292" s="103" t="s">
        <v>19</v>
      </c>
      <c r="H292" s="104" t="s">
        <v>17</v>
      </c>
      <c r="J292" s="98">
        <f t="shared" si="17"/>
        <v>1</v>
      </c>
    </row>
    <row r="293">
      <c r="A293" s="48" t="str">
        <f t="shared" si="18"/>
        <v>WM &amp; Mike</v>
      </c>
      <c r="B293" s="49" t="str">
        <f t="shared" si="19"/>
        <v>Batty &amp; SG</v>
      </c>
      <c r="C293" s="131" t="s">
        <v>13</v>
      </c>
      <c r="D293" s="112" t="s">
        <v>17</v>
      </c>
      <c r="E293" s="116">
        <v>6.0</v>
      </c>
      <c r="F293" s="117">
        <v>0.0</v>
      </c>
      <c r="G293" s="100" t="s">
        <v>19</v>
      </c>
      <c r="H293" s="109" t="s">
        <v>150</v>
      </c>
      <c r="J293" s="98">
        <f t="shared" si="17"/>
        <v>1</v>
      </c>
    </row>
    <row r="294">
      <c r="A294" s="48" t="str">
        <f t="shared" si="18"/>
        <v>WM &amp; Batty</v>
      </c>
      <c r="B294" s="49" t="str">
        <f t="shared" si="19"/>
        <v>SG &amp; Mike</v>
      </c>
      <c r="C294" s="136" t="s">
        <v>13</v>
      </c>
      <c r="D294" s="137" t="s">
        <v>19</v>
      </c>
      <c r="E294" s="139">
        <v>6.0</v>
      </c>
      <c r="F294" s="140">
        <v>2.0</v>
      </c>
      <c r="G294" s="132" t="s">
        <v>150</v>
      </c>
      <c r="H294" s="133" t="s">
        <v>17</v>
      </c>
      <c r="J294" s="98">
        <f t="shared" si="17"/>
        <v>1</v>
      </c>
    </row>
    <row r="295">
      <c r="A295" s="48" t="str">
        <f t="shared" si="18"/>
        <v>45282 &amp; </v>
      </c>
      <c r="B295" s="49" t="str">
        <f t="shared" si="19"/>
        <v> &amp; </v>
      </c>
      <c r="C295" s="52">
        <v>45282.0</v>
      </c>
      <c r="J295" s="98">
        <f t="shared" si="17"/>
        <v>0</v>
      </c>
    </row>
    <row r="296">
      <c r="A296" s="48" t="str">
        <f t="shared" si="18"/>
        <v>SG &amp; Lit7</v>
      </c>
      <c r="B296" s="49" t="str">
        <f t="shared" si="19"/>
        <v>Chi &amp; Earnest</v>
      </c>
      <c r="C296" s="128" t="s">
        <v>150</v>
      </c>
      <c r="D296" s="108" t="s">
        <v>173</v>
      </c>
      <c r="E296" s="114">
        <v>6.0</v>
      </c>
      <c r="F296" s="115">
        <v>3.0</v>
      </c>
      <c r="G296" s="103" t="s">
        <v>16</v>
      </c>
      <c r="H296" s="103" t="s">
        <v>174</v>
      </c>
      <c r="J296" s="98">
        <f t="shared" si="17"/>
        <v>1</v>
      </c>
    </row>
    <row r="297">
      <c r="A297" s="48" t="str">
        <f t="shared" si="18"/>
        <v>Chi &amp; Lit7</v>
      </c>
      <c r="B297" s="49" t="str">
        <f t="shared" si="19"/>
        <v>SG &amp; Earnest</v>
      </c>
      <c r="C297" s="131" t="s">
        <v>16</v>
      </c>
      <c r="D297" s="112" t="s">
        <v>173</v>
      </c>
      <c r="E297" s="116">
        <v>6.0</v>
      </c>
      <c r="F297" s="117">
        <v>0.0</v>
      </c>
      <c r="G297" s="100" t="s">
        <v>150</v>
      </c>
      <c r="H297" s="100" t="s">
        <v>174</v>
      </c>
      <c r="J297" s="98">
        <f t="shared" si="17"/>
        <v>1</v>
      </c>
    </row>
    <row r="298">
      <c r="A298" s="48" t="str">
        <f t="shared" si="18"/>
        <v>SG &amp; Chi</v>
      </c>
      <c r="B298" s="49" t="str">
        <f t="shared" si="19"/>
        <v>Lit7 &amp; Earnest</v>
      </c>
      <c r="C298" s="136" t="s">
        <v>150</v>
      </c>
      <c r="D298" s="137" t="s">
        <v>16</v>
      </c>
      <c r="E298" s="139">
        <v>6.0</v>
      </c>
      <c r="F298" s="140">
        <v>0.0</v>
      </c>
      <c r="G298" s="132" t="s">
        <v>173</v>
      </c>
      <c r="H298" s="132" t="s">
        <v>174</v>
      </c>
      <c r="J298" s="98">
        <f t="shared" si="17"/>
        <v>1</v>
      </c>
    </row>
    <row r="299">
      <c r="A299" s="48" t="str">
        <f t="shared" si="18"/>
        <v>45286 &amp; </v>
      </c>
      <c r="B299" s="49" t="str">
        <f t="shared" si="19"/>
        <v> &amp; </v>
      </c>
      <c r="C299" s="52">
        <v>45286.0</v>
      </c>
      <c r="J299" s="98">
        <f t="shared" si="17"/>
        <v>0</v>
      </c>
    </row>
    <row r="300">
      <c r="A300" s="48" t="str">
        <f t="shared" si="18"/>
        <v>WM &amp; SG</v>
      </c>
      <c r="B300" s="49" t="str">
        <f t="shared" si="19"/>
        <v>Chi &amp; Kita</v>
      </c>
      <c r="C300" s="128" t="s">
        <v>13</v>
      </c>
      <c r="D300" s="108" t="s">
        <v>150</v>
      </c>
      <c r="E300" s="114">
        <v>6.0</v>
      </c>
      <c r="F300" s="115">
        <v>4.0</v>
      </c>
      <c r="G300" s="103" t="s">
        <v>16</v>
      </c>
      <c r="H300" s="104" t="s">
        <v>151</v>
      </c>
      <c r="J300" s="98">
        <f t="shared" si="17"/>
        <v>1</v>
      </c>
    </row>
    <row r="301">
      <c r="A301" s="48" t="str">
        <f t="shared" si="18"/>
        <v>WM &amp; Kita</v>
      </c>
      <c r="B301" s="49" t="str">
        <f t="shared" si="19"/>
        <v>SG &amp; Chi</v>
      </c>
      <c r="C301" s="100" t="s">
        <v>13</v>
      </c>
      <c r="D301" s="109" t="s">
        <v>151</v>
      </c>
      <c r="E301" s="101">
        <v>6.0</v>
      </c>
      <c r="F301" s="110">
        <v>0.0</v>
      </c>
      <c r="G301" s="131" t="s">
        <v>150</v>
      </c>
      <c r="H301" s="112" t="s">
        <v>16</v>
      </c>
      <c r="J301" s="98">
        <f t="shared" si="17"/>
        <v>1</v>
      </c>
    </row>
    <row r="302">
      <c r="A302" s="48" t="str">
        <f t="shared" si="18"/>
        <v>WM &amp; Chi</v>
      </c>
      <c r="B302" s="49" t="str">
        <f t="shared" si="19"/>
        <v>SG &amp; Kita</v>
      </c>
      <c r="C302" s="132" t="s">
        <v>13</v>
      </c>
      <c r="D302" s="133" t="s">
        <v>16</v>
      </c>
      <c r="E302" s="141">
        <v>6.0</v>
      </c>
      <c r="F302" s="142">
        <v>0.0</v>
      </c>
      <c r="G302" s="136" t="s">
        <v>150</v>
      </c>
      <c r="H302" s="137" t="s">
        <v>151</v>
      </c>
      <c r="J302" s="98">
        <f t="shared" si="17"/>
        <v>1</v>
      </c>
    </row>
    <row r="303">
      <c r="A303" s="48" t="str">
        <f t="shared" si="18"/>
        <v>45289 &amp; </v>
      </c>
      <c r="B303" s="49" t="str">
        <f t="shared" si="19"/>
        <v> &amp; </v>
      </c>
      <c r="C303" s="52">
        <v>45289.0</v>
      </c>
      <c r="J303" s="98">
        <f t="shared" si="17"/>
        <v>0</v>
      </c>
    </row>
    <row r="304">
      <c r="A304" s="48" t="str">
        <f t="shared" si="18"/>
        <v>WM &amp; DT</v>
      </c>
      <c r="B304" s="49" t="str">
        <f t="shared" si="19"/>
        <v>Chi &amp; Kita</v>
      </c>
      <c r="C304" s="162" t="s">
        <v>13</v>
      </c>
      <c r="D304" s="108" t="s">
        <v>20</v>
      </c>
      <c r="E304" s="114">
        <v>6.0</v>
      </c>
      <c r="F304" s="115">
        <v>1.0</v>
      </c>
      <c r="G304" s="103" t="s">
        <v>16</v>
      </c>
      <c r="H304" s="108" t="s">
        <v>151</v>
      </c>
      <c r="J304" s="98">
        <f t="shared" si="17"/>
        <v>1</v>
      </c>
    </row>
    <row r="305">
      <c r="A305" s="48" t="str">
        <f t="shared" si="18"/>
        <v>WM &amp; Kita</v>
      </c>
      <c r="B305" s="49" t="str">
        <f t="shared" si="19"/>
        <v>Chi &amp; DT</v>
      </c>
      <c r="C305" s="163" t="s">
        <v>13</v>
      </c>
      <c r="D305" s="112" t="s">
        <v>151</v>
      </c>
      <c r="E305" s="116">
        <v>6.0</v>
      </c>
      <c r="F305" s="117">
        <v>3.0</v>
      </c>
      <c r="G305" s="100" t="s">
        <v>16</v>
      </c>
      <c r="H305" s="112" t="s">
        <v>20</v>
      </c>
      <c r="J305" s="98">
        <f t="shared" si="17"/>
        <v>1</v>
      </c>
    </row>
    <row r="306">
      <c r="A306" s="48" t="str">
        <f t="shared" si="18"/>
        <v>WM &amp; Chi</v>
      </c>
      <c r="B306" s="49" t="str">
        <f t="shared" si="19"/>
        <v>DT &amp; Kita</v>
      </c>
      <c r="C306" s="165" t="s">
        <v>13</v>
      </c>
      <c r="D306" s="137" t="s">
        <v>16</v>
      </c>
      <c r="E306" s="139">
        <v>6.0</v>
      </c>
      <c r="F306" s="140">
        <v>0.0</v>
      </c>
      <c r="G306" s="132" t="s">
        <v>20</v>
      </c>
      <c r="H306" s="137" t="s">
        <v>151</v>
      </c>
      <c r="J306" s="98">
        <f t="shared" si="17"/>
        <v>1</v>
      </c>
    </row>
    <row r="307">
      <c r="A307" s="48" t="str">
        <f t="shared" si="18"/>
        <v>45296 &amp; </v>
      </c>
      <c r="B307" s="49" t="str">
        <f t="shared" si="19"/>
        <v> &amp; </v>
      </c>
      <c r="C307" s="52">
        <v>45296.0</v>
      </c>
      <c r="J307" s="98">
        <f t="shared" si="17"/>
        <v>0</v>
      </c>
    </row>
    <row r="308">
      <c r="A308" s="48" t="str">
        <f t="shared" si="18"/>
        <v>Chi &amp; Lit7</v>
      </c>
      <c r="B308" s="49" t="str">
        <f t="shared" si="19"/>
        <v>WM &amp; Ari</v>
      </c>
      <c r="C308" s="103" t="s">
        <v>16</v>
      </c>
      <c r="D308" s="104" t="s">
        <v>173</v>
      </c>
      <c r="E308" s="105">
        <v>6.0</v>
      </c>
      <c r="F308" s="106">
        <v>1.0</v>
      </c>
      <c r="G308" s="128" t="s">
        <v>13</v>
      </c>
      <c r="H308" s="108" t="s">
        <v>154</v>
      </c>
      <c r="J308" s="98">
        <f t="shared" si="17"/>
        <v>1</v>
      </c>
    </row>
    <row r="309">
      <c r="A309" s="48" t="str">
        <f t="shared" si="18"/>
        <v>WM &amp; Lit7</v>
      </c>
      <c r="B309" s="49" t="str">
        <f t="shared" si="19"/>
        <v>Chi &amp; Ari</v>
      </c>
      <c r="C309" s="131" t="s">
        <v>13</v>
      </c>
      <c r="D309" s="112" t="s">
        <v>173</v>
      </c>
      <c r="E309" s="116">
        <v>6.0</v>
      </c>
      <c r="F309" s="117">
        <v>1.0</v>
      </c>
      <c r="G309" s="100" t="s">
        <v>16</v>
      </c>
      <c r="H309" s="109" t="s">
        <v>154</v>
      </c>
      <c r="J309" s="98">
        <f t="shared" si="17"/>
        <v>1</v>
      </c>
    </row>
    <row r="310">
      <c r="A310" s="48" t="str">
        <f t="shared" si="18"/>
        <v>WM &amp; Chi</v>
      </c>
      <c r="B310" s="49" t="str">
        <f t="shared" si="19"/>
        <v>Lit7 &amp; Ari</v>
      </c>
      <c r="C310" s="136" t="s">
        <v>13</v>
      </c>
      <c r="D310" s="137" t="s">
        <v>16</v>
      </c>
      <c r="E310" s="139">
        <v>6.0</v>
      </c>
      <c r="F310" s="140">
        <v>2.0</v>
      </c>
      <c r="G310" s="132" t="s">
        <v>173</v>
      </c>
      <c r="H310" s="133" t="s">
        <v>154</v>
      </c>
      <c r="J310" s="98">
        <f t="shared" si="17"/>
        <v>1</v>
      </c>
    </row>
    <row r="311">
      <c r="A311" s="48" t="str">
        <f t="shared" si="18"/>
        <v>45299 &amp; </v>
      </c>
      <c r="B311" s="49" t="str">
        <f t="shared" si="19"/>
        <v> &amp; </v>
      </c>
      <c r="C311" s="52">
        <v>45299.0</v>
      </c>
      <c r="J311" s="98">
        <f t="shared" si="17"/>
        <v>0</v>
      </c>
    </row>
    <row r="312">
      <c r="A312" s="48" t="str">
        <f t="shared" si="18"/>
        <v>Mike &amp; SG</v>
      </c>
      <c r="B312" s="49" t="str">
        <f t="shared" si="19"/>
        <v>Chi &amp; Ari</v>
      </c>
      <c r="C312" s="103" t="s">
        <v>17</v>
      </c>
      <c r="D312" s="104" t="s">
        <v>150</v>
      </c>
      <c r="E312" s="105">
        <v>6.0</v>
      </c>
      <c r="F312" s="106">
        <v>4.0</v>
      </c>
      <c r="G312" s="107" t="s">
        <v>16</v>
      </c>
      <c r="H312" s="108" t="s">
        <v>154</v>
      </c>
      <c r="J312" s="98">
        <f t="shared" si="17"/>
        <v>1</v>
      </c>
    </row>
    <row r="313">
      <c r="A313" s="48" t="str">
        <f t="shared" si="18"/>
        <v>Chi &amp; Mike</v>
      </c>
      <c r="B313" s="49" t="str">
        <f t="shared" si="19"/>
        <v>SG &amp; Ari</v>
      </c>
      <c r="C313" s="131" t="s">
        <v>16</v>
      </c>
      <c r="D313" s="112" t="s">
        <v>17</v>
      </c>
      <c r="E313" s="116">
        <v>6.0</v>
      </c>
      <c r="F313" s="117">
        <v>4.0</v>
      </c>
      <c r="G313" s="100" t="s">
        <v>150</v>
      </c>
      <c r="H313" s="109" t="s">
        <v>154</v>
      </c>
      <c r="J313" s="98">
        <f t="shared" si="17"/>
        <v>1</v>
      </c>
    </row>
    <row r="314">
      <c r="A314" s="48" t="str">
        <f t="shared" si="18"/>
        <v>Mike &amp; Ari</v>
      </c>
      <c r="B314" s="49" t="str">
        <f t="shared" si="19"/>
        <v>Chi &amp; SG</v>
      </c>
      <c r="C314" s="132" t="s">
        <v>17</v>
      </c>
      <c r="D314" s="133" t="s">
        <v>154</v>
      </c>
      <c r="E314" s="141">
        <v>6.0</v>
      </c>
      <c r="F314" s="142">
        <v>4.0</v>
      </c>
      <c r="G314" s="136" t="s">
        <v>16</v>
      </c>
      <c r="H314" s="137" t="s">
        <v>150</v>
      </c>
      <c r="J314" s="98">
        <f t="shared" si="17"/>
        <v>1</v>
      </c>
    </row>
    <row r="315">
      <c r="A315" s="48" t="str">
        <f t="shared" si="18"/>
        <v>45310 &amp; </v>
      </c>
      <c r="B315" s="49" t="str">
        <f t="shared" si="19"/>
        <v> &amp; </v>
      </c>
      <c r="C315" s="52">
        <v>45310.0</v>
      </c>
      <c r="J315" s="98">
        <f t="shared" si="17"/>
        <v>0</v>
      </c>
    </row>
    <row r="316">
      <c r="A316" s="48" t="str">
        <f t="shared" si="18"/>
        <v>WM &amp; SG</v>
      </c>
      <c r="B316" s="49" t="str">
        <f t="shared" si="19"/>
        <v>Mike &amp; Batty</v>
      </c>
      <c r="C316" s="107" t="s">
        <v>13</v>
      </c>
      <c r="D316" s="108" t="s">
        <v>150</v>
      </c>
      <c r="E316" s="114">
        <v>6.0</v>
      </c>
      <c r="F316" s="115">
        <v>3.0</v>
      </c>
      <c r="G316" s="103" t="s">
        <v>17</v>
      </c>
      <c r="H316" s="104" t="s">
        <v>19</v>
      </c>
      <c r="J316" s="98">
        <f t="shared" si="17"/>
        <v>1</v>
      </c>
    </row>
    <row r="317">
      <c r="A317" s="48" t="str">
        <f t="shared" si="18"/>
        <v>WM &amp; Mike</v>
      </c>
      <c r="B317" s="49" t="str">
        <f t="shared" si="19"/>
        <v>Batty &amp; SG</v>
      </c>
      <c r="C317" s="111" t="s">
        <v>13</v>
      </c>
      <c r="D317" s="112" t="s">
        <v>17</v>
      </c>
      <c r="E317" s="116">
        <v>6.0</v>
      </c>
      <c r="F317" s="117">
        <v>0.0</v>
      </c>
      <c r="G317" s="100" t="s">
        <v>19</v>
      </c>
      <c r="H317" s="109" t="s">
        <v>150</v>
      </c>
      <c r="J317" s="98">
        <f t="shared" si="17"/>
        <v>1</v>
      </c>
    </row>
    <row r="318">
      <c r="A318" s="48" t="str">
        <f t="shared" si="18"/>
        <v>WM &amp; Batty</v>
      </c>
      <c r="B318" s="49" t="str">
        <f t="shared" si="19"/>
        <v>Mike &amp; SG</v>
      </c>
      <c r="C318" s="136" t="s">
        <v>13</v>
      </c>
      <c r="D318" s="137" t="s">
        <v>19</v>
      </c>
      <c r="E318" s="139">
        <v>6.0</v>
      </c>
      <c r="F318" s="140">
        <v>2.0</v>
      </c>
      <c r="G318" s="132" t="s">
        <v>17</v>
      </c>
      <c r="H318" s="133" t="s">
        <v>150</v>
      </c>
      <c r="J318" s="98">
        <f t="shared" si="17"/>
        <v>1</v>
      </c>
    </row>
    <row r="319">
      <c r="A319" s="48"/>
      <c r="B319" s="49"/>
      <c r="C319" s="41"/>
      <c r="J319" s="98"/>
    </row>
    <row r="320">
      <c r="A320" s="48" t="str">
        <f t="shared" ref="A320:A1099" si="20">C320&amp;" &amp; "&amp;D320</f>
        <v>45324 &amp; LRC</v>
      </c>
      <c r="B320" s="49" t="str">
        <f t="shared" ref="B320:B1099" si="21">G320&amp;" &amp; "&amp;H320</f>
        <v> &amp; </v>
      </c>
      <c r="C320" s="41">
        <v>45324.0</v>
      </c>
      <c r="D320" s="39" t="s">
        <v>141</v>
      </c>
      <c r="J320" s="98">
        <f t="shared" ref="J320:J487" si="22">if(isnumber(E320),if(or(E320&lt;6,and(E320=6,F320=5)), 0.5,1),0)</f>
        <v>0</v>
      </c>
    </row>
    <row r="321">
      <c r="A321" s="48" t="str">
        <f t="shared" si="20"/>
        <v>Pair 1 &amp; </v>
      </c>
      <c r="B321" s="49" t="str">
        <f t="shared" si="21"/>
        <v>Pair 2 &amp; </v>
      </c>
      <c r="C321" s="43" t="s">
        <v>142</v>
      </c>
      <c r="D321" s="44"/>
      <c r="E321" s="45" t="s">
        <v>143</v>
      </c>
      <c r="F321" s="44"/>
      <c r="G321" s="45" t="s">
        <v>144</v>
      </c>
      <c r="H321" s="44"/>
      <c r="J321" s="98">
        <f t="shared" si="22"/>
        <v>0</v>
      </c>
    </row>
    <row r="322">
      <c r="A322" s="48" t="str">
        <f t="shared" si="20"/>
        <v>WM &amp; SG</v>
      </c>
      <c r="B322" s="49" t="str">
        <f t="shared" si="21"/>
        <v>Chi &amp; Mike</v>
      </c>
      <c r="C322" s="50" t="s">
        <v>13</v>
      </c>
      <c r="D322" s="50" t="s">
        <v>150</v>
      </c>
      <c r="E322" s="50">
        <v>6.0</v>
      </c>
      <c r="F322" s="50">
        <v>3.0</v>
      </c>
      <c r="G322" s="50" t="s">
        <v>16</v>
      </c>
      <c r="H322" s="50" t="s">
        <v>17</v>
      </c>
      <c r="J322" s="98">
        <f t="shared" si="22"/>
        <v>1</v>
      </c>
    </row>
    <row r="323">
      <c r="A323" s="48" t="str">
        <f t="shared" si="20"/>
        <v>WM &amp; Mike</v>
      </c>
      <c r="B323" s="49" t="str">
        <f t="shared" si="21"/>
        <v>Chi &amp; SG</v>
      </c>
      <c r="C323" s="50" t="s">
        <v>13</v>
      </c>
      <c r="D323" s="50" t="s">
        <v>17</v>
      </c>
      <c r="E323" s="50">
        <v>7.0</v>
      </c>
      <c r="F323" s="50">
        <v>6.0</v>
      </c>
      <c r="G323" s="50" t="s">
        <v>16</v>
      </c>
      <c r="H323" s="50" t="s">
        <v>150</v>
      </c>
      <c r="J323" s="98">
        <f t="shared" si="22"/>
        <v>1</v>
      </c>
    </row>
    <row r="324">
      <c r="A324" s="48" t="str">
        <f t="shared" si="20"/>
        <v>WM &amp; Chi</v>
      </c>
      <c r="B324" s="49" t="str">
        <f t="shared" si="21"/>
        <v>SG &amp; Mike</v>
      </c>
      <c r="C324" s="50" t="s">
        <v>13</v>
      </c>
      <c r="D324" s="50" t="s">
        <v>16</v>
      </c>
      <c r="E324" s="50">
        <v>6.0</v>
      </c>
      <c r="F324" s="50">
        <v>0.0</v>
      </c>
      <c r="G324" s="50" t="s">
        <v>150</v>
      </c>
      <c r="H324" s="50" t="s">
        <v>17</v>
      </c>
      <c r="J324" s="98">
        <f t="shared" si="22"/>
        <v>1</v>
      </c>
    </row>
    <row r="325">
      <c r="A325" s="48" t="str">
        <f t="shared" si="20"/>
        <v> &amp; </v>
      </c>
      <c r="B325" s="49" t="str">
        <f t="shared" si="21"/>
        <v> &amp; </v>
      </c>
      <c r="J325" s="98">
        <f t="shared" si="22"/>
        <v>0</v>
      </c>
    </row>
    <row r="326">
      <c r="A326" s="48" t="str">
        <f t="shared" si="20"/>
        <v> &amp; </v>
      </c>
      <c r="B326" s="49" t="str">
        <f t="shared" si="21"/>
        <v> &amp; </v>
      </c>
      <c r="J326" s="98">
        <f t="shared" si="22"/>
        <v>0</v>
      </c>
    </row>
    <row r="327">
      <c r="A327" s="48" t="str">
        <f t="shared" si="20"/>
        <v> &amp; </v>
      </c>
      <c r="B327" s="49" t="str">
        <f t="shared" si="21"/>
        <v> &amp; </v>
      </c>
      <c r="J327" s="98">
        <f t="shared" si="22"/>
        <v>0</v>
      </c>
    </row>
    <row r="328">
      <c r="A328" s="48" t="str">
        <f t="shared" si="20"/>
        <v>Date &amp; Location</v>
      </c>
      <c r="B328" s="49" t="str">
        <f t="shared" si="21"/>
        <v> &amp; </v>
      </c>
      <c r="C328" s="39" t="s">
        <v>138</v>
      </c>
      <c r="D328" s="39" t="s">
        <v>139</v>
      </c>
      <c r="J328" s="98">
        <f t="shared" si="22"/>
        <v>0</v>
      </c>
    </row>
    <row r="329">
      <c r="A329" s="48" t="str">
        <f t="shared" si="20"/>
        <v>45327 &amp; LRC</v>
      </c>
      <c r="B329" s="49" t="str">
        <f t="shared" si="21"/>
        <v> &amp; </v>
      </c>
      <c r="C329" s="52">
        <v>45327.0</v>
      </c>
      <c r="D329" s="39" t="s">
        <v>141</v>
      </c>
      <c r="J329" s="98">
        <f t="shared" si="22"/>
        <v>0</v>
      </c>
    </row>
    <row r="330">
      <c r="A330" s="48" t="str">
        <f t="shared" si="20"/>
        <v>Pair 1 &amp; </v>
      </c>
      <c r="B330" s="49" t="str">
        <f t="shared" si="21"/>
        <v>Pair 2 &amp; </v>
      </c>
      <c r="C330" s="43" t="s">
        <v>142</v>
      </c>
      <c r="D330" s="44"/>
      <c r="E330" s="45" t="s">
        <v>143</v>
      </c>
      <c r="F330" s="44"/>
      <c r="G330" s="45" t="s">
        <v>144</v>
      </c>
      <c r="H330" s="44"/>
      <c r="J330" s="98">
        <f t="shared" si="22"/>
        <v>0</v>
      </c>
    </row>
    <row r="331">
      <c r="A331" s="48" t="str">
        <f t="shared" si="20"/>
        <v>WM &amp; DT</v>
      </c>
      <c r="B331" s="49" t="str">
        <f t="shared" si="21"/>
        <v>Chi &amp; Kita</v>
      </c>
      <c r="C331" s="50" t="s">
        <v>13</v>
      </c>
      <c r="D331" s="50" t="s">
        <v>20</v>
      </c>
      <c r="E331" s="50">
        <v>6.0</v>
      </c>
      <c r="F331" s="50">
        <v>4.0</v>
      </c>
      <c r="G331" s="50" t="s">
        <v>16</v>
      </c>
      <c r="H331" s="50" t="s">
        <v>151</v>
      </c>
      <c r="J331" s="98">
        <f t="shared" si="22"/>
        <v>1</v>
      </c>
    </row>
    <row r="332">
      <c r="A332" s="48" t="str">
        <f t="shared" si="20"/>
        <v>WM &amp; Kita</v>
      </c>
      <c r="B332" s="49" t="str">
        <f t="shared" si="21"/>
        <v>Chi &amp; DT</v>
      </c>
      <c r="C332" s="50" t="s">
        <v>13</v>
      </c>
      <c r="D332" s="50" t="s">
        <v>151</v>
      </c>
      <c r="E332" s="50">
        <v>6.0</v>
      </c>
      <c r="F332" s="50">
        <v>2.0</v>
      </c>
      <c r="G332" s="50" t="s">
        <v>16</v>
      </c>
      <c r="H332" s="50" t="s">
        <v>20</v>
      </c>
      <c r="J332" s="98">
        <f t="shared" si="22"/>
        <v>1</v>
      </c>
    </row>
    <row r="333">
      <c r="A333" s="48" t="str">
        <f t="shared" si="20"/>
        <v>WM &amp; Chi</v>
      </c>
      <c r="B333" s="49" t="str">
        <f t="shared" si="21"/>
        <v>DT &amp; Kita</v>
      </c>
      <c r="C333" s="50" t="s">
        <v>13</v>
      </c>
      <c r="D333" s="50" t="s">
        <v>16</v>
      </c>
      <c r="E333" s="50">
        <v>6.0</v>
      </c>
      <c r="F333" s="50">
        <v>1.0</v>
      </c>
      <c r="G333" s="50" t="s">
        <v>20</v>
      </c>
      <c r="H333" s="50" t="s">
        <v>151</v>
      </c>
      <c r="J333" s="98">
        <f t="shared" si="22"/>
        <v>1</v>
      </c>
    </row>
    <row r="334">
      <c r="A334" s="48" t="str">
        <f t="shared" si="20"/>
        <v> &amp; </v>
      </c>
      <c r="B334" s="49" t="str">
        <f t="shared" si="21"/>
        <v> &amp; </v>
      </c>
      <c r="J334" s="98">
        <f t="shared" si="22"/>
        <v>0</v>
      </c>
    </row>
    <row r="335">
      <c r="A335" s="48" t="str">
        <f t="shared" si="20"/>
        <v>Date &amp; Location</v>
      </c>
      <c r="B335" s="49" t="str">
        <f t="shared" si="21"/>
        <v> &amp; </v>
      </c>
      <c r="C335" s="39" t="s">
        <v>138</v>
      </c>
      <c r="D335" s="39" t="s">
        <v>139</v>
      </c>
      <c r="J335" s="98">
        <f t="shared" si="22"/>
        <v>0</v>
      </c>
    </row>
    <row r="336">
      <c r="A336" s="48" t="str">
        <f t="shared" si="20"/>
        <v>45331 &amp; LRC</v>
      </c>
      <c r="B336" s="49" t="str">
        <f t="shared" si="21"/>
        <v> &amp; </v>
      </c>
      <c r="C336" s="52">
        <v>45331.0</v>
      </c>
      <c r="D336" s="39" t="s">
        <v>141</v>
      </c>
      <c r="J336" s="98">
        <f t="shared" si="22"/>
        <v>0</v>
      </c>
    </row>
    <row r="337" ht="15.75" customHeight="1">
      <c r="A337" s="48" t="str">
        <f t="shared" si="20"/>
        <v>Pair 1 &amp; </v>
      </c>
      <c r="B337" s="49" t="str">
        <f t="shared" si="21"/>
        <v>Pair 2 &amp; </v>
      </c>
      <c r="C337" s="43" t="s">
        <v>142</v>
      </c>
      <c r="D337" s="44"/>
      <c r="E337" s="45" t="s">
        <v>143</v>
      </c>
      <c r="F337" s="44"/>
      <c r="G337" s="45" t="s">
        <v>144</v>
      </c>
      <c r="H337" s="44"/>
      <c r="J337" s="98">
        <f t="shared" si="22"/>
        <v>0</v>
      </c>
    </row>
    <row r="338" ht="15.75" customHeight="1">
      <c r="A338" s="48" t="str">
        <f t="shared" si="20"/>
        <v>WM &amp; Batty</v>
      </c>
      <c r="B338" s="49" t="str">
        <f t="shared" si="21"/>
        <v>Chi &amp; SG</v>
      </c>
      <c r="C338" s="57" t="s">
        <v>13</v>
      </c>
      <c r="D338" s="57" t="s">
        <v>19</v>
      </c>
      <c r="E338" s="57">
        <v>6.0</v>
      </c>
      <c r="F338" s="57">
        <v>4.0</v>
      </c>
      <c r="G338" s="57" t="s">
        <v>16</v>
      </c>
      <c r="H338" s="57" t="s">
        <v>150</v>
      </c>
      <c r="J338" s="98">
        <f t="shared" si="22"/>
        <v>1</v>
      </c>
    </row>
    <row r="339" ht="15.75" customHeight="1">
      <c r="A339" s="48" t="str">
        <f t="shared" si="20"/>
        <v>WM &amp; SG</v>
      </c>
      <c r="B339" s="49" t="str">
        <f t="shared" si="21"/>
        <v>Chi &amp; Batty</v>
      </c>
      <c r="C339" s="57" t="s">
        <v>13</v>
      </c>
      <c r="D339" s="57" t="s">
        <v>150</v>
      </c>
      <c r="E339" s="57">
        <v>6.0</v>
      </c>
      <c r="F339" s="57">
        <v>3.0</v>
      </c>
      <c r="G339" s="57" t="s">
        <v>16</v>
      </c>
      <c r="H339" s="57" t="s">
        <v>19</v>
      </c>
      <c r="J339" s="98">
        <f t="shared" si="22"/>
        <v>1</v>
      </c>
    </row>
    <row r="340" ht="15.75" customHeight="1">
      <c r="A340" s="48" t="str">
        <f t="shared" si="20"/>
        <v>WM &amp; Chi</v>
      </c>
      <c r="B340" s="49" t="str">
        <f t="shared" si="21"/>
        <v>Batty &amp; SG</v>
      </c>
      <c r="C340" s="57" t="s">
        <v>13</v>
      </c>
      <c r="D340" s="57" t="s">
        <v>16</v>
      </c>
      <c r="E340" s="57">
        <v>6.0</v>
      </c>
      <c r="F340" s="57">
        <v>0.0</v>
      </c>
      <c r="G340" s="57" t="s">
        <v>19</v>
      </c>
      <c r="H340" s="57" t="s">
        <v>150</v>
      </c>
      <c r="J340" s="98">
        <f t="shared" si="22"/>
        <v>1</v>
      </c>
    </row>
    <row r="341" ht="15.75" customHeight="1">
      <c r="A341" s="48" t="str">
        <f t="shared" si="20"/>
        <v> &amp; </v>
      </c>
      <c r="B341" s="49" t="str">
        <f t="shared" si="21"/>
        <v> &amp; </v>
      </c>
      <c r="J341" s="98">
        <f t="shared" si="22"/>
        <v>0</v>
      </c>
    </row>
    <row r="342" ht="15.75" customHeight="1">
      <c r="A342" s="48" t="str">
        <f t="shared" si="20"/>
        <v>Date &amp; Location</v>
      </c>
      <c r="B342" s="49" t="str">
        <f t="shared" si="21"/>
        <v> &amp; </v>
      </c>
      <c r="C342" s="39" t="s">
        <v>138</v>
      </c>
      <c r="D342" s="39" t="s">
        <v>139</v>
      </c>
      <c r="J342" s="98">
        <f t="shared" si="22"/>
        <v>0</v>
      </c>
    </row>
    <row r="343" ht="15.75" customHeight="1">
      <c r="A343" s="48" t="str">
        <f t="shared" si="20"/>
        <v>45338 &amp; LRC</v>
      </c>
      <c r="B343" s="49" t="str">
        <f t="shared" si="21"/>
        <v> &amp; </v>
      </c>
      <c r="C343" s="52">
        <v>45338.0</v>
      </c>
      <c r="D343" s="39" t="s">
        <v>141</v>
      </c>
      <c r="J343" s="98">
        <f t="shared" si="22"/>
        <v>0</v>
      </c>
    </row>
    <row r="344" ht="15.75" customHeight="1">
      <c r="A344" s="48" t="str">
        <f t="shared" si="20"/>
        <v>Pair 1 &amp; </v>
      </c>
      <c r="B344" s="49" t="str">
        <f t="shared" si="21"/>
        <v>Pair 2 &amp; </v>
      </c>
      <c r="C344" s="43" t="s">
        <v>142</v>
      </c>
      <c r="D344" s="44"/>
      <c r="E344" s="45" t="s">
        <v>143</v>
      </c>
      <c r="F344" s="44"/>
      <c r="G344" s="45" t="s">
        <v>144</v>
      </c>
      <c r="H344" s="44"/>
      <c r="J344" s="98">
        <f t="shared" si="22"/>
        <v>0</v>
      </c>
    </row>
    <row r="345" ht="15.75" customHeight="1">
      <c r="A345" s="48" t="str">
        <f t="shared" si="20"/>
        <v>WM &amp; Cadol</v>
      </c>
      <c r="B345" s="49" t="str">
        <f t="shared" si="21"/>
        <v>Chi &amp; SG</v>
      </c>
      <c r="C345" s="57" t="s">
        <v>13</v>
      </c>
      <c r="D345" s="57" t="s">
        <v>18</v>
      </c>
      <c r="E345" s="57">
        <v>6.0</v>
      </c>
      <c r="F345" s="57">
        <v>4.0</v>
      </c>
      <c r="G345" s="57" t="s">
        <v>16</v>
      </c>
      <c r="H345" s="57" t="s">
        <v>150</v>
      </c>
      <c r="J345" s="98">
        <f t="shared" si="22"/>
        <v>1</v>
      </c>
    </row>
    <row r="346" ht="15.75" customHeight="1">
      <c r="A346" s="48" t="str">
        <f t="shared" si="20"/>
        <v>WM &amp; SG</v>
      </c>
      <c r="B346" s="49" t="str">
        <f t="shared" si="21"/>
        <v>Chi &amp; Cadol</v>
      </c>
      <c r="C346" s="57" t="s">
        <v>13</v>
      </c>
      <c r="D346" s="57" t="s">
        <v>150</v>
      </c>
      <c r="E346" s="57">
        <v>6.0</v>
      </c>
      <c r="F346" s="57">
        <v>2.0</v>
      </c>
      <c r="G346" s="57" t="s">
        <v>16</v>
      </c>
      <c r="H346" s="57" t="s">
        <v>18</v>
      </c>
      <c r="J346" s="98">
        <f t="shared" si="22"/>
        <v>1</v>
      </c>
    </row>
    <row r="347" ht="15.75" customHeight="1">
      <c r="A347" s="48" t="str">
        <f t="shared" si="20"/>
        <v>WM &amp; Chi</v>
      </c>
      <c r="B347" s="49" t="str">
        <f t="shared" si="21"/>
        <v>SG &amp; Cadol</v>
      </c>
      <c r="C347" s="57" t="s">
        <v>13</v>
      </c>
      <c r="D347" s="57" t="s">
        <v>16</v>
      </c>
      <c r="E347" s="57">
        <v>6.0</v>
      </c>
      <c r="F347" s="57">
        <v>1.0</v>
      </c>
      <c r="G347" s="57" t="s">
        <v>150</v>
      </c>
      <c r="H347" s="57" t="s">
        <v>18</v>
      </c>
      <c r="J347" s="98">
        <f t="shared" si="22"/>
        <v>1</v>
      </c>
    </row>
    <row r="348" ht="15.75" customHeight="1">
      <c r="A348" s="48" t="str">
        <f t="shared" si="20"/>
        <v> &amp; </v>
      </c>
      <c r="B348" s="49" t="str">
        <f t="shared" si="21"/>
        <v> &amp; </v>
      </c>
      <c r="J348" s="98">
        <f t="shared" si="22"/>
        <v>0</v>
      </c>
    </row>
    <row r="349" ht="15.75" customHeight="1">
      <c r="A349" s="48" t="str">
        <f t="shared" si="20"/>
        <v>Date &amp; Location</v>
      </c>
      <c r="B349" s="49" t="str">
        <f t="shared" si="21"/>
        <v> &amp; </v>
      </c>
      <c r="C349" s="39" t="s">
        <v>138</v>
      </c>
      <c r="D349" s="39" t="s">
        <v>139</v>
      </c>
      <c r="J349" s="98">
        <f t="shared" si="22"/>
        <v>0</v>
      </c>
    </row>
    <row r="350" ht="15.75" customHeight="1">
      <c r="A350" s="48" t="str">
        <f t="shared" si="20"/>
        <v>45338 &amp; CRC</v>
      </c>
      <c r="B350" s="49" t="str">
        <f t="shared" si="21"/>
        <v> &amp; </v>
      </c>
      <c r="C350" s="52">
        <v>45338.0</v>
      </c>
      <c r="D350" s="19" t="s">
        <v>153</v>
      </c>
      <c r="J350" s="98">
        <f t="shared" si="22"/>
        <v>0</v>
      </c>
    </row>
    <row r="351" ht="15.75" customHeight="1">
      <c r="A351" s="48" t="str">
        <f t="shared" si="20"/>
        <v>Pair 1 &amp; </v>
      </c>
      <c r="B351" s="49" t="str">
        <f t="shared" si="21"/>
        <v>Pair 2 &amp; </v>
      </c>
      <c r="C351" s="43" t="s">
        <v>142</v>
      </c>
      <c r="D351" s="44"/>
      <c r="E351" s="45" t="s">
        <v>143</v>
      </c>
      <c r="F351" s="44"/>
      <c r="G351" s="45" t="s">
        <v>144</v>
      </c>
      <c r="H351" s="44"/>
      <c r="J351" s="98">
        <f t="shared" si="22"/>
        <v>0</v>
      </c>
    </row>
    <row r="352" ht="15.75" customHeight="1">
      <c r="A352" s="48" t="str">
        <f t="shared" si="20"/>
        <v>Mole &amp; DT</v>
      </c>
      <c r="B352" s="49" t="str">
        <f t="shared" si="21"/>
        <v>Batty &amp; Kita</v>
      </c>
      <c r="C352" s="57" t="s">
        <v>15</v>
      </c>
      <c r="D352" s="57" t="s">
        <v>20</v>
      </c>
      <c r="E352" s="57">
        <v>6.0</v>
      </c>
      <c r="F352" s="57">
        <v>1.0</v>
      </c>
      <c r="G352" s="57" t="s">
        <v>19</v>
      </c>
      <c r="H352" s="57" t="s">
        <v>151</v>
      </c>
      <c r="J352" s="98">
        <f t="shared" si="22"/>
        <v>1</v>
      </c>
    </row>
    <row r="353" ht="15.75" customHeight="1">
      <c r="A353" s="48" t="str">
        <f t="shared" si="20"/>
        <v>Mole &amp; Batty</v>
      </c>
      <c r="B353" s="49" t="str">
        <f t="shared" si="21"/>
        <v>Kita &amp; DT</v>
      </c>
      <c r="C353" s="57" t="s">
        <v>15</v>
      </c>
      <c r="D353" s="57" t="s">
        <v>19</v>
      </c>
      <c r="E353" s="57">
        <v>6.0</v>
      </c>
      <c r="F353" s="57">
        <v>2.0</v>
      </c>
      <c r="G353" s="57" t="s">
        <v>151</v>
      </c>
      <c r="H353" s="57" t="s">
        <v>20</v>
      </c>
      <c r="J353" s="98">
        <f t="shared" si="22"/>
        <v>1</v>
      </c>
    </row>
    <row r="354" ht="15.75" customHeight="1">
      <c r="A354" s="48" t="str">
        <f t="shared" si="20"/>
        <v>Mole &amp; Kita</v>
      </c>
      <c r="B354" s="49" t="str">
        <f t="shared" si="21"/>
        <v>Batty &amp; DT</v>
      </c>
      <c r="C354" s="57" t="s">
        <v>15</v>
      </c>
      <c r="D354" s="57" t="s">
        <v>151</v>
      </c>
      <c r="E354" s="57">
        <v>6.0</v>
      </c>
      <c r="F354" s="57">
        <v>3.0</v>
      </c>
      <c r="G354" s="57" t="s">
        <v>19</v>
      </c>
      <c r="H354" s="57" t="s">
        <v>20</v>
      </c>
      <c r="J354" s="98">
        <f t="shared" si="22"/>
        <v>1</v>
      </c>
    </row>
    <row r="355" ht="15.75" customHeight="1">
      <c r="A355" s="48" t="str">
        <f t="shared" si="20"/>
        <v> &amp; </v>
      </c>
      <c r="B355" s="49" t="str">
        <f t="shared" si="21"/>
        <v> &amp; </v>
      </c>
      <c r="J355" s="98">
        <f t="shared" si="22"/>
        <v>0</v>
      </c>
    </row>
    <row r="356" ht="15.75" customHeight="1">
      <c r="A356" s="48" t="str">
        <f t="shared" si="20"/>
        <v>Date &amp; Location</v>
      </c>
      <c r="B356" s="49" t="str">
        <f t="shared" si="21"/>
        <v> &amp; </v>
      </c>
      <c r="C356" s="39" t="s">
        <v>138</v>
      </c>
      <c r="D356" s="39" t="s">
        <v>139</v>
      </c>
      <c r="J356" s="98">
        <f t="shared" si="22"/>
        <v>0</v>
      </c>
    </row>
    <row r="357" ht="15.75" customHeight="1">
      <c r="A357" s="48" t="str">
        <f t="shared" si="20"/>
        <v>45338 &amp; LRC</v>
      </c>
      <c r="B357" s="49" t="str">
        <f t="shared" si="21"/>
        <v> &amp; </v>
      </c>
      <c r="C357" s="52">
        <v>45338.0</v>
      </c>
      <c r="D357" s="19" t="s">
        <v>141</v>
      </c>
      <c r="J357" s="98">
        <f t="shared" si="22"/>
        <v>0</v>
      </c>
    </row>
    <row r="358" ht="15.75" customHeight="1">
      <c r="A358" s="48" t="str">
        <f t="shared" si="20"/>
        <v>Pair 1 &amp; </v>
      </c>
      <c r="B358" s="49" t="str">
        <f t="shared" si="21"/>
        <v>Pair 2 &amp; </v>
      </c>
      <c r="C358" s="43" t="s">
        <v>142</v>
      </c>
      <c r="D358" s="44"/>
      <c r="E358" s="45" t="s">
        <v>143</v>
      </c>
      <c r="F358" s="44"/>
      <c r="G358" s="45" t="s">
        <v>144</v>
      </c>
      <c r="H358" s="44"/>
      <c r="J358" s="98">
        <f t="shared" si="22"/>
        <v>0</v>
      </c>
    </row>
    <row r="359" ht="15.75" customHeight="1">
      <c r="A359" s="48" t="str">
        <f t="shared" si="20"/>
        <v>WM &amp; Andrew</v>
      </c>
      <c r="B359" s="49" t="str">
        <f t="shared" si="21"/>
        <v>Chi &amp; SG</v>
      </c>
      <c r="C359" s="57" t="s">
        <v>13</v>
      </c>
      <c r="D359" s="57" t="s">
        <v>14</v>
      </c>
      <c r="E359" s="57">
        <v>6.0</v>
      </c>
      <c r="F359" s="57">
        <v>4.0</v>
      </c>
      <c r="G359" s="57" t="s">
        <v>16</v>
      </c>
      <c r="H359" s="57" t="s">
        <v>150</v>
      </c>
      <c r="J359" s="98">
        <f t="shared" si="22"/>
        <v>1</v>
      </c>
    </row>
    <row r="360" ht="15.75" customHeight="1">
      <c r="A360" s="48" t="str">
        <f t="shared" si="20"/>
        <v>WM &amp; SG</v>
      </c>
      <c r="B360" s="49" t="str">
        <f t="shared" si="21"/>
        <v>Chi &amp; Andrew</v>
      </c>
      <c r="C360" s="57" t="s">
        <v>13</v>
      </c>
      <c r="D360" s="57" t="s">
        <v>150</v>
      </c>
      <c r="E360" s="57">
        <v>7.0</v>
      </c>
      <c r="F360" s="57">
        <v>5.0</v>
      </c>
      <c r="G360" s="57" t="s">
        <v>16</v>
      </c>
      <c r="H360" s="57" t="s">
        <v>14</v>
      </c>
      <c r="J360" s="98">
        <f t="shared" si="22"/>
        <v>1</v>
      </c>
    </row>
    <row r="361" ht="15.75" customHeight="1">
      <c r="A361" s="48" t="str">
        <f t="shared" si="20"/>
        <v>WM &amp; Chi</v>
      </c>
      <c r="B361" s="49" t="str">
        <f t="shared" si="21"/>
        <v>SG &amp; Andrew</v>
      </c>
      <c r="C361" s="57" t="s">
        <v>13</v>
      </c>
      <c r="D361" s="57" t="s">
        <v>16</v>
      </c>
      <c r="E361" s="57">
        <v>6.0</v>
      </c>
      <c r="F361" s="57">
        <v>1.0</v>
      </c>
      <c r="G361" s="57" t="s">
        <v>150</v>
      </c>
      <c r="H361" s="57" t="s">
        <v>14</v>
      </c>
      <c r="J361" s="98">
        <f t="shared" si="22"/>
        <v>1</v>
      </c>
    </row>
    <row r="362" ht="15.75" customHeight="1">
      <c r="A362" s="48" t="str">
        <f t="shared" si="20"/>
        <v> &amp; </v>
      </c>
      <c r="B362" s="49" t="str">
        <f t="shared" si="21"/>
        <v> &amp; </v>
      </c>
      <c r="J362" s="98">
        <f t="shared" si="22"/>
        <v>0</v>
      </c>
    </row>
    <row r="363" ht="15.75" customHeight="1">
      <c r="A363" s="48" t="str">
        <f t="shared" si="20"/>
        <v> &amp; </v>
      </c>
      <c r="B363" s="49" t="str">
        <f t="shared" si="21"/>
        <v> &amp; </v>
      </c>
      <c r="J363" s="98">
        <f t="shared" si="22"/>
        <v>0</v>
      </c>
    </row>
    <row r="364" ht="15.75" customHeight="1">
      <c r="A364" s="48" t="str">
        <f t="shared" si="20"/>
        <v>Date &amp; Location</v>
      </c>
      <c r="B364" s="49" t="str">
        <f t="shared" si="21"/>
        <v> &amp; </v>
      </c>
      <c r="C364" s="39" t="s">
        <v>138</v>
      </c>
      <c r="D364" s="39" t="s">
        <v>139</v>
      </c>
      <c r="J364" s="98">
        <f t="shared" si="22"/>
        <v>0</v>
      </c>
    </row>
    <row r="365" ht="15.75" customHeight="1">
      <c r="A365" s="48" t="str">
        <f t="shared" si="20"/>
        <v>45345 &amp; LRC</v>
      </c>
      <c r="B365" s="49" t="str">
        <f t="shared" si="21"/>
        <v> &amp; </v>
      </c>
      <c r="C365" s="52">
        <v>45345.0</v>
      </c>
      <c r="D365" s="19" t="s">
        <v>141</v>
      </c>
      <c r="J365" s="98">
        <f t="shared" si="22"/>
        <v>0</v>
      </c>
    </row>
    <row r="366" ht="15.75" customHeight="1">
      <c r="A366" s="48" t="str">
        <f t="shared" si="20"/>
        <v>Pair 1 &amp; </v>
      </c>
      <c r="B366" s="49" t="str">
        <f t="shared" si="21"/>
        <v>Pair 2 &amp; </v>
      </c>
      <c r="C366" s="43" t="s">
        <v>142</v>
      </c>
      <c r="D366" s="44"/>
      <c r="E366" s="45" t="s">
        <v>143</v>
      </c>
      <c r="F366" s="44"/>
      <c r="G366" s="45" t="s">
        <v>144</v>
      </c>
      <c r="H366" s="44"/>
      <c r="J366" s="98">
        <f t="shared" si="22"/>
        <v>0</v>
      </c>
    </row>
    <row r="367" ht="15.75" customHeight="1">
      <c r="A367" s="48" t="str">
        <f t="shared" si="20"/>
        <v>Chi &amp; Mike</v>
      </c>
      <c r="B367" s="49" t="str">
        <f t="shared" si="21"/>
        <v>Andrew &amp; Batty</v>
      </c>
      <c r="C367" s="57" t="s">
        <v>16</v>
      </c>
      <c r="D367" s="57" t="s">
        <v>17</v>
      </c>
      <c r="E367" s="57">
        <v>6.0</v>
      </c>
      <c r="F367" s="57">
        <v>4.0</v>
      </c>
      <c r="G367" s="57" t="s">
        <v>14</v>
      </c>
      <c r="H367" s="57" t="s">
        <v>19</v>
      </c>
      <c r="J367" s="98">
        <f t="shared" si="22"/>
        <v>1</v>
      </c>
    </row>
    <row r="368" ht="15.75" customHeight="1">
      <c r="A368" s="48" t="str">
        <f t="shared" si="20"/>
        <v>Andrew &amp; Mike</v>
      </c>
      <c r="B368" s="49" t="str">
        <f t="shared" si="21"/>
        <v>Chi &amp; Batty</v>
      </c>
      <c r="C368" s="57" t="s">
        <v>14</v>
      </c>
      <c r="D368" s="57" t="s">
        <v>17</v>
      </c>
      <c r="E368" s="57">
        <v>7.0</v>
      </c>
      <c r="F368" s="57">
        <v>5.0</v>
      </c>
      <c r="G368" s="57" t="s">
        <v>16</v>
      </c>
      <c r="H368" s="57" t="s">
        <v>19</v>
      </c>
      <c r="J368" s="98">
        <f t="shared" si="22"/>
        <v>1</v>
      </c>
    </row>
    <row r="369" ht="15.75" customHeight="1">
      <c r="A369" s="48" t="str">
        <f t="shared" si="20"/>
        <v> &amp; </v>
      </c>
      <c r="B369" s="49" t="str">
        <f t="shared" si="21"/>
        <v> &amp; </v>
      </c>
      <c r="C369" s="57"/>
      <c r="D369" s="57"/>
      <c r="E369" s="57"/>
      <c r="F369" s="57"/>
      <c r="G369" s="57"/>
      <c r="H369" s="57"/>
      <c r="J369" s="98">
        <f t="shared" si="22"/>
        <v>0</v>
      </c>
    </row>
    <row r="370" ht="15.75" customHeight="1">
      <c r="A370" s="48" t="str">
        <f t="shared" si="20"/>
        <v> &amp; </v>
      </c>
      <c r="B370" s="49" t="str">
        <f t="shared" si="21"/>
        <v> &amp; </v>
      </c>
      <c r="J370" s="98">
        <f t="shared" si="22"/>
        <v>0</v>
      </c>
    </row>
    <row r="371" ht="15.75" customHeight="1">
      <c r="A371" s="48" t="str">
        <f t="shared" si="20"/>
        <v>Date &amp; Location</v>
      </c>
      <c r="B371" s="49" t="str">
        <f t="shared" si="21"/>
        <v> &amp; </v>
      </c>
      <c r="C371" s="39" t="s">
        <v>138</v>
      </c>
      <c r="D371" s="39" t="s">
        <v>139</v>
      </c>
      <c r="J371" s="98">
        <f t="shared" si="22"/>
        <v>0</v>
      </c>
    </row>
    <row r="372" ht="15.75" customHeight="1">
      <c r="A372" s="48" t="str">
        <f t="shared" si="20"/>
        <v>45348 &amp; LRC</v>
      </c>
      <c r="B372" s="49" t="str">
        <f t="shared" si="21"/>
        <v> &amp; </v>
      </c>
      <c r="C372" s="52">
        <v>45348.0</v>
      </c>
      <c r="D372" s="19" t="s">
        <v>141</v>
      </c>
      <c r="J372" s="98">
        <f t="shared" si="22"/>
        <v>0</v>
      </c>
    </row>
    <row r="373" ht="15.75" customHeight="1">
      <c r="A373" s="48" t="str">
        <f t="shared" si="20"/>
        <v>Pair 1 &amp; </v>
      </c>
      <c r="B373" s="49" t="str">
        <f t="shared" si="21"/>
        <v>Pair 2 &amp; </v>
      </c>
      <c r="C373" s="43" t="s">
        <v>142</v>
      </c>
      <c r="D373" s="44"/>
      <c r="E373" s="45" t="s">
        <v>143</v>
      </c>
      <c r="F373" s="44"/>
      <c r="G373" s="45" t="s">
        <v>144</v>
      </c>
      <c r="H373" s="44"/>
      <c r="J373" s="98">
        <f t="shared" si="22"/>
        <v>0</v>
      </c>
    </row>
    <row r="374" ht="15.75" customHeight="1">
      <c r="A374" s="48" t="str">
        <f t="shared" si="20"/>
        <v>WM &amp; DT</v>
      </c>
      <c r="B374" s="49" t="str">
        <f t="shared" si="21"/>
        <v>Andrew &amp; Chi</v>
      </c>
      <c r="C374" s="57" t="s">
        <v>13</v>
      </c>
      <c r="D374" s="57" t="s">
        <v>20</v>
      </c>
      <c r="E374" s="57">
        <v>6.0</v>
      </c>
      <c r="F374" s="57">
        <v>4.0</v>
      </c>
      <c r="G374" s="57" t="s">
        <v>14</v>
      </c>
      <c r="H374" s="57" t="s">
        <v>16</v>
      </c>
      <c r="J374" s="98">
        <f t="shared" si="22"/>
        <v>1</v>
      </c>
    </row>
    <row r="375" ht="15.75" customHeight="1">
      <c r="A375" s="48" t="str">
        <f t="shared" si="20"/>
        <v>WM &amp; Chi</v>
      </c>
      <c r="B375" s="49" t="str">
        <f t="shared" si="21"/>
        <v>DT &amp; Andrew</v>
      </c>
      <c r="C375" s="57" t="s">
        <v>13</v>
      </c>
      <c r="D375" s="57" t="s">
        <v>16</v>
      </c>
      <c r="E375" s="57">
        <v>6.0</v>
      </c>
      <c r="F375" s="57">
        <v>1.0</v>
      </c>
      <c r="G375" s="57" t="s">
        <v>20</v>
      </c>
      <c r="H375" s="57" t="s">
        <v>14</v>
      </c>
      <c r="J375" s="98">
        <f t="shared" si="22"/>
        <v>1</v>
      </c>
    </row>
    <row r="376" ht="15.75" customHeight="1">
      <c r="A376" s="48" t="str">
        <f t="shared" si="20"/>
        <v>WM &amp; Andrew</v>
      </c>
      <c r="B376" s="49" t="str">
        <f t="shared" si="21"/>
        <v>DT &amp; Chi</v>
      </c>
      <c r="C376" s="57" t="s">
        <v>13</v>
      </c>
      <c r="D376" s="57" t="s">
        <v>14</v>
      </c>
      <c r="E376" s="57">
        <v>6.0</v>
      </c>
      <c r="F376" s="57">
        <v>0.0</v>
      </c>
      <c r="G376" s="57" t="s">
        <v>20</v>
      </c>
      <c r="H376" s="57" t="s">
        <v>16</v>
      </c>
      <c r="J376" s="98">
        <f t="shared" si="22"/>
        <v>1</v>
      </c>
    </row>
    <row r="377" ht="15.75" customHeight="1">
      <c r="A377" s="48" t="str">
        <f t="shared" si="20"/>
        <v>WM &amp; Chi</v>
      </c>
      <c r="B377" s="49" t="str">
        <f t="shared" si="21"/>
        <v>DT &amp; Andrew</v>
      </c>
      <c r="C377" s="57" t="s">
        <v>13</v>
      </c>
      <c r="D377" s="57" t="s">
        <v>16</v>
      </c>
      <c r="E377" s="57">
        <v>4.0</v>
      </c>
      <c r="F377" s="57">
        <v>3.0</v>
      </c>
      <c r="G377" s="57" t="s">
        <v>20</v>
      </c>
      <c r="H377" s="57" t="s">
        <v>14</v>
      </c>
      <c r="J377" s="98">
        <f t="shared" si="22"/>
        <v>0.5</v>
      </c>
    </row>
    <row r="378" ht="15.75" customHeight="1">
      <c r="A378" s="48" t="str">
        <f t="shared" si="20"/>
        <v> &amp; </v>
      </c>
      <c r="B378" s="49" t="str">
        <f t="shared" si="21"/>
        <v> &amp; </v>
      </c>
      <c r="J378" s="98">
        <f t="shared" si="22"/>
        <v>0</v>
      </c>
    </row>
    <row r="379" ht="15.75" customHeight="1">
      <c r="A379" s="48" t="str">
        <f t="shared" si="20"/>
        <v>Date &amp; Location</v>
      </c>
      <c r="B379" s="49" t="str">
        <f t="shared" si="21"/>
        <v> &amp; </v>
      </c>
      <c r="C379" s="39" t="s">
        <v>138</v>
      </c>
      <c r="D379" s="39" t="s">
        <v>139</v>
      </c>
      <c r="J379" s="98">
        <f t="shared" si="22"/>
        <v>0</v>
      </c>
    </row>
    <row r="380" ht="15.75" customHeight="1">
      <c r="A380" s="48" t="str">
        <f t="shared" si="20"/>
        <v>45352 &amp; LRC</v>
      </c>
      <c r="B380" s="49" t="str">
        <f t="shared" si="21"/>
        <v> &amp; </v>
      </c>
      <c r="C380" s="52">
        <v>45352.0</v>
      </c>
      <c r="D380" s="19" t="s">
        <v>141</v>
      </c>
      <c r="J380" s="98">
        <f t="shared" si="22"/>
        <v>0</v>
      </c>
    </row>
    <row r="381" ht="15.75" customHeight="1">
      <c r="A381" s="48" t="str">
        <f t="shared" si="20"/>
        <v>Pair 1 &amp; </v>
      </c>
      <c r="B381" s="49" t="str">
        <f t="shared" si="21"/>
        <v>Pair 2 &amp; </v>
      </c>
      <c r="C381" s="43" t="s">
        <v>142</v>
      </c>
      <c r="D381" s="44"/>
      <c r="E381" s="45" t="s">
        <v>143</v>
      </c>
      <c r="F381" s="44"/>
      <c r="G381" s="45" t="s">
        <v>144</v>
      </c>
      <c r="H381" s="44"/>
      <c r="J381" s="98">
        <f t="shared" si="22"/>
        <v>0</v>
      </c>
    </row>
    <row r="382" ht="15.75" customHeight="1">
      <c r="A382" s="48" t="str">
        <f t="shared" si="20"/>
        <v>WM &amp; SG</v>
      </c>
      <c r="B382" s="49" t="str">
        <f t="shared" si="21"/>
        <v>Andrew &amp; Mike</v>
      </c>
      <c r="C382" s="57" t="s">
        <v>13</v>
      </c>
      <c r="D382" s="57" t="s">
        <v>150</v>
      </c>
      <c r="E382" s="57">
        <v>6.0</v>
      </c>
      <c r="F382" s="57">
        <v>3.0</v>
      </c>
      <c r="G382" s="57" t="s">
        <v>14</v>
      </c>
      <c r="H382" s="57" t="s">
        <v>17</v>
      </c>
      <c r="J382" s="98">
        <f t="shared" si="22"/>
        <v>1</v>
      </c>
    </row>
    <row r="383" ht="15.75" customHeight="1">
      <c r="A383" s="48" t="str">
        <f t="shared" si="20"/>
        <v>WM &amp; Andrew</v>
      </c>
      <c r="B383" s="49" t="str">
        <f t="shared" si="21"/>
        <v>SG &amp; Mike</v>
      </c>
      <c r="C383" s="57" t="s">
        <v>13</v>
      </c>
      <c r="D383" s="57" t="s">
        <v>14</v>
      </c>
      <c r="E383" s="57">
        <v>6.0</v>
      </c>
      <c r="F383" s="57">
        <v>2.0</v>
      </c>
      <c r="G383" s="57" t="s">
        <v>150</v>
      </c>
      <c r="H383" s="57" t="s">
        <v>17</v>
      </c>
      <c r="J383" s="98">
        <f t="shared" si="22"/>
        <v>1</v>
      </c>
    </row>
    <row r="384" ht="15.75" customHeight="1">
      <c r="A384" s="48" t="str">
        <f t="shared" si="20"/>
        <v>WM &amp; Mike</v>
      </c>
      <c r="B384" s="49" t="str">
        <f t="shared" si="21"/>
        <v>Andrew &amp; SG</v>
      </c>
      <c r="C384" s="57" t="s">
        <v>13</v>
      </c>
      <c r="D384" s="57" t="s">
        <v>17</v>
      </c>
      <c r="E384" s="57">
        <v>6.0</v>
      </c>
      <c r="F384" s="57">
        <v>3.0</v>
      </c>
      <c r="G384" s="57" t="s">
        <v>14</v>
      </c>
      <c r="H384" s="57" t="s">
        <v>150</v>
      </c>
      <c r="J384" s="98">
        <f t="shared" si="22"/>
        <v>1</v>
      </c>
    </row>
    <row r="385" ht="15.75" customHeight="1">
      <c r="A385" s="48" t="str">
        <f t="shared" si="20"/>
        <v> &amp; </v>
      </c>
      <c r="B385" s="49" t="str">
        <f t="shared" si="21"/>
        <v> &amp; </v>
      </c>
      <c r="C385" s="57"/>
      <c r="D385" s="57"/>
      <c r="E385" s="57"/>
      <c r="F385" s="57"/>
      <c r="G385" s="57"/>
      <c r="H385" s="57"/>
      <c r="J385" s="98">
        <f t="shared" si="22"/>
        <v>0</v>
      </c>
    </row>
    <row r="386" ht="15.75" customHeight="1">
      <c r="A386" s="48" t="str">
        <f t="shared" si="20"/>
        <v> &amp; </v>
      </c>
      <c r="B386" s="49" t="str">
        <f t="shared" si="21"/>
        <v> &amp; </v>
      </c>
      <c r="J386" s="98">
        <f t="shared" si="22"/>
        <v>0</v>
      </c>
    </row>
    <row r="387" ht="15.75" customHeight="1">
      <c r="A387" s="48" t="str">
        <f t="shared" si="20"/>
        <v>Date &amp; Location</v>
      </c>
      <c r="B387" s="49" t="str">
        <f t="shared" si="21"/>
        <v> &amp; </v>
      </c>
      <c r="C387" s="39" t="s">
        <v>138</v>
      </c>
      <c r="D387" s="39" t="s">
        <v>139</v>
      </c>
      <c r="J387" s="98">
        <f t="shared" si="22"/>
        <v>0</v>
      </c>
    </row>
    <row r="388" ht="15.75" customHeight="1">
      <c r="A388" s="48" t="str">
        <f t="shared" si="20"/>
        <v>45352 &amp; CRC</v>
      </c>
      <c r="B388" s="49" t="str">
        <f t="shared" si="21"/>
        <v> &amp; </v>
      </c>
      <c r="C388" s="52">
        <v>45352.0</v>
      </c>
      <c r="D388" s="19" t="s">
        <v>153</v>
      </c>
      <c r="J388" s="98">
        <f t="shared" si="22"/>
        <v>0</v>
      </c>
    </row>
    <row r="389" ht="15.75" customHeight="1">
      <c r="A389" s="48" t="str">
        <f t="shared" si="20"/>
        <v>Pair 1 &amp; </v>
      </c>
      <c r="B389" s="49" t="str">
        <f t="shared" si="21"/>
        <v>Pair 2 &amp; </v>
      </c>
      <c r="C389" s="43" t="s">
        <v>142</v>
      </c>
      <c r="D389" s="44"/>
      <c r="E389" s="45" t="s">
        <v>143</v>
      </c>
      <c r="F389" s="44"/>
      <c r="G389" s="45" t="s">
        <v>144</v>
      </c>
      <c r="H389" s="44"/>
      <c r="J389" s="98">
        <f t="shared" si="22"/>
        <v>0</v>
      </c>
    </row>
    <row r="390" ht="15.75" customHeight="1">
      <c r="A390" s="48" t="str">
        <f t="shared" si="20"/>
        <v>Batty &amp; Mole</v>
      </c>
      <c r="B390" s="49" t="str">
        <f t="shared" si="21"/>
        <v>Chi &amp; Kita</v>
      </c>
      <c r="C390" s="57" t="s">
        <v>19</v>
      </c>
      <c r="D390" s="57" t="s">
        <v>15</v>
      </c>
      <c r="E390" s="57">
        <v>6.0</v>
      </c>
      <c r="F390" s="57">
        <v>2.0</v>
      </c>
      <c r="G390" s="57" t="s">
        <v>16</v>
      </c>
      <c r="H390" s="57" t="s">
        <v>151</v>
      </c>
      <c r="J390" s="98">
        <f t="shared" si="22"/>
        <v>1</v>
      </c>
    </row>
    <row r="391" ht="15.75" customHeight="1">
      <c r="A391" s="48" t="str">
        <f t="shared" si="20"/>
        <v>Chi &amp; Batty</v>
      </c>
      <c r="B391" s="49" t="str">
        <f t="shared" si="21"/>
        <v>Kita &amp; Mole</v>
      </c>
      <c r="C391" s="57" t="s">
        <v>16</v>
      </c>
      <c r="D391" s="57" t="s">
        <v>19</v>
      </c>
      <c r="E391" s="57">
        <v>6.0</v>
      </c>
      <c r="F391" s="57">
        <v>1.0</v>
      </c>
      <c r="G391" s="57" t="s">
        <v>151</v>
      </c>
      <c r="H391" s="57" t="s">
        <v>15</v>
      </c>
      <c r="J391" s="98">
        <f t="shared" si="22"/>
        <v>1</v>
      </c>
    </row>
    <row r="392" ht="15.75" customHeight="1">
      <c r="A392" s="48" t="str">
        <f t="shared" si="20"/>
        <v> &amp; </v>
      </c>
      <c r="B392" s="49" t="str">
        <f t="shared" si="21"/>
        <v> &amp; </v>
      </c>
      <c r="C392" s="57"/>
      <c r="D392" s="57"/>
      <c r="E392" s="57"/>
      <c r="F392" s="57"/>
      <c r="G392" s="57"/>
      <c r="H392" s="57"/>
      <c r="J392" s="98">
        <f t="shared" si="22"/>
        <v>0</v>
      </c>
    </row>
    <row r="393" ht="15.75" customHeight="1">
      <c r="A393" s="48" t="str">
        <f t="shared" si="20"/>
        <v> &amp; </v>
      </c>
      <c r="B393" s="49" t="str">
        <f t="shared" si="21"/>
        <v> &amp; </v>
      </c>
      <c r="J393" s="98">
        <f t="shared" si="22"/>
        <v>0</v>
      </c>
    </row>
    <row r="394" ht="15.75" customHeight="1">
      <c r="A394" s="48" t="str">
        <f t="shared" si="20"/>
        <v>Date &amp; Location</v>
      </c>
      <c r="B394" s="49" t="str">
        <f t="shared" si="21"/>
        <v> &amp; </v>
      </c>
      <c r="C394" s="39" t="s">
        <v>138</v>
      </c>
      <c r="D394" s="39" t="s">
        <v>139</v>
      </c>
      <c r="J394" s="98">
        <f t="shared" si="22"/>
        <v>0</v>
      </c>
    </row>
    <row r="395" ht="15.75" customHeight="1">
      <c r="A395" s="48" t="str">
        <f t="shared" si="20"/>
        <v>45355 &amp; LRC</v>
      </c>
      <c r="B395" s="49" t="str">
        <f t="shared" si="21"/>
        <v> &amp; </v>
      </c>
      <c r="C395" s="52">
        <v>45355.0</v>
      </c>
      <c r="D395" s="19" t="s">
        <v>141</v>
      </c>
      <c r="J395" s="98">
        <f t="shared" si="22"/>
        <v>0</v>
      </c>
    </row>
    <row r="396" ht="15.75" customHeight="1">
      <c r="A396" s="48" t="str">
        <f t="shared" si="20"/>
        <v>Pair 1 &amp; </v>
      </c>
      <c r="B396" s="49" t="str">
        <f t="shared" si="21"/>
        <v>Pair 2 &amp; </v>
      </c>
      <c r="C396" s="43" t="s">
        <v>142</v>
      </c>
      <c r="D396" s="44"/>
      <c r="E396" s="45" t="s">
        <v>143</v>
      </c>
      <c r="F396" s="44"/>
      <c r="G396" s="45" t="s">
        <v>144</v>
      </c>
      <c r="H396" s="44"/>
      <c r="J396" s="98">
        <f t="shared" si="22"/>
        <v>0</v>
      </c>
    </row>
    <row r="397" ht="15.75" customHeight="1">
      <c r="A397" s="48" t="str">
        <f t="shared" si="20"/>
        <v>WM &amp; Mike</v>
      </c>
      <c r="B397" s="49" t="str">
        <f t="shared" si="21"/>
        <v>Chi &amp; Andrew</v>
      </c>
      <c r="C397" s="57" t="s">
        <v>13</v>
      </c>
      <c r="D397" s="57" t="s">
        <v>17</v>
      </c>
      <c r="E397" s="57">
        <v>7.0</v>
      </c>
      <c r="F397" s="57">
        <v>6.0</v>
      </c>
      <c r="G397" s="57" t="s">
        <v>16</v>
      </c>
      <c r="H397" s="57" t="s">
        <v>14</v>
      </c>
      <c r="J397" s="98">
        <f t="shared" si="22"/>
        <v>1</v>
      </c>
    </row>
    <row r="398" ht="15.75" customHeight="1">
      <c r="A398" s="48" t="str">
        <f t="shared" si="20"/>
        <v>WM &amp; Mike</v>
      </c>
      <c r="B398" s="49" t="str">
        <f t="shared" si="21"/>
        <v>Chi &amp; Andrew</v>
      </c>
      <c r="C398" s="57" t="s">
        <v>13</v>
      </c>
      <c r="D398" s="57" t="s">
        <v>17</v>
      </c>
      <c r="E398" s="57">
        <v>6.0</v>
      </c>
      <c r="F398" s="57">
        <v>4.0</v>
      </c>
      <c r="G398" s="57" t="s">
        <v>16</v>
      </c>
      <c r="H398" s="57" t="s">
        <v>14</v>
      </c>
      <c r="J398" s="98">
        <f t="shared" si="22"/>
        <v>1</v>
      </c>
    </row>
    <row r="399" ht="15.75" customHeight="1">
      <c r="A399" s="48" t="str">
        <f t="shared" si="20"/>
        <v>Batty &amp; </v>
      </c>
      <c r="B399" s="49" t="str">
        <f t="shared" si="21"/>
        <v>DT &amp; </v>
      </c>
      <c r="C399" s="57" t="s">
        <v>19</v>
      </c>
      <c r="D399" s="57"/>
      <c r="E399" s="57">
        <v>6.0</v>
      </c>
      <c r="F399" s="57">
        <v>3.0</v>
      </c>
      <c r="G399" s="57" t="s">
        <v>20</v>
      </c>
      <c r="H399" s="57"/>
      <c r="J399" s="98">
        <f t="shared" si="22"/>
        <v>1</v>
      </c>
    </row>
    <row r="400" ht="15.75" customHeight="1">
      <c r="A400" s="48" t="str">
        <f t="shared" si="20"/>
        <v> &amp; </v>
      </c>
      <c r="B400" s="49" t="str">
        <f t="shared" si="21"/>
        <v> &amp; </v>
      </c>
      <c r="J400" s="98">
        <f t="shared" si="22"/>
        <v>0</v>
      </c>
    </row>
    <row r="401" ht="15.75" customHeight="1">
      <c r="A401" s="48" t="str">
        <f t="shared" si="20"/>
        <v>Date &amp; Location</v>
      </c>
      <c r="B401" s="49" t="str">
        <f t="shared" si="21"/>
        <v> &amp; </v>
      </c>
      <c r="C401" s="39" t="s">
        <v>138</v>
      </c>
      <c r="D401" s="39" t="s">
        <v>139</v>
      </c>
      <c r="J401" s="98">
        <f t="shared" si="22"/>
        <v>0</v>
      </c>
    </row>
    <row r="402" ht="15.75" customHeight="1">
      <c r="A402" s="48" t="str">
        <f t="shared" si="20"/>
        <v>45359 &amp; LRC</v>
      </c>
      <c r="B402" s="49" t="str">
        <f t="shared" si="21"/>
        <v> &amp; </v>
      </c>
      <c r="C402" s="52">
        <v>45359.0</v>
      </c>
      <c r="D402" s="19" t="s">
        <v>141</v>
      </c>
      <c r="J402" s="98">
        <f t="shared" si="22"/>
        <v>0</v>
      </c>
    </row>
    <row r="403" ht="15.75" customHeight="1">
      <c r="A403" s="48" t="str">
        <f t="shared" si="20"/>
        <v>Pair 1 &amp; </v>
      </c>
      <c r="B403" s="49" t="str">
        <f t="shared" si="21"/>
        <v>Pair 2 &amp; </v>
      </c>
      <c r="C403" s="43" t="s">
        <v>142</v>
      </c>
      <c r="D403" s="44"/>
      <c r="E403" s="45" t="s">
        <v>143</v>
      </c>
      <c r="F403" s="44"/>
      <c r="G403" s="45" t="s">
        <v>144</v>
      </c>
      <c r="H403" s="44"/>
      <c r="J403" s="98">
        <f t="shared" si="22"/>
        <v>0</v>
      </c>
    </row>
    <row r="404" ht="15.75" customHeight="1">
      <c r="A404" s="48" t="str">
        <f t="shared" si="20"/>
        <v>Andrew &amp; Batty</v>
      </c>
      <c r="B404" s="49" t="str">
        <f t="shared" si="21"/>
        <v>Chi &amp; SG</v>
      </c>
      <c r="C404" s="57" t="s">
        <v>14</v>
      </c>
      <c r="D404" s="57" t="s">
        <v>19</v>
      </c>
      <c r="E404" s="57">
        <v>6.0</v>
      </c>
      <c r="F404" s="57">
        <v>3.0</v>
      </c>
      <c r="G404" s="57" t="s">
        <v>16</v>
      </c>
      <c r="H404" s="57" t="s">
        <v>150</v>
      </c>
      <c r="J404" s="98">
        <f t="shared" si="22"/>
        <v>1</v>
      </c>
    </row>
    <row r="405" ht="15.75" customHeight="1">
      <c r="A405" s="48" t="str">
        <f t="shared" si="20"/>
        <v>Andrew &amp; Chi</v>
      </c>
      <c r="B405" s="49" t="str">
        <f t="shared" si="21"/>
        <v>Batty &amp; SG</v>
      </c>
      <c r="C405" s="57" t="s">
        <v>14</v>
      </c>
      <c r="D405" s="57" t="s">
        <v>16</v>
      </c>
      <c r="E405" s="57">
        <v>4.0</v>
      </c>
      <c r="F405" s="57">
        <v>0.0</v>
      </c>
      <c r="G405" s="57" t="s">
        <v>19</v>
      </c>
      <c r="H405" s="57" t="s">
        <v>150</v>
      </c>
      <c r="J405" s="98">
        <f t="shared" si="22"/>
        <v>0.5</v>
      </c>
    </row>
    <row r="406" ht="15.75" customHeight="1">
      <c r="A406" s="48" t="str">
        <f t="shared" si="20"/>
        <v> &amp; </v>
      </c>
      <c r="B406" s="49" t="str">
        <f t="shared" si="21"/>
        <v> &amp; </v>
      </c>
      <c r="C406" s="57"/>
      <c r="D406" s="57"/>
      <c r="E406" s="57"/>
      <c r="F406" s="57"/>
      <c r="G406" s="57"/>
      <c r="H406" s="57"/>
      <c r="J406" s="98">
        <f t="shared" si="22"/>
        <v>0</v>
      </c>
    </row>
    <row r="407" ht="15.75" customHeight="1">
      <c r="A407" s="48" t="str">
        <f t="shared" si="20"/>
        <v> &amp; </v>
      </c>
      <c r="B407" s="49" t="str">
        <f t="shared" si="21"/>
        <v> &amp; </v>
      </c>
      <c r="J407" s="98">
        <f t="shared" si="22"/>
        <v>0</v>
      </c>
    </row>
    <row r="408" ht="15.75" customHeight="1">
      <c r="A408" s="48" t="str">
        <f t="shared" si="20"/>
        <v>Date &amp; Location</v>
      </c>
      <c r="B408" s="49" t="str">
        <f t="shared" si="21"/>
        <v> &amp; </v>
      </c>
      <c r="C408" s="39" t="s">
        <v>138</v>
      </c>
      <c r="D408" s="39" t="s">
        <v>139</v>
      </c>
      <c r="J408" s="98">
        <f t="shared" si="22"/>
        <v>0</v>
      </c>
    </row>
    <row r="409" ht="15.75" customHeight="1">
      <c r="A409" s="48" t="str">
        <f t="shared" si="20"/>
        <v>45362 &amp; LRC</v>
      </c>
      <c r="B409" s="49" t="str">
        <f t="shared" si="21"/>
        <v> &amp; </v>
      </c>
      <c r="C409" s="52">
        <v>45362.0</v>
      </c>
      <c r="D409" s="19" t="s">
        <v>141</v>
      </c>
      <c r="J409" s="98">
        <f t="shared" si="22"/>
        <v>0</v>
      </c>
    </row>
    <row r="410" ht="15.75" customHeight="1">
      <c r="A410" s="48" t="str">
        <f t="shared" si="20"/>
        <v>Pair 1 &amp; </v>
      </c>
      <c r="B410" s="49" t="str">
        <f t="shared" si="21"/>
        <v>Pair 2 &amp; </v>
      </c>
      <c r="C410" s="43" t="s">
        <v>142</v>
      </c>
      <c r="D410" s="44"/>
      <c r="E410" s="45" t="s">
        <v>143</v>
      </c>
      <c r="F410" s="44"/>
      <c r="G410" s="45" t="s">
        <v>144</v>
      </c>
      <c r="H410" s="44"/>
      <c r="J410" s="98">
        <f t="shared" si="22"/>
        <v>0</v>
      </c>
    </row>
    <row r="411" ht="15.75" customHeight="1">
      <c r="A411" s="48" t="str">
        <f t="shared" si="20"/>
        <v>WM &amp; Chi</v>
      </c>
      <c r="B411" s="49" t="str">
        <f t="shared" si="21"/>
        <v>Mike &amp; Chi</v>
      </c>
      <c r="C411" s="57" t="s">
        <v>13</v>
      </c>
      <c r="D411" s="57" t="s">
        <v>16</v>
      </c>
      <c r="E411" s="57">
        <v>6.0</v>
      </c>
      <c r="F411" s="57">
        <v>3.0</v>
      </c>
      <c r="G411" s="57" t="s">
        <v>17</v>
      </c>
      <c r="H411" s="57" t="s">
        <v>16</v>
      </c>
      <c r="J411" s="98">
        <f t="shared" si="22"/>
        <v>1</v>
      </c>
    </row>
    <row r="412" ht="15.75" customHeight="1">
      <c r="A412" s="48" t="str">
        <f t="shared" si="20"/>
        <v>Andrew &amp; WM</v>
      </c>
      <c r="B412" s="49" t="str">
        <f t="shared" si="21"/>
        <v>Mike &amp; Chi</v>
      </c>
      <c r="C412" s="57" t="s">
        <v>14</v>
      </c>
      <c r="D412" s="57" t="s">
        <v>13</v>
      </c>
      <c r="E412" s="57">
        <v>7.0</v>
      </c>
      <c r="F412" s="57">
        <v>6.0</v>
      </c>
      <c r="G412" s="57" t="s">
        <v>17</v>
      </c>
      <c r="H412" s="57" t="s">
        <v>16</v>
      </c>
      <c r="J412" s="98">
        <f t="shared" si="22"/>
        <v>1</v>
      </c>
    </row>
    <row r="413" ht="15.75" customHeight="1">
      <c r="A413" s="48" t="str">
        <f t="shared" si="20"/>
        <v>WM &amp; Mike</v>
      </c>
      <c r="B413" s="49" t="str">
        <f t="shared" si="21"/>
        <v>Andrew &amp; Chi</v>
      </c>
      <c r="C413" s="57" t="s">
        <v>13</v>
      </c>
      <c r="D413" s="57" t="s">
        <v>17</v>
      </c>
      <c r="E413" s="57">
        <v>3.0</v>
      </c>
      <c r="F413" s="57">
        <v>0.0</v>
      </c>
      <c r="G413" s="57" t="s">
        <v>14</v>
      </c>
      <c r="H413" s="57" t="s">
        <v>16</v>
      </c>
      <c r="J413" s="98">
        <f t="shared" si="22"/>
        <v>0.5</v>
      </c>
    </row>
    <row r="414" ht="15.75" customHeight="1">
      <c r="A414" s="48" t="str">
        <f t="shared" si="20"/>
        <v> &amp; </v>
      </c>
      <c r="B414" s="49" t="str">
        <f t="shared" si="21"/>
        <v> &amp; </v>
      </c>
      <c r="J414" s="98">
        <f t="shared" si="22"/>
        <v>0</v>
      </c>
    </row>
    <row r="415" ht="15.75" customHeight="1">
      <c r="A415" s="48" t="str">
        <f t="shared" si="20"/>
        <v>45366 &amp; LRC</v>
      </c>
      <c r="B415" s="49" t="str">
        <f t="shared" si="21"/>
        <v> &amp; </v>
      </c>
      <c r="C415" s="166">
        <f>'Rolling Data'!C100</f>
        <v>45366</v>
      </c>
      <c r="D415" s="39" t="str">
        <f>'Rolling Data'!D100</f>
        <v>LRC</v>
      </c>
      <c r="E415" s="39" t="str">
        <f>'Rolling Data'!E100</f>
        <v/>
      </c>
      <c r="F415" s="39" t="str">
        <f>'Rolling Data'!F100</f>
        <v/>
      </c>
      <c r="G415" s="39" t="str">
        <f>'Rolling Data'!G100</f>
        <v/>
      </c>
      <c r="H415" s="39" t="str">
        <f>'Rolling Data'!H100</f>
        <v/>
      </c>
      <c r="J415" s="98">
        <f t="shared" si="22"/>
        <v>0</v>
      </c>
    </row>
    <row r="416" ht="15.75" customHeight="1">
      <c r="A416" s="48" t="str">
        <f t="shared" si="20"/>
        <v>Pair 1 &amp; </v>
      </c>
      <c r="B416" s="49" t="str">
        <f t="shared" si="21"/>
        <v>Pair 2 &amp; </v>
      </c>
      <c r="C416" s="166" t="str">
        <f>'Rolling Data'!C101</f>
        <v>Pair 1</v>
      </c>
      <c r="D416" s="39" t="str">
        <f>'Rolling Data'!D101</f>
        <v/>
      </c>
      <c r="E416" s="39" t="str">
        <f>'Rolling Data'!E101</f>
        <v>Score</v>
      </c>
      <c r="F416" s="39" t="str">
        <f>'Rolling Data'!F101</f>
        <v/>
      </c>
      <c r="G416" s="39" t="str">
        <f>'Rolling Data'!G101</f>
        <v>Pair 2</v>
      </c>
      <c r="H416" s="39" t="str">
        <f>'Rolling Data'!H101</f>
        <v/>
      </c>
      <c r="J416" s="98">
        <f t="shared" si="22"/>
        <v>0</v>
      </c>
    </row>
    <row r="417" ht="15.75" customHeight="1">
      <c r="A417" s="48" t="str">
        <f t="shared" si="20"/>
        <v>Andrew &amp; Chi</v>
      </c>
      <c r="B417" s="49" t="str">
        <f t="shared" si="21"/>
        <v>WM &amp; Cadol</v>
      </c>
      <c r="C417" s="39" t="str">
        <f>'Rolling Data'!C102</f>
        <v>Andrew</v>
      </c>
      <c r="D417" s="39" t="str">
        <f>'Rolling Data'!D102</f>
        <v>Chi</v>
      </c>
      <c r="E417" s="39">
        <f>'Rolling Data'!E102</f>
        <v>6</v>
      </c>
      <c r="F417" s="39">
        <f>'Rolling Data'!F102</f>
        <v>1</v>
      </c>
      <c r="G417" s="39" t="str">
        <f>'Rolling Data'!G102</f>
        <v>WM</v>
      </c>
      <c r="H417" s="39" t="str">
        <f>'Rolling Data'!H102</f>
        <v>Cadol</v>
      </c>
      <c r="J417" s="98">
        <f t="shared" si="22"/>
        <v>1</v>
      </c>
    </row>
    <row r="418" ht="15.75" customHeight="1">
      <c r="A418" s="48" t="str">
        <f t="shared" si="20"/>
        <v>WM &amp; Andrew</v>
      </c>
      <c r="B418" s="49" t="str">
        <f t="shared" si="21"/>
        <v>Cadol &amp; Chi</v>
      </c>
      <c r="C418" s="39" t="str">
        <f>'Rolling Data'!C103</f>
        <v>WM</v>
      </c>
      <c r="D418" s="39" t="str">
        <f>'Rolling Data'!D103</f>
        <v>Andrew</v>
      </c>
      <c r="E418" s="39">
        <f>'Rolling Data'!E103</f>
        <v>6</v>
      </c>
      <c r="F418" s="39">
        <f>'Rolling Data'!F103</f>
        <v>0</v>
      </c>
      <c r="G418" s="39" t="str">
        <f>'Rolling Data'!G103</f>
        <v>Cadol</v>
      </c>
      <c r="H418" s="39" t="str">
        <f>'Rolling Data'!H103</f>
        <v>Chi</v>
      </c>
      <c r="J418" s="98">
        <f t="shared" si="22"/>
        <v>1</v>
      </c>
    </row>
    <row r="419" ht="15.75" customHeight="1">
      <c r="A419" s="48" t="str">
        <f t="shared" si="20"/>
        <v>WM &amp; Chi</v>
      </c>
      <c r="B419" s="49" t="str">
        <f t="shared" si="21"/>
        <v>Andrew &amp; Ari</v>
      </c>
      <c r="C419" s="39" t="str">
        <f>'Rolling Data'!C104</f>
        <v>WM</v>
      </c>
      <c r="D419" s="39" t="str">
        <f>'Rolling Data'!D104</f>
        <v>Chi</v>
      </c>
      <c r="E419" s="39">
        <f>'Rolling Data'!E104</f>
        <v>7</v>
      </c>
      <c r="F419" s="39">
        <f>'Rolling Data'!F104</f>
        <v>5</v>
      </c>
      <c r="G419" s="39" t="str">
        <f>'Rolling Data'!G104</f>
        <v>Andrew</v>
      </c>
      <c r="H419" s="39" t="str">
        <f>'Rolling Data'!H104</f>
        <v>Ari</v>
      </c>
      <c r="J419" s="98">
        <f t="shared" si="22"/>
        <v>1</v>
      </c>
    </row>
    <row r="420" ht="15.75" customHeight="1">
      <c r="A420" s="48" t="str">
        <f t="shared" si="20"/>
        <v>WM &amp; Andrew</v>
      </c>
      <c r="B420" s="49" t="str">
        <f t="shared" si="21"/>
        <v>Chi &amp; Ari</v>
      </c>
      <c r="C420" s="39" t="str">
        <f>'Rolling Data'!C105</f>
        <v>WM</v>
      </c>
      <c r="D420" s="39" t="str">
        <f>'Rolling Data'!D105</f>
        <v>Andrew</v>
      </c>
      <c r="E420" s="39">
        <f>'Rolling Data'!E105</f>
        <v>3</v>
      </c>
      <c r="F420" s="39">
        <f>'Rolling Data'!F105</f>
        <v>2</v>
      </c>
      <c r="G420" s="39" t="str">
        <f>'Rolling Data'!G105</f>
        <v>Chi</v>
      </c>
      <c r="H420" s="39" t="str">
        <f>'Rolling Data'!H105</f>
        <v>Ari</v>
      </c>
      <c r="J420" s="98">
        <f t="shared" si="22"/>
        <v>0.5</v>
      </c>
    </row>
    <row r="421" ht="15.75" customHeight="1">
      <c r="A421" s="48" t="str">
        <f t="shared" si="20"/>
        <v> &amp; </v>
      </c>
      <c r="B421" s="49" t="str">
        <f t="shared" si="21"/>
        <v> &amp; </v>
      </c>
      <c r="C421" s="39" t="str">
        <f>'Rolling Data'!C106</f>
        <v/>
      </c>
      <c r="D421" s="39" t="str">
        <f>'Rolling Data'!D106</f>
        <v/>
      </c>
      <c r="E421" s="39" t="str">
        <f>'Rolling Data'!E106</f>
        <v/>
      </c>
      <c r="F421" s="39" t="str">
        <f>'Rolling Data'!F106</f>
        <v/>
      </c>
      <c r="G421" s="39" t="str">
        <f>'Rolling Data'!G106</f>
        <v/>
      </c>
      <c r="H421" s="39" t="str">
        <f>'Rolling Data'!H106</f>
        <v/>
      </c>
      <c r="J421" s="98">
        <f t="shared" si="22"/>
        <v>0</v>
      </c>
    </row>
    <row r="422" ht="15.75" customHeight="1">
      <c r="A422" s="48" t="str">
        <f t="shared" si="20"/>
        <v>Date &amp; Location</v>
      </c>
      <c r="B422" s="49" t="str">
        <f t="shared" si="21"/>
        <v> &amp; </v>
      </c>
      <c r="C422" s="39" t="str">
        <f>'Rolling Data'!C107</f>
        <v>Date</v>
      </c>
      <c r="D422" s="39" t="str">
        <f>'Rolling Data'!D107</f>
        <v>Location</v>
      </c>
      <c r="E422" s="39" t="str">
        <f>'Rolling Data'!E107</f>
        <v/>
      </c>
      <c r="F422" s="39" t="str">
        <f>'Rolling Data'!F107</f>
        <v/>
      </c>
      <c r="G422" s="39" t="str">
        <f>'Rolling Data'!G107</f>
        <v/>
      </c>
      <c r="H422" s="39" t="str">
        <f>'Rolling Data'!H107</f>
        <v/>
      </c>
      <c r="J422" s="98">
        <f t="shared" si="22"/>
        <v>0</v>
      </c>
    </row>
    <row r="423" ht="15.75" customHeight="1">
      <c r="A423" s="48" t="str">
        <f t="shared" si="20"/>
        <v>45369 &amp; LRC</v>
      </c>
      <c r="B423" s="49" t="str">
        <f t="shared" si="21"/>
        <v> &amp; </v>
      </c>
      <c r="C423" s="166">
        <f>'Rolling Data'!C108</f>
        <v>45369</v>
      </c>
      <c r="D423" s="39" t="str">
        <f>'Rolling Data'!D108</f>
        <v>LRC</v>
      </c>
      <c r="E423" s="39" t="str">
        <f>'Rolling Data'!E108</f>
        <v/>
      </c>
      <c r="F423" s="39" t="str">
        <f>'Rolling Data'!F108</f>
        <v/>
      </c>
      <c r="G423" s="39" t="str">
        <f>'Rolling Data'!G108</f>
        <v/>
      </c>
      <c r="H423" s="39" t="str">
        <f>'Rolling Data'!H108</f>
        <v/>
      </c>
      <c r="J423" s="98">
        <f t="shared" si="22"/>
        <v>0</v>
      </c>
    </row>
    <row r="424" ht="15.75" customHeight="1">
      <c r="A424" s="48" t="str">
        <f t="shared" si="20"/>
        <v>Pair 1 &amp; </v>
      </c>
      <c r="B424" s="49" t="str">
        <f t="shared" si="21"/>
        <v>Pair 2 &amp; </v>
      </c>
      <c r="C424" s="166" t="str">
        <f>'Rolling Data'!C109</f>
        <v>Pair 1</v>
      </c>
      <c r="D424" s="39" t="str">
        <f>'Rolling Data'!D109</f>
        <v/>
      </c>
      <c r="E424" s="39" t="str">
        <f>'Rolling Data'!E109</f>
        <v>Score</v>
      </c>
      <c r="F424" s="39" t="str">
        <f>'Rolling Data'!F109</f>
        <v/>
      </c>
      <c r="G424" s="39" t="str">
        <f>'Rolling Data'!G109</f>
        <v>Pair 2</v>
      </c>
      <c r="H424" s="39" t="str">
        <f>'Rolling Data'!H109</f>
        <v/>
      </c>
      <c r="J424" s="98">
        <f t="shared" si="22"/>
        <v>0</v>
      </c>
    </row>
    <row r="425" ht="15.75" customHeight="1">
      <c r="A425" s="48" t="str">
        <f t="shared" si="20"/>
        <v>WM &amp; Chi</v>
      </c>
      <c r="B425" s="49" t="str">
        <f t="shared" si="21"/>
        <v>Andrew &amp; Mike</v>
      </c>
      <c r="C425" s="39" t="str">
        <f>'Rolling Data'!C110</f>
        <v>WM</v>
      </c>
      <c r="D425" s="39" t="str">
        <f>'Rolling Data'!D110</f>
        <v>Chi</v>
      </c>
      <c r="E425" s="39">
        <f>'Rolling Data'!E110</f>
        <v>6</v>
      </c>
      <c r="F425" s="39">
        <f>'Rolling Data'!F110</f>
        <v>4</v>
      </c>
      <c r="G425" s="39" t="str">
        <f>'Rolling Data'!G110</f>
        <v>Andrew</v>
      </c>
      <c r="H425" s="39" t="str">
        <f>'Rolling Data'!H110</f>
        <v>Mike</v>
      </c>
      <c r="J425" s="98">
        <f t="shared" si="22"/>
        <v>1</v>
      </c>
    </row>
    <row r="426" ht="15.75" customHeight="1">
      <c r="A426" s="48" t="str">
        <f t="shared" si="20"/>
        <v>WM &amp; Andrew</v>
      </c>
      <c r="B426" s="49" t="str">
        <f t="shared" si="21"/>
        <v>Mike &amp; Chi</v>
      </c>
      <c r="C426" s="39" t="str">
        <f>'Rolling Data'!C111</f>
        <v>WM</v>
      </c>
      <c r="D426" s="39" t="str">
        <f>'Rolling Data'!D111</f>
        <v>Andrew</v>
      </c>
      <c r="E426" s="39">
        <f>'Rolling Data'!E111</f>
        <v>6</v>
      </c>
      <c r="F426" s="39">
        <f>'Rolling Data'!F111</f>
        <v>4</v>
      </c>
      <c r="G426" s="39" t="str">
        <f>'Rolling Data'!G111</f>
        <v>Mike</v>
      </c>
      <c r="H426" s="39" t="str">
        <f>'Rolling Data'!H111</f>
        <v>Chi</v>
      </c>
      <c r="J426" s="98">
        <f t="shared" si="22"/>
        <v>1</v>
      </c>
    </row>
    <row r="427" ht="15.75" customHeight="1">
      <c r="A427" s="48" t="str">
        <f t="shared" si="20"/>
        <v>WM &amp; Mike</v>
      </c>
      <c r="B427" s="49" t="str">
        <f t="shared" si="21"/>
        <v>Andrew &amp; Chi</v>
      </c>
      <c r="C427" s="39" t="str">
        <f>'Rolling Data'!C112</f>
        <v>WM</v>
      </c>
      <c r="D427" s="39" t="str">
        <f>'Rolling Data'!D112</f>
        <v>Mike</v>
      </c>
      <c r="E427" s="39">
        <f>'Rolling Data'!E112</f>
        <v>6</v>
      </c>
      <c r="F427" s="39">
        <f>'Rolling Data'!F112</f>
        <v>3</v>
      </c>
      <c r="G427" s="39" t="str">
        <f>'Rolling Data'!G112</f>
        <v>Andrew</v>
      </c>
      <c r="H427" s="39" t="str">
        <f>'Rolling Data'!H112</f>
        <v>Chi</v>
      </c>
      <c r="J427" s="98">
        <f t="shared" si="22"/>
        <v>1</v>
      </c>
    </row>
    <row r="428" ht="15.75" customHeight="1">
      <c r="A428" s="48" t="str">
        <f t="shared" si="20"/>
        <v>#REF!</v>
      </c>
      <c r="B428" s="49" t="str">
        <f t="shared" si="21"/>
        <v>#REF!</v>
      </c>
      <c r="C428" s="39" t="str">
        <f t="shared" ref="C428:H428" si="23">#REF!</f>
        <v>#REF!</v>
      </c>
      <c r="D428" s="39" t="str">
        <f t="shared" si="23"/>
        <v>#REF!</v>
      </c>
      <c r="E428" s="39" t="str">
        <f t="shared" si="23"/>
        <v>#REF!</v>
      </c>
      <c r="F428" s="39" t="str">
        <f t="shared" si="23"/>
        <v>#REF!</v>
      </c>
      <c r="G428" s="39" t="str">
        <f t="shared" si="23"/>
        <v>#REF!</v>
      </c>
      <c r="H428" s="39" t="str">
        <f t="shared" si="23"/>
        <v>#REF!</v>
      </c>
      <c r="J428" s="98">
        <f t="shared" si="22"/>
        <v>0</v>
      </c>
    </row>
    <row r="429" ht="15.75" customHeight="1">
      <c r="A429" s="48" t="str">
        <f t="shared" si="20"/>
        <v> &amp; </v>
      </c>
      <c r="B429" s="49" t="str">
        <f t="shared" si="21"/>
        <v> &amp; </v>
      </c>
      <c r="C429" s="39" t="str">
        <f>'Rolling Data'!C113</f>
        <v/>
      </c>
      <c r="D429" s="39" t="str">
        <f>'Rolling Data'!D113</f>
        <v/>
      </c>
      <c r="E429" s="39" t="str">
        <f>'Rolling Data'!E113</f>
        <v/>
      </c>
      <c r="F429" s="39" t="str">
        <f>'Rolling Data'!F113</f>
        <v/>
      </c>
      <c r="G429" s="39" t="str">
        <f>'Rolling Data'!G113</f>
        <v/>
      </c>
      <c r="H429" s="39" t="str">
        <f>'Rolling Data'!H113</f>
        <v/>
      </c>
      <c r="J429" s="98">
        <f t="shared" si="22"/>
        <v>0</v>
      </c>
    </row>
    <row r="430" ht="15.75" customHeight="1">
      <c r="A430" s="48" t="str">
        <f t="shared" si="20"/>
        <v>Date &amp; Location</v>
      </c>
      <c r="B430" s="49" t="str">
        <f t="shared" si="21"/>
        <v> &amp; </v>
      </c>
      <c r="C430" s="39" t="str">
        <f>'Rolling Data'!C114</f>
        <v>Date</v>
      </c>
      <c r="D430" s="39" t="str">
        <f>'Rolling Data'!D114</f>
        <v>Location</v>
      </c>
      <c r="E430" s="39" t="str">
        <f>'Rolling Data'!E114</f>
        <v/>
      </c>
      <c r="F430" s="39" t="str">
        <f>'Rolling Data'!F114</f>
        <v/>
      </c>
      <c r="G430" s="39" t="str">
        <f>'Rolling Data'!G114</f>
        <v/>
      </c>
      <c r="H430" s="39" t="str">
        <f>'Rolling Data'!H114</f>
        <v/>
      </c>
      <c r="J430" s="98">
        <f t="shared" si="22"/>
        <v>0</v>
      </c>
    </row>
    <row r="431" ht="15.75" customHeight="1">
      <c r="A431" s="48" t="str">
        <f t="shared" si="20"/>
        <v>45373 &amp; LRC</v>
      </c>
      <c r="B431" s="49" t="str">
        <f t="shared" si="21"/>
        <v> &amp; </v>
      </c>
      <c r="C431" s="166">
        <f>'Rolling Data'!C115</f>
        <v>45373</v>
      </c>
      <c r="D431" s="39" t="str">
        <f>'Rolling Data'!D115</f>
        <v>LRC</v>
      </c>
      <c r="E431" s="39" t="str">
        <f>'Rolling Data'!E115</f>
        <v/>
      </c>
      <c r="F431" s="39" t="str">
        <f>'Rolling Data'!F115</f>
        <v/>
      </c>
      <c r="G431" s="39" t="str">
        <f>'Rolling Data'!G115</f>
        <v/>
      </c>
      <c r="H431" s="39" t="str">
        <f>'Rolling Data'!H115</f>
        <v/>
      </c>
      <c r="J431" s="98">
        <f t="shared" si="22"/>
        <v>0</v>
      </c>
    </row>
    <row r="432" ht="15.75" customHeight="1">
      <c r="A432" s="48" t="str">
        <f t="shared" si="20"/>
        <v>Pair 1 &amp; </v>
      </c>
      <c r="B432" s="49" t="str">
        <f t="shared" si="21"/>
        <v>Pair 2 &amp; </v>
      </c>
      <c r="C432" s="166" t="str">
        <f>'Rolling Data'!C116</f>
        <v>Pair 1</v>
      </c>
      <c r="D432" s="39" t="str">
        <f>'Rolling Data'!D116</f>
        <v/>
      </c>
      <c r="E432" s="39" t="str">
        <f>'Rolling Data'!E116</f>
        <v>Score</v>
      </c>
      <c r="F432" s="39" t="str">
        <f>'Rolling Data'!F116</f>
        <v/>
      </c>
      <c r="G432" s="39" t="str">
        <f>'Rolling Data'!G116</f>
        <v>Pair 2</v>
      </c>
      <c r="H432" s="39" t="str">
        <f>'Rolling Data'!H116</f>
        <v/>
      </c>
      <c r="J432" s="98">
        <f t="shared" si="22"/>
        <v>0</v>
      </c>
    </row>
    <row r="433" ht="15.75" customHeight="1">
      <c r="A433" s="48" t="str">
        <f t="shared" si="20"/>
        <v>Andrew &amp; Mole</v>
      </c>
      <c r="B433" s="49" t="str">
        <f t="shared" si="21"/>
        <v>WM &amp; Chi</v>
      </c>
      <c r="C433" s="39" t="str">
        <f>'Rolling Data'!C117</f>
        <v>Andrew</v>
      </c>
      <c r="D433" s="39" t="str">
        <f>'Rolling Data'!D117</f>
        <v>Mole</v>
      </c>
      <c r="E433" s="39">
        <f>'Rolling Data'!E117</f>
        <v>6</v>
      </c>
      <c r="F433" s="39">
        <f>'Rolling Data'!F117</f>
        <v>0</v>
      </c>
      <c r="G433" s="39" t="str">
        <f>'Rolling Data'!G117</f>
        <v>WM</v>
      </c>
      <c r="H433" s="39" t="str">
        <f>'Rolling Data'!H117</f>
        <v>Chi</v>
      </c>
      <c r="J433" s="98">
        <f t="shared" si="22"/>
        <v>1</v>
      </c>
    </row>
    <row r="434" ht="15.75" customHeight="1">
      <c r="A434" s="48" t="str">
        <f t="shared" si="20"/>
        <v>WM &amp; Andrew</v>
      </c>
      <c r="B434" s="49" t="str">
        <f t="shared" si="21"/>
        <v>Mole &amp; Chi</v>
      </c>
      <c r="C434" s="39" t="str">
        <f>'Rolling Data'!C118</f>
        <v>WM</v>
      </c>
      <c r="D434" s="39" t="str">
        <f>'Rolling Data'!D118</f>
        <v>Andrew</v>
      </c>
      <c r="E434" s="39">
        <f>'Rolling Data'!E118</f>
        <v>6</v>
      </c>
      <c r="F434" s="39">
        <f>'Rolling Data'!F118</f>
        <v>1</v>
      </c>
      <c r="G434" s="39" t="str">
        <f>'Rolling Data'!G118</f>
        <v>Mole</v>
      </c>
      <c r="H434" s="39" t="str">
        <f>'Rolling Data'!H118</f>
        <v>Chi</v>
      </c>
      <c r="J434" s="98">
        <f t="shared" si="22"/>
        <v>1</v>
      </c>
    </row>
    <row r="435" ht="15.75" customHeight="1">
      <c r="A435" s="48" t="str">
        <f t="shared" si="20"/>
        <v>WM &amp; Mole</v>
      </c>
      <c r="B435" s="49" t="str">
        <f t="shared" si="21"/>
        <v>Andrew &amp; Chi</v>
      </c>
      <c r="C435" s="39" t="str">
        <f>'Rolling Data'!C119</f>
        <v>WM</v>
      </c>
      <c r="D435" s="39" t="str">
        <f>'Rolling Data'!D119</f>
        <v>Mole</v>
      </c>
      <c r="E435" s="39">
        <f>'Rolling Data'!E119</f>
        <v>6</v>
      </c>
      <c r="F435" s="39">
        <f>'Rolling Data'!F119</f>
        <v>2</v>
      </c>
      <c r="G435" s="39" t="str">
        <f>'Rolling Data'!G119</f>
        <v>Andrew</v>
      </c>
      <c r="H435" s="39" t="str">
        <f>'Rolling Data'!H119</f>
        <v>Chi</v>
      </c>
      <c r="J435" s="98">
        <f t="shared" si="22"/>
        <v>1</v>
      </c>
    </row>
    <row r="436" ht="15.75" customHeight="1">
      <c r="A436" s="48" t="str">
        <f t="shared" si="20"/>
        <v>WM &amp; Mole</v>
      </c>
      <c r="B436" s="49" t="str">
        <f t="shared" si="21"/>
        <v>Chi &amp; Andrew</v>
      </c>
      <c r="C436" s="39" t="str">
        <f>'Rolling Data'!C120</f>
        <v>WM</v>
      </c>
      <c r="D436" s="39" t="str">
        <f>'Rolling Data'!D120</f>
        <v>Mole</v>
      </c>
      <c r="E436" s="39">
        <f>'Rolling Data'!E120</f>
        <v>6</v>
      </c>
      <c r="F436" s="39">
        <f>'Rolling Data'!F120</f>
        <v>2</v>
      </c>
      <c r="G436" s="39" t="str">
        <f>'Rolling Data'!G120</f>
        <v>Chi</v>
      </c>
      <c r="H436" s="39" t="str">
        <f>'Rolling Data'!H120</f>
        <v>Andrew</v>
      </c>
      <c r="J436" s="98">
        <f t="shared" si="22"/>
        <v>1</v>
      </c>
    </row>
    <row r="437" ht="15.75" customHeight="1">
      <c r="A437" s="48" t="str">
        <f t="shared" si="20"/>
        <v> &amp; </v>
      </c>
      <c r="B437" s="49" t="str">
        <f t="shared" si="21"/>
        <v> &amp; </v>
      </c>
      <c r="C437" s="39" t="str">
        <f>'Rolling Data'!C121</f>
        <v/>
      </c>
      <c r="D437" s="39" t="str">
        <f>'Rolling Data'!D121</f>
        <v/>
      </c>
      <c r="E437" s="39" t="str">
        <f>'Rolling Data'!E121</f>
        <v/>
      </c>
      <c r="F437" s="39" t="str">
        <f>'Rolling Data'!F121</f>
        <v/>
      </c>
      <c r="G437" s="39" t="str">
        <f>'Rolling Data'!G121</f>
        <v/>
      </c>
      <c r="H437" s="39" t="str">
        <f>'Rolling Data'!H121</f>
        <v/>
      </c>
      <c r="J437" s="98">
        <f t="shared" si="22"/>
        <v>0</v>
      </c>
    </row>
    <row r="438" ht="15.75" customHeight="1">
      <c r="A438" s="48" t="str">
        <f t="shared" si="20"/>
        <v>Date &amp; Location</v>
      </c>
      <c r="B438" s="49" t="str">
        <f t="shared" si="21"/>
        <v> &amp; </v>
      </c>
      <c r="C438" s="39" t="str">
        <f>'Rolling Data'!C122</f>
        <v>Date</v>
      </c>
      <c r="D438" s="39" t="str">
        <f>'Rolling Data'!D122</f>
        <v>Location</v>
      </c>
      <c r="E438" s="39" t="str">
        <f>'Rolling Data'!E122</f>
        <v/>
      </c>
      <c r="F438" s="39" t="str">
        <f>'Rolling Data'!F122</f>
        <v/>
      </c>
      <c r="G438" s="39" t="str">
        <f>'Rolling Data'!G122</f>
        <v/>
      </c>
      <c r="H438" s="39" t="str">
        <f>'Rolling Data'!H122</f>
        <v/>
      </c>
      <c r="J438" s="98">
        <f t="shared" si="22"/>
        <v>0</v>
      </c>
    </row>
    <row r="439" ht="15.75" customHeight="1">
      <c r="A439" s="48" t="str">
        <f t="shared" si="20"/>
        <v>45376 &amp; LRC</v>
      </c>
      <c r="B439" s="49" t="str">
        <f t="shared" si="21"/>
        <v> &amp; </v>
      </c>
      <c r="C439" s="166">
        <f>'Rolling Data'!C123</f>
        <v>45376</v>
      </c>
      <c r="D439" s="39" t="str">
        <f>'Rolling Data'!D123</f>
        <v>LRC</v>
      </c>
      <c r="E439" s="39" t="str">
        <f>'Rolling Data'!E123</f>
        <v/>
      </c>
      <c r="F439" s="39" t="str">
        <f>'Rolling Data'!F123</f>
        <v/>
      </c>
      <c r="G439" s="39" t="str">
        <f>'Rolling Data'!G123</f>
        <v/>
      </c>
      <c r="H439" s="39" t="str">
        <f>'Rolling Data'!H123</f>
        <v/>
      </c>
      <c r="J439" s="98">
        <f t="shared" si="22"/>
        <v>0</v>
      </c>
    </row>
    <row r="440" ht="15.75" customHeight="1">
      <c r="A440" s="48" t="str">
        <f t="shared" si="20"/>
        <v>Pair 1 &amp; </v>
      </c>
      <c r="B440" s="49" t="str">
        <f t="shared" si="21"/>
        <v>Pair 2 &amp; </v>
      </c>
      <c r="C440" s="166" t="str">
        <f>'Rolling Data'!C124</f>
        <v>Pair 1</v>
      </c>
      <c r="D440" s="39" t="str">
        <f>'Rolling Data'!D124</f>
        <v/>
      </c>
      <c r="E440" s="39" t="str">
        <f>'Rolling Data'!E124</f>
        <v>Score</v>
      </c>
      <c r="F440" s="39" t="str">
        <f>'Rolling Data'!F124</f>
        <v/>
      </c>
      <c r="G440" s="39" t="str">
        <f>'Rolling Data'!G124</f>
        <v>Pair 2</v>
      </c>
      <c r="H440" s="39" t="str">
        <f>'Rolling Data'!H124</f>
        <v/>
      </c>
      <c r="J440" s="98">
        <f t="shared" si="22"/>
        <v>0</v>
      </c>
    </row>
    <row r="441" ht="15.75" customHeight="1">
      <c r="A441" s="48" t="str">
        <f t="shared" si="20"/>
        <v>WM &amp; Chi</v>
      </c>
      <c r="B441" s="49" t="str">
        <f t="shared" si="21"/>
        <v>Mike &amp; Batty</v>
      </c>
      <c r="C441" s="39" t="str">
        <f>'Rolling Data'!C125</f>
        <v>WM</v>
      </c>
      <c r="D441" s="39" t="str">
        <f>'Rolling Data'!D125</f>
        <v>Chi</v>
      </c>
      <c r="E441" s="39">
        <f>'Rolling Data'!E125</f>
        <v>6</v>
      </c>
      <c r="F441" s="39">
        <f>'Rolling Data'!F125</f>
        <v>1</v>
      </c>
      <c r="G441" s="39" t="str">
        <f>'Rolling Data'!G125</f>
        <v>Mike</v>
      </c>
      <c r="H441" s="39" t="str">
        <f>'Rolling Data'!H125</f>
        <v>Batty</v>
      </c>
      <c r="J441" s="98">
        <f t="shared" si="22"/>
        <v>1</v>
      </c>
    </row>
    <row r="442" ht="15.75" customHeight="1">
      <c r="A442" s="48" t="str">
        <f t="shared" si="20"/>
        <v>WM &amp; Batty</v>
      </c>
      <c r="B442" s="49" t="str">
        <f t="shared" si="21"/>
        <v>Mike &amp; Chi</v>
      </c>
      <c r="C442" s="39" t="str">
        <f>'Rolling Data'!C126</f>
        <v>WM</v>
      </c>
      <c r="D442" s="39" t="str">
        <f>'Rolling Data'!D126</f>
        <v>Batty</v>
      </c>
      <c r="E442" s="39">
        <f>'Rolling Data'!E126</f>
        <v>6</v>
      </c>
      <c r="F442" s="39">
        <f>'Rolling Data'!F126</f>
        <v>2</v>
      </c>
      <c r="G442" s="39" t="str">
        <f>'Rolling Data'!G126</f>
        <v>Mike</v>
      </c>
      <c r="H442" s="39" t="str">
        <f>'Rolling Data'!H126</f>
        <v>Chi</v>
      </c>
      <c r="J442" s="98">
        <f t="shared" si="22"/>
        <v>1</v>
      </c>
    </row>
    <row r="443" ht="15.75" customHeight="1">
      <c r="A443" s="48" t="str">
        <f t="shared" si="20"/>
        <v>WM &amp; Mike</v>
      </c>
      <c r="B443" s="49" t="str">
        <f t="shared" si="21"/>
        <v>Batty &amp; Chi</v>
      </c>
      <c r="C443" s="39" t="str">
        <f>'Rolling Data'!C127</f>
        <v>WM</v>
      </c>
      <c r="D443" s="39" t="str">
        <f>'Rolling Data'!D127</f>
        <v>Mike</v>
      </c>
      <c r="E443" s="39">
        <f>'Rolling Data'!E127</f>
        <v>6</v>
      </c>
      <c r="F443" s="39">
        <f>'Rolling Data'!F127</f>
        <v>1</v>
      </c>
      <c r="G443" s="39" t="str">
        <f>'Rolling Data'!G127</f>
        <v>Batty</v>
      </c>
      <c r="H443" s="39" t="str">
        <f>'Rolling Data'!H127</f>
        <v>Chi</v>
      </c>
      <c r="J443" s="98">
        <f t="shared" si="22"/>
        <v>1</v>
      </c>
    </row>
    <row r="444" ht="15.75" customHeight="1">
      <c r="A444" s="48" t="str">
        <f t="shared" si="20"/>
        <v> &amp; </v>
      </c>
      <c r="B444" s="49" t="str">
        <f t="shared" si="21"/>
        <v> &amp; </v>
      </c>
      <c r="C444" s="39" t="str">
        <f>'Rolling Data'!C128</f>
        <v/>
      </c>
      <c r="D444" s="39" t="str">
        <f>'Rolling Data'!D128</f>
        <v/>
      </c>
      <c r="E444" s="39" t="str">
        <f>'Rolling Data'!E128</f>
        <v/>
      </c>
      <c r="F444" s="39" t="str">
        <f>'Rolling Data'!F128</f>
        <v/>
      </c>
      <c r="G444" s="39" t="str">
        <f>'Rolling Data'!G128</f>
        <v/>
      </c>
      <c r="H444" s="39" t="str">
        <f>'Rolling Data'!H128</f>
        <v/>
      </c>
      <c r="J444" s="98">
        <f t="shared" si="22"/>
        <v>0</v>
      </c>
    </row>
    <row r="445" ht="15.75" customHeight="1">
      <c r="A445" s="48" t="str">
        <f t="shared" si="20"/>
        <v> &amp; </v>
      </c>
      <c r="B445" s="49" t="str">
        <f t="shared" si="21"/>
        <v> &amp; </v>
      </c>
      <c r="C445" s="39" t="str">
        <f>'Rolling Data'!C129</f>
        <v/>
      </c>
      <c r="D445" s="39" t="str">
        <f>'Rolling Data'!D129</f>
        <v/>
      </c>
      <c r="E445" s="39" t="str">
        <f>'Rolling Data'!E129</f>
        <v/>
      </c>
      <c r="F445" s="39" t="str">
        <f>'Rolling Data'!F129</f>
        <v/>
      </c>
      <c r="G445" s="39" t="str">
        <f>'Rolling Data'!G129</f>
        <v/>
      </c>
      <c r="H445" s="39" t="str">
        <f>'Rolling Data'!H129</f>
        <v/>
      </c>
      <c r="J445" s="98">
        <f t="shared" si="22"/>
        <v>0</v>
      </c>
    </row>
    <row r="446" ht="15.75" customHeight="1">
      <c r="A446" s="48" t="str">
        <f t="shared" si="20"/>
        <v>Date &amp; Location</v>
      </c>
      <c r="B446" s="49" t="str">
        <f t="shared" si="21"/>
        <v> &amp; </v>
      </c>
      <c r="C446" s="39" t="str">
        <f>'Rolling Data'!C130</f>
        <v>Date</v>
      </c>
      <c r="D446" s="39" t="str">
        <f>'Rolling Data'!D130</f>
        <v>Location</v>
      </c>
      <c r="E446" s="39" t="str">
        <f>'Rolling Data'!E130</f>
        <v/>
      </c>
      <c r="F446" s="39" t="str">
        <f>'Rolling Data'!F130</f>
        <v/>
      </c>
      <c r="G446" s="39" t="str">
        <f>'Rolling Data'!G130</f>
        <v/>
      </c>
      <c r="H446" s="39" t="str">
        <f>'Rolling Data'!H130</f>
        <v/>
      </c>
      <c r="J446" s="98">
        <f t="shared" si="22"/>
        <v>0</v>
      </c>
    </row>
    <row r="447" ht="15.75" customHeight="1">
      <c r="A447" s="48" t="str">
        <f t="shared" si="20"/>
        <v>45383 &amp; HKTC</v>
      </c>
      <c r="B447" s="49" t="str">
        <f t="shared" si="21"/>
        <v> &amp; </v>
      </c>
      <c r="C447" s="166">
        <f>'Rolling Data'!C131</f>
        <v>45383</v>
      </c>
      <c r="D447" s="39" t="str">
        <f>'Rolling Data'!D131</f>
        <v>HKTC</v>
      </c>
      <c r="E447" s="39" t="str">
        <f>'Rolling Data'!E131</f>
        <v/>
      </c>
      <c r="F447" s="39" t="str">
        <f>'Rolling Data'!F131</f>
        <v/>
      </c>
      <c r="G447" s="39" t="str">
        <f>'Rolling Data'!G131</f>
        <v/>
      </c>
      <c r="H447" s="39" t="str">
        <f>'Rolling Data'!H131</f>
        <v/>
      </c>
      <c r="J447" s="98">
        <f t="shared" si="22"/>
        <v>0</v>
      </c>
    </row>
    <row r="448" ht="15.75" customHeight="1">
      <c r="A448" s="48" t="str">
        <f t="shared" si="20"/>
        <v>Pair 1 &amp; </v>
      </c>
      <c r="B448" s="49" t="str">
        <f t="shared" si="21"/>
        <v>Pair 2 &amp; </v>
      </c>
      <c r="C448" s="166" t="str">
        <f>'Rolling Data'!C132</f>
        <v>Pair 1</v>
      </c>
      <c r="D448" s="39" t="str">
        <f>'Rolling Data'!D132</f>
        <v/>
      </c>
      <c r="E448" s="39" t="str">
        <f>'Rolling Data'!E132</f>
        <v>Score</v>
      </c>
      <c r="F448" s="39" t="str">
        <f>'Rolling Data'!F132</f>
        <v/>
      </c>
      <c r="G448" s="39" t="str">
        <f>'Rolling Data'!G132</f>
        <v>Pair 2</v>
      </c>
      <c r="H448" s="39" t="str">
        <f>'Rolling Data'!H132</f>
        <v/>
      </c>
      <c r="J448" s="98">
        <f t="shared" si="22"/>
        <v>0</v>
      </c>
    </row>
    <row r="449" ht="15.75" customHeight="1">
      <c r="A449" s="48" t="str">
        <f t="shared" si="20"/>
        <v>WM &amp; Chi</v>
      </c>
      <c r="B449" s="49" t="str">
        <f t="shared" si="21"/>
        <v>Mole &amp; Batty</v>
      </c>
      <c r="C449" s="39" t="str">
        <f>'Rolling Data'!C133</f>
        <v>WM</v>
      </c>
      <c r="D449" s="39" t="str">
        <f>'Rolling Data'!D133</f>
        <v>Chi</v>
      </c>
      <c r="E449" s="39">
        <f>'Rolling Data'!E133</f>
        <v>6</v>
      </c>
      <c r="F449" s="39">
        <f>'Rolling Data'!F133</f>
        <v>1</v>
      </c>
      <c r="G449" s="39" t="str">
        <f>'Rolling Data'!G133</f>
        <v>Mole</v>
      </c>
      <c r="H449" s="39" t="str">
        <f>'Rolling Data'!H133</f>
        <v>Batty</v>
      </c>
      <c r="J449" s="98">
        <f t="shared" si="22"/>
        <v>1</v>
      </c>
    </row>
    <row r="450" ht="15.75" customHeight="1">
      <c r="A450" s="48" t="str">
        <f t="shared" si="20"/>
        <v>WM &amp; Batty</v>
      </c>
      <c r="B450" s="49" t="str">
        <f t="shared" si="21"/>
        <v>Mole &amp; Chi</v>
      </c>
      <c r="C450" s="39" t="str">
        <f>'Rolling Data'!C134</f>
        <v>WM</v>
      </c>
      <c r="D450" s="39" t="str">
        <f>'Rolling Data'!D134</f>
        <v>Batty</v>
      </c>
      <c r="E450" s="39">
        <f>'Rolling Data'!E134</f>
        <v>6</v>
      </c>
      <c r="F450" s="39">
        <f>'Rolling Data'!F134</f>
        <v>0</v>
      </c>
      <c r="G450" s="39" t="str">
        <f>'Rolling Data'!G134</f>
        <v>Mole</v>
      </c>
      <c r="H450" s="39" t="str">
        <f>'Rolling Data'!H134</f>
        <v>Chi</v>
      </c>
      <c r="J450" s="98">
        <f t="shared" si="22"/>
        <v>1</v>
      </c>
    </row>
    <row r="451" ht="15.75" customHeight="1">
      <c r="A451" s="48" t="str">
        <f t="shared" si="20"/>
        <v>Mole &amp; WM</v>
      </c>
      <c r="B451" s="49" t="str">
        <f t="shared" si="21"/>
        <v>Batty &amp; Chi</v>
      </c>
      <c r="C451" s="39" t="str">
        <f>'Rolling Data'!C135</f>
        <v>Mole</v>
      </c>
      <c r="D451" s="39" t="str">
        <f>'Rolling Data'!D135</f>
        <v>WM</v>
      </c>
      <c r="E451" s="39">
        <f>'Rolling Data'!E135</f>
        <v>6</v>
      </c>
      <c r="F451" s="39">
        <f>'Rolling Data'!F135</f>
        <v>1</v>
      </c>
      <c r="G451" s="39" t="str">
        <f>'Rolling Data'!G135</f>
        <v>Batty</v>
      </c>
      <c r="H451" s="39" t="str">
        <f>'Rolling Data'!H135</f>
        <v>Chi</v>
      </c>
      <c r="J451" s="98">
        <f t="shared" si="22"/>
        <v>1</v>
      </c>
    </row>
    <row r="452" ht="15.75" customHeight="1">
      <c r="A452" s="48" t="str">
        <f t="shared" si="20"/>
        <v>Mole &amp; WM</v>
      </c>
      <c r="B452" s="49" t="str">
        <f t="shared" si="21"/>
        <v>Chi &amp; Batty</v>
      </c>
      <c r="C452" s="39" t="str">
        <f>'Rolling Data'!C136</f>
        <v>Mole</v>
      </c>
      <c r="D452" s="39" t="str">
        <f>'Rolling Data'!D136</f>
        <v>WM</v>
      </c>
      <c r="E452" s="39">
        <f>'Rolling Data'!E136</f>
        <v>3</v>
      </c>
      <c r="F452" s="39">
        <f>'Rolling Data'!F136</f>
        <v>2</v>
      </c>
      <c r="G452" s="39" t="str">
        <f>'Rolling Data'!G136</f>
        <v>Chi</v>
      </c>
      <c r="H452" s="39" t="str">
        <f>'Rolling Data'!H136</f>
        <v>Batty</v>
      </c>
      <c r="J452" s="98">
        <f t="shared" si="22"/>
        <v>0.5</v>
      </c>
    </row>
    <row r="453" ht="15.75" customHeight="1">
      <c r="A453" s="48" t="str">
        <f t="shared" si="20"/>
        <v> &amp; </v>
      </c>
      <c r="B453" s="49" t="str">
        <f t="shared" si="21"/>
        <v> &amp; </v>
      </c>
      <c r="C453" s="39" t="str">
        <f>'Rolling Data'!C137</f>
        <v/>
      </c>
      <c r="D453" s="39" t="str">
        <f>'Rolling Data'!D137</f>
        <v/>
      </c>
      <c r="E453" s="39" t="str">
        <f>'Rolling Data'!E137</f>
        <v/>
      </c>
      <c r="F453" s="39" t="str">
        <f>'Rolling Data'!F137</f>
        <v/>
      </c>
      <c r="G453" s="39" t="str">
        <f>'Rolling Data'!G137</f>
        <v/>
      </c>
      <c r="H453" s="39" t="str">
        <f>'Rolling Data'!H137</f>
        <v/>
      </c>
      <c r="J453" s="98">
        <f t="shared" si="22"/>
        <v>0</v>
      </c>
    </row>
    <row r="454" ht="15.75" customHeight="1">
      <c r="A454" s="48" t="str">
        <f t="shared" si="20"/>
        <v>Date &amp; Location</v>
      </c>
      <c r="B454" s="49" t="str">
        <f t="shared" si="21"/>
        <v> &amp; </v>
      </c>
      <c r="C454" s="39" t="str">
        <f>'Rolling Data'!C138</f>
        <v>Date</v>
      </c>
      <c r="D454" s="39" t="str">
        <f>'Rolling Data'!D138</f>
        <v>Location</v>
      </c>
      <c r="E454" s="39" t="str">
        <f>'Rolling Data'!E138</f>
        <v/>
      </c>
      <c r="F454" s="39" t="str">
        <f>'Rolling Data'!F138</f>
        <v/>
      </c>
      <c r="G454" s="39" t="str">
        <f>'Rolling Data'!G138</f>
        <v/>
      </c>
      <c r="H454" s="39" t="str">
        <f>'Rolling Data'!H138</f>
        <v/>
      </c>
      <c r="J454" s="98">
        <f t="shared" si="22"/>
        <v>0</v>
      </c>
    </row>
    <row r="455" ht="15.75" customHeight="1">
      <c r="A455" s="48" t="str">
        <f t="shared" si="20"/>
        <v>45390 &amp; LRC</v>
      </c>
      <c r="B455" s="49" t="str">
        <f t="shared" si="21"/>
        <v> &amp; </v>
      </c>
      <c r="C455" s="166">
        <f>'Rolling Data'!C139</f>
        <v>45390</v>
      </c>
      <c r="D455" s="39" t="str">
        <f>'Rolling Data'!D139</f>
        <v>LRC</v>
      </c>
      <c r="E455" s="39" t="str">
        <f>'Rolling Data'!E139</f>
        <v/>
      </c>
      <c r="F455" s="39" t="str">
        <f>'Rolling Data'!F139</f>
        <v/>
      </c>
      <c r="G455" s="39" t="str">
        <f>'Rolling Data'!G139</f>
        <v/>
      </c>
      <c r="H455" s="39" t="str">
        <f>'Rolling Data'!H139</f>
        <v/>
      </c>
      <c r="J455" s="98">
        <f t="shared" si="22"/>
        <v>0</v>
      </c>
    </row>
    <row r="456" ht="15.75" customHeight="1">
      <c r="A456" s="48" t="str">
        <f t="shared" si="20"/>
        <v>Pair 1 &amp; </v>
      </c>
      <c r="B456" s="49" t="str">
        <f t="shared" si="21"/>
        <v>Pair 2 &amp; </v>
      </c>
      <c r="C456" s="166" t="str">
        <f>'Rolling Data'!C140</f>
        <v>Pair 1</v>
      </c>
      <c r="D456" s="39" t="str">
        <f>'Rolling Data'!D140</f>
        <v/>
      </c>
      <c r="E456" s="39" t="str">
        <f>'Rolling Data'!E140</f>
        <v>Score</v>
      </c>
      <c r="F456" s="39" t="str">
        <f>'Rolling Data'!F140</f>
        <v/>
      </c>
      <c r="G456" s="39" t="str">
        <f>'Rolling Data'!G140</f>
        <v>Pair 2</v>
      </c>
      <c r="H456" s="39" t="str">
        <f>'Rolling Data'!H140</f>
        <v/>
      </c>
      <c r="J456" s="98">
        <f t="shared" si="22"/>
        <v>0</v>
      </c>
    </row>
    <row r="457" ht="15.75" customHeight="1">
      <c r="A457" s="48" t="str">
        <f t="shared" si="20"/>
        <v>WM &amp; Hiro</v>
      </c>
      <c r="B457" s="49" t="str">
        <f t="shared" si="21"/>
        <v>Chi &amp; Mike</v>
      </c>
      <c r="C457" s="39" t="str">
        <f>'Rolling Data'!C141</f>
        <v>WM</v>
      </c>
      <c r="D457" s="39" t="str">
        <f>'Rolling Data'!D141</f>
        <v>Hiro</v>
      </c>
      <c r="E457" s="39">
        <f>'Rolling Data'!E141</f>
        <v>6</v>
      </c>
      <c r="F457" s="39">
        <f>'Rolling Data'!F141</f>
        <v>0</v>
      </c>
      <c r="G457" s="39" t="str">
        <f>'Rolling Data'!G141</f>
        <v>Chi</v>
      </c>
      <c r="H457" s="39" t="str">
        <f>'Rolling Data'!H141</f>
        <v>Mike</v>
      </c>
      <c r="J457" s="98">
        <f t="shared" si="22"/>
        <v>1</v>
      </c>
    </row>
    <row r="458" ht="15.75" customHeight="1">
      <c r="A458" s="48" t="str">
        <f t="shared" si="20"/>
        <v>Hiro &amp; Chi</v>
      </c>
      <c r="B458" s="49" t="str">
        <f t="shared" si="21"/>
        <v>WM &amp; Mike</v>
      </c>
      <c r="C458" s="39" t="str">
        <f>'Rolling Data'!C142</f>
        <v>Hiro</v>
      </c>
      <c r="D458" s="39" t="str">
        <f>'Rolling Data'!D142</f>
        <v>Chi</v>
      </c>
      <c r="E458" s="39">
        <f>'Rolling Data'!E142</f>
        <v>6</v>
      </c>
      <c r="F458" s="39">
        <f>'Rolling Data'!F142</f>
        <v>4</v>
      </c>
      <c r="G458" s="39" t="str">
        <f>'Rolling Data'!G142</f>
        <v>WM</v>
      </c>
      <c r="H458" s="39" t="str">
        <f>'Rolling Data'!H142</f>
        <v>Mike</v>
      </c>
      <c r="J458" s="98">
        <f t="shared" si="22"/>
        <v>1</v>
      </c>
    </row>
    <row r="459" ht="15.75" customHeight="1">
      <c r="A459" s="48" t="str">
        <f t="shared" si="20"/>
        <v>Hiro &amp; Mike</v>
      </c>
      <c r="B459" s="49" t="str">
        <f t="shared" si="21"/>
        <v>WM &amp; Chi</v>
      </c>
      <c r="C459" s="39" t="str">
        <f>'Rolling Data'!C143</f>
        <v>Hiro</v>
      </c>
      <c r="D459" s="39" t="str">
        <f>'Rolling Data'!D143</f>
        <v>Mike</v>
      </c>
      <c r="E459" s="39">
        <f>'Rolling Data'!E143</f>
        <v>7</v>
      </c>
      <c r="F459" s="39">
        <f>'Rolling Data'!F143</f>
        <v>5</v>
      </c>
      <c r="G459" s="39" t="str">
        <f>'Rolling Data'!G143</f>
        <v>WM</v>
      </c>
      <c r="H459" s="39" t="str">
        <f>'Rolling Data'!H143</f>
        <v>Chi</v>
      </c>
      <c r="J459" s="98">
        <f t="shared" si="22"/>
        <v>1</v>
      </c>
    </row>
    <row r="460" ht="15.75" customHeight="1">
      <c r="A460" s="48" t="str">
        <f t="shared" si="20"/>
        <v>#REF!</v>
      </c>
      <c r="B460" s="49" t="str">
        <f t="shared" si="21"/>
        <v>#REF!</v>
      </c>
      <c r="C460" s="39" t="str">
        <f t="shared" ref="C460:H460" si="24">#REF!</f>
        <v>#REF!</v>
      </c>
      <c r="D460" s="39" t="str">
        <f t="shared" si="24"/>
        <v>#REF!</v>
      </c>
      <c r="E460" s="39" t="str">
        <f t="shared" si="24"/>
        <v>#REF!</v>
      </c>
      <c r="F460" s="39" t="str">
        <f t="shared" si="24"/>
        <v>#REF!</v>
      </c>
      <c r="G460" s="39" t="str">
        <f t="shared" si="24"/>
        <v>#REF!</v>
      </c>
      <c r="H460" s="39" t="str">
        <f t="shared" si="24"/>
        <v>#REF!</v>
      </c>
      <c r="J460" s="98">
        <f t="shared" si="22"/>
        <v>0</v>
      </c>
    </row>
    <row r="461" ht="15.75" customHeight="1">
      <c r="A461" s="48" t="str">
        <f t="shared" si="20"/>
        <v> &amp; </v>
      </c>
      <c r="B461" s="49" t="str">
        <f t="shared" si="21"/>
        <v> &amp; </v>
      </c>
      <c r="C461" s="39" t="str">
        <f>'Rolling Data'!C144</f>
        <v/>
      </c>
      <c r="D461" s="39" t="str">
        <f>'Rolling Data'!D144</f>
        <v/>
      </c>
      <c r="E461" s="39" t="str">
        <f>'Rolling Data'!E144</f>
        <v/>
      </c>
      <c r="F461" s="39" t="str">
        <f>'Rolling Data'!F144</f>
        <v/>
      </c>
      <c r="G461" s="39" t="str">
        <f>'Rolling Data'!G144</f>
        <v/>
      </c>
      <c r="H461" s="39" t="str">
        <f>'Rolling Data'!H144</f>
        <v/>
      </c>
      <c r="J461" s="98">
        <f t="shared" si="22"/>
        <v>0</v>
      </c>
    </row>
    <row r="462" ht="15.75" customHeight="1">
      <c r="A462" s="48" t="str">
        <f t="shared" si="20"/>
        <v>Date &amp; Location</v>
      </c>
      <c r="B462" s="49" t="str">
        <f t="shared" si="21"/>
        <v> &amp; </v>
      </c>
      <c r="C462" s="39" t="str">
        <f>'Rolling Data'!C145</f>
        <v>Date</v>
      </c>
      <c r="D462" s="39" t="str">
        <f>'Rolling Data'!D145</f>
        <v>Location</v>
      </c>
      <c r="E462" s="39" t="str">
        <f>'Rolling Data'!E145</f>
        <v/>
      </c>
      <c r="F462" s="39" t="str">
        <f>'Rolling Data'!F145</f>
        <v/>
      </c>
      <c r="G462" s="39" t="str">
        <f>'Rolling Data'!G145</f>
        <v/>
      </c>
      <c r="H462" s="39" t="str">
        <f>'Rolling Data'!H145</f>
        <v/>
      </c>
      <c r="J462" s="98">
        <f t="shared" si="22"/>
        <v>0</v>
      </c>
    </row>
    <row r="463" ht="15.75" customHeight="1">
      <c r="A463" s="48" t="str">
        <f t="shared" si="20"/>
        <v>45394 &amp; CRC</v>
      </c>
      <c r="B463" s="49" t="str">
        <f t="shared" si="21"/>
        <v> &amp; </v>
      </c>
      <c r="C463" s="166">
        <f>'Rolling Data'!C146</f>
        <v>45394</v>
      </c>
      <c r="D463" s="39" t="str">
        <f>'Rolling Data'!D146</f>
        <v>CRC</v>
      </c>
      <c r="E463" s="39" t="str">
        <f>'Rolling Data'!E146</f>
        <v/>
      </c>
      <c r="F463" s="39" t="str">
        <f>'Rolling Data'!F146</f>
        <v/>
      </c>
      <c r="G463" s="39" t="str">
        <f>'Rolling Data'!G146</f>
        <v/>
      </c>
      <c r="H463" s="39" t="str">
        <f>'Rolling Data'!H146</f>
        <v/>
      </c>
      <c r="J463" s="98">
        <f t="shared" si="22"/>
        <v>0</v>
      </c>
    </row>
    <row r="464" ht="15.75" customHeight="1">
      <c r="A464" s="48" t="str">
        <f t="shared" si="20"/>
        <v>Pair 1 &amp; </v>
      </c>
      <c r="B464" s="49" t="str">
        <f t="shared" si="21"/>
        <v>Pair 2 &amp; </v>
      </c>
      <c r="C464" s="166" t="str">
        <f>'Rolling Data'!C147</f>
        <v>Pair 1</v>
      </c>
      <c r="D464" s="39" t="str">
        <f>'Rolling Data'!D147</f>
        <v/>
      </c>
      <c r="E464" s="39" t="str">
        <f>'Rolling Data'!E147</f>
        <v>Score</v>
      </c>
      <c r="F464" s="39" t="str">
        <f>'Rolling Data'!F147</f>
        <v/>
      </c>
      <c r="G464" s="39" t="str">
        <f>'Rolling Data'!G147</f>
        <v>Pair 2</v>
      </c>
      <c r="H464" s="39" t="str">
        <f>'Rolling Data'!H147</f>
        <v/>
      </c>
      <c r="J464" s="98">
        <f t="shared" si="22"/>
        <v>0</v>
      </c>
    </row>
    <row r="465" ht="15.75" customHeight="1">
      <c r="A465" s="48" t="str">
        <f t="shared" si="20"/>
        <v>Mole &amp; Andrew</v>
      </c>
      <c r="B465" s="49" t="str">
        <f t="shared" si="21"/>
        <v>Chi &amp; Batty</v>
      </c>
      <c r="C465" s="39" t="str">
        <f>'Rolling Data'!C148</f>
        <v>Mole</v>
      </c>
      <c r="D465" s="39" t="str">
        <f>'Rolling Data'!D148</f>
        <v>Andrew</v>
      </c>
      <c r="E465" s="39">
        <f>'Rolling Data'!E148</f>
        <v>6</v>
      </c>
      <c r="F465" s="39">
        <f>'Rolling Data'!F148</f>
        <v>1</v>
      </c>
      <c r="G465" s="39" t="str">
        <f>'Rolling Data'!G148</f>
        <v>Chi</v>
      </c>
      <c r="H465" s="39" t="str">
        <f>'Rolling Data'!H148</f>
        <v>Batty</v>
      </c>
      <c r="J465" s="98">
        <f t="shared" si="22"/>
        <v>1</v>
      </c>
    </row>
    <row r="466" ht="15.75" customHeight="1">
      <c r="A466" s="48" t="str">
        <f t="shared" si="20"/>
        <v>Mole &amp; Batty</v>
      </c>
      <c r="B466" s="49" t="str">
        <f t="shared" si="21"/>
        <v>Andrew &amp; Chi</v>
      </c>
      <c r="C466" s="39" t="str">
        <f>'Rolling Data'!C149</f>
        <v>Mole</v>
      </c>
      <c r="D466" s="39" t="str">
        <f>'Rolling Data'!D149</f>
        <v>Batty</v>
      </c>
      <c r="E466" s="39">
        <f>'Rolling Data'!E149</f>
        <v>6</v>
      </c>
      <c r="F466" s="39">
        <f>'Rolling Data'!F149</f>
        <v>0</v>
      </c>
      <c r="G466" s="39" t="str">
        <f>'Rolling Data'!G149</f>
        <v>Andrew</v>
      </c>
      <c r="H466" s="39" t="str">
        <f>'Rolling Data'!H149</f>
        <v>Chi</v>
      </c>
      <c r="J466" s="98">
        <f t="shared" si="22"/>
        <v>1</v>
      </c>
    </row>
    <row r="467" ht="15.75" customHeight="1">
      <c r="A467" s="48" t="str">
        <f t="shared" si="20"/>
        <v>Andrew &amp; Batty</v>
      </c>
      <c r="B467" s="49" t="str">
        <f t="shared" si="21"/>
        <v>Mole &amp; Chi</v>
      </c>
      <c r="C467" s="39" t="str">
        <f>'Rolling Data'!C150</f>
        <v>Andrew</v>
      </c>
      <c r="D467" s="39" t="str">
        <f>'Rolling Data'!D150</f>
        <v>Batty</v>
      </c>
      <c r="E467" s="39">
        <f>'Rolling Data'!E150</f>
        <v>6</v>
      </c>
      <c r="F467" s="39">
        <f>'Rolling Data'!F150</f>
        <v>4</v>
      </c>
      <c r="G467" s="39" t="str">
        <f>'Rolling Data'!G150</f>
        <v>Mole</v>
      </c>
      <c r="H467" s="39" t="str">
        <f>'Rolling Data'!H150</f>
        <v>Chi</v>
      </c>
      <c r="J467" s="98">
        <f t="shared" si="22"/>
        <v>1</v>
      </c>
    </row>
    <row r="468" ht="15.75" customHeight="1">
      <c r="A468" s="48" t="str">
        <f t="shared" si="20"/>
        <v> &amp; </v>
      </c>
      <c r="B468" s="49" t="str">
        <f t="shared" si="21"/>
        <v> &amp; </v>
      </c>
      <c r="C468" s="39" t="str">
        <f>'Rolling Data'!C151</f>
        <v/>
      </c>
      <c r="D468" s="39" t="str">
        <f>'Rolling Data'!D151</f>
        <v/>
      </c>
      <c r="E468" s="39" t="str">
        <f>'Rolling Data'!E151</f>
        <v/>
      </c>
      <c r="F468" s="39" t="str">
        <f>'Rolling Data'!F151</f>
        <v/>
      </c>
      <c r="G468" s="39" t="str">
        <f>'Rolling Data'!G151</f>
        <v/>
      </c>
      <c r="H468" s="39" t="str">
        <f>'Rolling Data'!H151</f>
        <v/>
      </c>
      <c r="J468" s="98">
        <f t="shared" si="22"/>
        <v>0</v>
      </c>
    </row>
    <row r="469" ht="15.75" customHeight="1">
      <c r="A469" s="48" t="str">
        <f t="shared" si="20"/>
        <v>Date &amp; Location</v>
      </c>
      <c r="B469" s="49" t="str">
        <f t="shared" si="21"/>
        <v> &amp; </v>
      </c>
      <c r="C469" s="39" t="str">
        <f>'Rolling Data'!C152</f>
        <v>Date</v>
      </c>
      <c r="D469" s="39" t="str">
        <f>'Rolling Data'!D152</f>
        <v>Location</v>
      </c>
      <c r="E469" s="39" t="str">
        <f>'Rolling Data'!E152</f>
        <v/>
      </c>
      <c r="F469" s="39" t="str">
        <f>'Rolling Data'!F152</f>
        <v/>
      </c>
      <c r="G469" s="39" t="str">
        <f>'Rolling Data'!G152</f>
        <v/>
      </c>
      <c r="H469" s="39" t="str">
        <f>'Rolling Data'!H152</f>
        <v/>
      </c>
      <c r="J469" s="98">
        <f t="shared" si="22"/>
        <v>0</v>
      </c>
    </row>
    <row r="470" ht="15.75" customHeight="1">
      <c r="A470" s="48" t="str">
        <f t="shared" si="20"/>
        <v>45397 &amp; LRC</v>
      </c>
      <c r="B470" s="49" t="str">
        <f t="shared" si="21"/>
        <v> &amp; </v>
      </c>
      <c r="C470" s="166">
        <f>'Rolling Data'!C153</f>
        <v>45397</v>
      </c>
      <c r="D470" s="39" t="str">
        <f>'Rolling Data'!D153</f>
        <v>LRC</v>
      </c>
      <c r="E470" s="39" t="str">
        <f>'Rolling Data'!E153</f>
        <v/>
      </c>
      <c r="F470" s="39" t="str">
        <f>'Rolling Data'!F153</f>
        <v/>
      </c>
      <c r="G470" s="39" t="str">
        <f>'Rolling Data'!G153</f>
        <v/>
      </c>
      <c r="H470" s="39" t="str">
        <f>'Rolling Data'!H153</f>
        <v/>
      </c>
      <c r="J470" s="98">
        <f t="shared" si="22"/>
        <v>0</v>
      </c>
    </row>
    <row r="471" ht="15.75" customHeight="1">
      <c r="A471" s="48" t="str">
        <f t="shared" si="20"/>
        <v>Pair 1 &amp; </v>
      </c>
      <c r="B471" s="49" t="str">
        <f t="shared" si="21"/>
        <v>Pair 2 &amp; </v>
      </c>
      <c r="C471" s="166" t="str">
        <f>'Rolling Data'!C154</f>
        <v>Pair 1</v>
      </c>
      <c r="D471" s="39" t="str">
        <f>'Rolling Data'!D154</f>
        <v/>
      </c>
      <c r="E471" s="39" t="str">
        <f>'Rolling Data'!E154</f>
        <v>Score</v>
      </c>
      <c r="F471" s="39" t="str">
        <f>'Rolling Data'!F154</f>
        <v/>
      </c>
      <c r="G471" s="39" t="str">
        <f>'Rolling Data'!G154</f>
        <v>Pair 2</v>
      </c>
      <c r="H471" s="39" t="str">
        <f>'Rolling Data'!H154</f>
        <v/>
      </c>
      <c r="J471" s="98">
        <f t="shared" si="22"/>
        <v>0</v>
      </c>
    </row>
    <row r="472" ht="15.75" customHeight="1">
      <c r="A472" s="48" t="str">
        <f t="shared" si="20"/>
        <v>Andrew &amp; Chi</v>
      </c>
      <c r="B472" s="49" t="str">
        <f t="shared" si="21"/>
        <v>DT &amp; WM</v>
      </c>
      <c r="C472" s="39" t="str">
        <f>'Rolling Data'!C155</f>
        <v>Andrew</v>
      </c>
      <c r="D472" s="39" t="str">
        <f>'Rolling Data'!D155</f>
        <v>Chi</v>
      </c>
      <c r="E472" s="39">
        <f>'Rolling Data'!E155</f>
        <v>6</v>
      </c>
      <c r="F472" s="39">
        <f>'Rolling Data'!F155</f>
        <v>4</v>
      </c>
      <c r="G472" s="39" t="str">
        <f>'Rolling Data'!G155</f>
        <v>DT</v>
      </c>
      <c r="H472" s="39" t="str">
        <f>'Rolling Data'!H155</f>
        <v>WM</v>
      </c>
      <c r="J472" s="98">
        <f t="shared" si="22"/>
        <v>1</v>
      </c>
    </row>
    <row r="473" ht="15.75" customHeight="1">
      <c r="A473" s="48" t="str">
        <f t="shared" si="20"/>
        <v> &amp; </v>
      </c>
      <c r="B473" s="49" t="str">
        <f t="shared" si="21"/>
        <v> &amp; </v>
      </c>
      <c r="C473" s="39" t="str">
        <f>'Rolling Data'!C156</f>
        <v/>
      </c>
      <c r="D473" s="39" t="str">
        <f>'Rolling Data'!D156</f>
        <v/>
      </c>
      <c r="E473" s="39" t="str">
        <f>'Rolling Data'!E156</f>
        <v/>
      </c>
      <c r="F473" s="39" t="str">
        <f>'Rolling Data'!F156</f>
        <v/>
      </c>
      <c r="G473" s="39" t="str">
        <f>'Rolling Data'!G156</f>
        <v/>
      </c>
      <c r="H473" s="39" t="str">
        <f>'Rolling Data'!H156</f>
        <v/>
      </c>
      <c r="J473" s="98">
        <f t="shared" si="22"/>
        <v>0</v>
      </c>
    </row>
    <row r="474" ht="15.75" customHeight="1">
      <c r="A474" s="48" t="str">
        <f t="shared" si="20"/>
        <v>45398 &amp; CRC</v>
      </c>
      <c r="B474" s="49" t="str">
        <f t="shared" si="21"/>
        <v> &amp; </v>
      </c>
      <c r="C474" s="166">
        <f>'Rolling Data'!C157</f>
        <v>45398</v>
      </c>
      <c r="D474" s="39" t="str">
        <f>'Rolling Data'!D157</f>
        <v>CRC</v>
      </c>
      <c r="E474" s="39" t="str">
        <f>'Rolling Data'!E157</f>
        <v/>
      </c>
      <c r="F474" s="39" t="str">
        <f>'Rolling Data'!F157</f>
        <v/>
      </c>
      <c r="G474" s="39" t="str">
        <f>'Rolling Data'!G157</f>
        <v/>
      </c>
      <c r="H474" s="39" t="str">
        <f>'Rolling Data'!H157</f>
        <v/>
      </c>
      <c r="J474" s="98">
        <f t="shared" si="22"/>
        <v>0</v>
      </c>
    </row>
    <row r="475" ht="15.75" customHeight="1">
      <c r="A475" s="48" t="str">
        <f t="shared" si="20"/>
        <v>Pair 1 &amp; </v>
      </c>
      <c r="B475" s="49" t="str">
        <f t="shared" si="21"/>
        <v>Pair 2 &amp; </v>
      </c>
      <c r="C475" s="166" t="str">
        <f>'Rolling Data'!C158</f>
        <v>Pair 1</v>
      </c>
      <c r="D475" s="39" t="str">
        <f>'Rolling Data'!D158</f>
        <v/>
      </c>
      <c r="E475" s="39" t="str">
        <f>'Rolling Data'!E158</f>
        <v>Score</v>
      </c>
      <c r="F475" s="39" t="str">
        <f>'Rolling Data'!F158</f>
        <v/>
      </c>
      <c r="G475" s="39" t="str">
        <f>'Rolling Data'!G158</f>
        <v>Pair 2</v>
      </c>
      <c r="H475" s="39" t="str">
        <f>'Rolling Data'!H158</f>
        <v/>
      </c>
      <c r="J475" s="98">
        <f t="shared" si="22"/>
        <v>0</v>
      </c>
    </row>
    <row r="476" ht="15.75" customHeight="1">
      <c r="A476" s="48" t="str">
        <f t="shared" si="20"/>
        <v>Kita &amp; WM</v>
      </c>
      <c r="B476" s="49" t="str">
        <f t="shared" si="21"/>
        <v>Andrew &amp; Chi</v>
      </c>
      <c r="C476" s="39" t="str">
        <f>'Rolling Data'!C159</f>
        <v>Kita</v>
      </c>
      <c r="D476" s="39" t="str">
        <f>'Rolling Data'!D159</f>
        <v>WM</v>
      </c>
      <c r="E476" s="39">
        <f>'Rolling Data'!E159</f>
        <v>6</v>
      </c>
      <c r="F476" s="39">
        <f>'Rolling Data'!F159</f>
        <v>2</v>
      </c>
      <c r="G476" s="39" t="str">
        <f>'Rolling Data'!G159</f>
        <v>Andrew</v>
      </c>
      <c r="H476" s="39" t="str">
        <f>'Rolling Data'!H159</f>
        <v>Chi</v>
      </c>
      <c r="J476" s="98">
        <f t="shared" si="22"/>
        <v>1</v>
      </c>
    </row>
    <row r="477" ht="15.75" customHeight="1">
      <c r="A477" s="48" t="str">
        <f t="shared" si="20"/>
        <v>Chi &amp; WM</v>
      </c>
      <c r="B477" s="49" t="str">
        <f t="shared" si="21"/>
        <v>Andrew &amp; Kita</v>
      </c>
      <c r="C477" s="39" t="str">
        <f>'Rolling Data'!C160</f>
        <v>Chi</v>
      </c>
      <c r="D477" s="39" t="str">
        <f>'Rolling Data'!D160</f>
        <v>WM</v>
      </c>
      <c r="E477" s="39">
        <f>'Rolling Data'!E160</f>
        <v>6</v>
      </c>
      <c r="F477" s="39">
        <f>'Rolling Data'!F160</f>
        <v>0</v>
      </c>
      <c r="G477" s="39" t="str">
        <f>'Rolling Data'!G160</f>
        <v>Andrew</v>
      </c>
      <c r="H477" s="39" t="str">
        <f>'Rolling Data'!H160</f>
        <v>Kita</v>
      </c>
      <c r="J477" s="98">
        <f t="shared" si="22"/>
        <v>1</v>
      </c>
    </row>
    <row r="478" ht="15.75" customHeight="1">
      <c r="A478" s="48" t="str">
        <f t="shared" si="20"/>
        <v>Andrew &amp; WM</v>
      </c>
      <c r="B478" s="49" t="str">
        <f t="shared" si="21"/>
        <v>Kita &amp; Chi</v>
      </c>
      <c r="C478" s="39" t="str">
        <f>'Rolling Data'!C161</f>
        <v>Andrew</v>
      </c>
      <c r="D478" s="39" t="str">
        <f>'Rolling Data'!D161</f>
        <v>WM</v>
      </c>
      <c r="E478" s="39">
        <f>'Rolling Data'!E161</f>
        <v>6</v>
      </c>
      <c r="F478" s="39">
        <f>'Rolling Data'!F161</f>
        <v>1</v>
      </c>
      <c r="G478" s="39" t="str">
        <f>'Rolling Data'!G161</f>
        <v>Kita</v>
      </c>
      <c r="H478" s="39" t="str">
        <f>'Rolling Data'!H161</f>
        <v>Chi</v>
      </c>
      <c r="J478" s="98">
        <f t="shared" si="22"/>
        <v>1</v>
      </c>
    </row>
    <row r="479" ht="15.75" customHeight="1">
      <c r="A479" s="48" t="str">
        <f t="shared" si="20"/>
        <v>Kita &amp; WM</v>
      </c>
      <c r="B479" s="49" t="str">
        <f t="shared" si="21"/>
        <v>Andrew &amp; Chi</v>
      </c>
      <c r="C479" s="39" t="str">
        <f>'Rolling Data'!C162</f>
        <v>Kita</v>
      </c>
      <c r="D479" s="39" t="str">
        <f>'Rolling Data'!D162</f>
        <v>WM</v>
      </c>
      <c r="E479" s="39">
        <f>'Rolling Data'!E162</f>
        <v>6</v>
      </c>
      <c r="F479" s="39">
        <f>'Rolling Data'!F162</f>
        <v>4</v>
      </c>
      <c r="G479" s="39" t="str">
        <f>'Rolling Data'!G162</f>
        <v>Andrew</v>
      </c>
      <c r="H479" s="39" t="str">
        <f>'Rolling Data'!H162</f>
        <v>Chi</v>
      </c>
      <c r="J479" s="98">
        <f t="shared" si="22"/>
        <v>1</v>
      </c>
    </row>
    <row r="480" ht="15.75" customHeight="1">
      <c r="A480" s="48" t="str">
        <f t="shared" si="20"/>
        <v> &amp; </v>
      </c>
      <c r="B480" s="49" t="str">
        <f t="shared" si="21"/>
        <v> &amp; </v>
      </c>
      <c r="C480" s="39" t="str">
        <f>'Rolling Data'!C163</f>
        <v/>
      </c>
      <c r="D480" s="39" t="str">
        <f>'Rolling Data'!D163</f>
        <v/>
      </c>
      <c r="E480" s="39" t="str">
        <f>'Rolling Data'!E163</f>
        <v/>
      </c>
      <c r="F480" s="39" t="str">
        <f>'Rolling Data'!F163</f>
        <v/>
      </c>
      <c r="G480" s="39" t="str">
        <f>'Rolling Data'!G163</f>
        <v/>
      </c>
      <c r="H480" s="39" t="str">
        <f>'Rolling Data'!H163</f>
        <v/>
      </c>
      <c r="J480" s="98">
        <f t="shared" si="22"/>
        <v>0</v>
      </c>
    </row>
    <row r="481" ht="15.75" customHeight="1">
      <c r="A481" s="48" t="str">
        <f t="shared" si="20"/>
        <v>45401 &amp; LRC</v>
      </c>
      <c r="B481" s="49" t="str">
        <f t="shared" si="21"/>
        <v> &amp; </v>
      </c>
      <c r="C481" s="166">
        <f>'Rolling Data'!C164</f>
        <v>45401</v>
      </c>
      <c r="D481" s="39" t="str">
        <f>'Rolling Data'!D164</f>
        <v>LRC</v>
      </c>
      <c r="E481" s="39" t="str">
        <f>'Rolling Data'!E164</f>
        <v/>
      </c>
      <c r="F481" s="39" t="str">
        <f>'Rolling Data'!F164</f>
        <v/>
      </c>
      <c r="G481" s="39" t="str">
        <f>'Rolling Data'!G164</f>
        <v/>
      </c>
      <c r="H481" s="39" t="str">
        <f>'Rolling Data'!H164</f>
        <v/>
      </c>
      <c r="J481" s="98">
        <f t="shared" si="22"/>
        <v>0</v>
      </c>
    </row>
    <row r="482" ht="15.75" customHeight="1">
      <c r="A482" s="48" t="str">
        <f t="shared" si="20"/>
        <v>Pair 1 &amp; </v>
      </c>
      <c r="B482" s="49" t="str">
        <f t="shared" si="21"/>
        <v>Pair 2 &amp; </v>
      </c>
      <c r="C482" s="166" t="str">
        <f>'Rolling Data'!C165</f>
        <v>Pair 1</v>
      </c>
      <c r="D482" s="39" t="str">
        <f>'Rolling Data'!D165</f>
        <v/>
      </c>
      <c r="E482" s="39" t="str">
        <f>'Rolling Data'!E165</f>
        <v>Score</v>
      </c>
      <c r="F482" s="39" t="str">
        <f>'Rolling Data'!F165</f>
        <v/>
      </c>
      <c r="G482" s="39" t="str">
        <f>'Rolling Data'!G165</f>
        <v>Pair 2</v>
      </c>
      <c r="H482" s="39" t="str">
        <f>'Rolling Data'!H165</f>
        <v/>
      </c>
      <c r="J482" s="98">
        <f t="shared" si="22"/>
        <v>0</v>
      </c>
    </row>
    <row r="483" ht="15.75" customHeight="1">
      <c r="A483" s="48" t="str">
        <f t="shared" si="20"/>
        <v>Chi &amp; Andrew</v>
      </c>
      <c r="B483" s="49" t="str">
        <f t="shared" si="21"/>
        <v>Cadol &amp; Mole</v>
      </c>
      <c r="C483" s="39" t="str">
        <f>'Rolling Data'!C166</f>
        <v>Chi</v>
      </c>
      <c r="D483" s="39" t="str">
        <f>'Rolling Data'!D166</f>
        <v>Andrew</v>
      </c>
      <c r="E483" s="39">
        <f>'Rolling Data'!E166</f>
        <v>6</v>
      </c>
      <c r="F483" s="39">
        <f>'Rolling Data'!F166</f>
        <v>4</v>
      </c>
      <c r="G483" s="39" t="str">
        <f>'Rolling Data'!G166</f>
        <v>Cadol</v>
      </c>
      <c r="H483" s="39" t="str">
        <f>'Rolling Data'!H166</f>
        <v>Mole</v>
      </c>
      <c r="J483" s="98">
        <f t="shared" si="22"/>
        <v>1</v>
      </c>
    </row>
    <row r="484" ht="15.75" customHeight="1">
      <c r="A484" s="48" t="str">
        <f t="shared" si="20"/>
        <v>Andrew &amp; Cadol</v>
      </c>
      <c r="B484" s="49" t="str">
        <f t="shared" si="21"/>
        <v>Chi &amp; Mole</v>
      </c>
      <c r="C484" s="39" t="str">
        <f>'Rolling Data'!C167</f>
        <v>Andrew</v>
      </c>
      <c r="D484" s="39" t="str">
        <f>'Rolling Data'!D167</f>
        <v>Cadol</v>
      </c>
      <c r="E484" s="39">
        <f>'Rolling Data'!E167</f>
        <v>6</v>
      </c>
      <c r="F484" s="39">
        <f>'Rolling Data'!F167</f>
        <v>3</v>
      </c>
      <c r="G484" s="39" t="str">
        <f>'Rolling Data'!G167</f>
        <v>Chi</v>
      </c>
      <c r="H484" s="39" t="str">
        <f>'Rolling Data'!H167</f>
        <v>Mole</v>
      </c>
      <c r="J484" s="98">
        <f t="shared" si="22"/>
        <v>1</v>
      </c>
    </row>
    <row r="485" ht="15.75" customHeight="1">
      <c r="A485" s="48" t="str">
        <f t="shared" si="20"/>
        <v>Mole &amp; AP</v>
      </c>
      <c r="B485" s="49" t="str">
        <f t="shared" si="21"/>
        <v>Chi &amp; Cadol</v>
      </c>
      <c r="C485" s="39" t="str">
        <f>'Rolling Data'!C168</f>
        <v>Mole</v>
      </c>
      <c r="D485" s="39" t="str">
        <f>'Rolling Data'!D168</f>
        <v>AP</v>
      </c>
      <c r="E485" s="39">
        <f>'Rolling Data'!E168</f>
        <v>6</v>
      </c>
      <c r="F485" s="39">
        <f>'Rolling Data'!F168</f>
        <v>2</v>
      </c>
      <c r="G485" s="39" t="str">
        <f>'Rolling Data'!G168</f>
        <v>Chi</v>
      </c>
      <c r="H485" s="39" t="str">
        <f>'Rolling Data'!H168</f>
        <v>Cadol</v>
      </c>
      <c r="J485" s="98">
        <f t="shared" si="22"/>
        <v>1</v>
      </c>
    </row>
    <row r="486" ht="15.75" customHeight="1">
      <c r="A486" s="48" t="str">
        <f t="shared" si="20"/>
        <v> &amp; </v>
      </c>
      <c r="B486" s="49" t="str">
        <f t="shared" si="21"/>
        <v> &amp; </v>
      </c>
      <c r="C486" s="39" t="str">
        <f>'Rolling Data'!C169</f>
        <v/>
      </c>
      <c r="D486" s="39" t="str">
        <f>'Rolling Data'!D169</f>
        <v/>
      </c>
      <c r="E486" s="39" t="str">
        <f>'Rolling Data'!E169</f>
        <v/>
      </c>
      <c r="F486" s="39" t="str">
        <f>'Rolling Data'!F169</f>
        <v/>
      </c>
      <c r="G486" s="39" t="str">
        <f>'Rolling Data'!G169</f>
        <v/>
      </c>
      <c r="H486" s="39" t="str">
        <f>'Rolling Data'!H169</f>
        <v/>
      </c>
      <c r="J486" s="98">
        <f t="shared" si="22"/>
        <v>0</v>
      </c>
    </row>
    <row r="487" ht="15.75" customHeight="1">
      <c r="A487" s="48" t="str">
        <f t="shared" si="20"/>
        <v>45404 &amp; LRC</v>
      </c>
      <c r="B487" s="49" t="str">
        <f t="shared" si="21"/>
        <v> &amp; </v>
      </c>
      <c r="C487" s="166">
        <f>'Rolling Data'!C170</f>
        <v>45404</v>
      </c>
      <c r="D487" s="39" t="str">
        <f>'Rolling Data'!D170</f>
        <v>LRC</v>
      </c>
      <c r="E487" s="39" t="str">
        <f>'Rolling Data'!E170</f>
        <v/>
      </c>
      <c r="F487" s="39" t="str">
        <f>'Rolling Data'!F170</f>
        <v/>
      </c>
      <c r="G487" s="39" t="str">
        <f>'Rolling Data'!G170</f>
        <v/>
      </c>
      <c r="H487" s="39" t="str">
        <f>'Rolling Data'!H170</f>
        <v/>
      </c>
      <c r="J487" s="98">
        <f t="shared" si="22"/>
        <v>0</v>
      </c>
    </row>
    <row r="488" ht="15.75" customHeight="1">
      <c r="A488" s="48" t="str">
        <f t="shared" si="20"/>
        <v>Pair 1 &amp; </v>
      </c>
      <c r="B488" s="49" t="str">
        <f t="shared" si="21"/>
        <v>Pair 2 &amp; </v>
      </c>
      <c r="C488" s="166" t="str">
        <f>'Rolling Data'!C171</f>
        <v>Pair 1</v>
      </c>
      <c r="D488" s="39" t="str">
        <f>'Rolling Data'!D171</f>
        <v/>
      </c>
      <c r="E488" s="39" t="str">
        <f>'Rolling Data'!E171</f>
        <v>Score</v>
      </c>
      <c r="F488" s="39" t="str">
        <f>'Rolling Data'!F171</f>
        <v/>
      </c>
      <c r="G488" s="39" t="str">
        <f>'Rolling Data'!G171</f>
        <v>Pair 2</v>
      </c>
      <c r="H488" s="39" t="str">
        <f>'Rolling Data'!H171</f>
        <v/>
      </c>
      <c r="J488" s="167"/>
    </row>
    <row r="489" ht="15.75" customHeight="1">
      <c r="A489" s="48" t="str">
        <f t="shared" si="20"/>
        <v>WM &amp; Mike</v>
      </c>
      <c r="B489" s="49" t="str">
        <f t="shared" si="21"/>
        <v>Cadol &amp; Andrew</v>
      </c>
      <c r="C489" s="39" t="str">
        <f>'Rolling Data'!C172</f>
        <v>WM</v>
      </c>
      <c r="D489" s="39" t="str">
        <f>'Rolling Data'!D172</f>
        <v>Mike</v>
      </c>
      <c r="E489" s="39">
        <f>'Rolling Data'!E172</f>
        <v>6</v>
      </c>
      <c r="F489" s="39">
        <f>'Rolling Data'!F172</f>
        <v>3</v>
      </c>
      <c r="G489" s="39" t="str">
        <f>'Rolling Data'!G172</f>
        <v>Cadol</v>
      </c>
      <c r="H489" s="39" t="str">
        <f>'Rolling Data'!H172</f>
        <v>Andrew</v>
      </c>
      <c r="J489" s="167"/>
    </row>
    <row r="490" ht="15.75" customHeight="1">
      <c r="A490" s="48" t="str">
        <f t="shared" si="20"/>
        <v>Mike &amp; Andrew</v>
      </c>
      <c r="B490" s="49" t="str">
        <f t="shared" si="21"/>
        <v>WM &amp; Cadol</v>
      </c>
      <c r="C490" s="39" t="str">
        <f>'Rolling Data'!C173</f>
        <v>Mike</v>
      </c>
      <c r="D490" s="39" t="str">
        <f>'Rolling Data'!D173</f>
        <v>Andrew</v>
      </c>
      <c r="E490" s="39">
        <f>'Rolling Data'!E173</f>
        <v>6</v>
      </c>
      <c r="F490" s="39">
        <f>'Rolling Data'!F173</f>
        <v>3</v>
      </c>
      <c r="G490" s="39" t="str">
        <f>'Rolling Data'!G173</f>
        <v>WM</v>
      </c>
      <c r="H490" s="39" t="str">
        <f>'Rolling Data'!H173</f>
        <v>Cadol</v>
      </c>
      <c r="J490" s="167"/>
    </row>
    <row r="491" ht="15.75" customHeight="1">
      <c r="A491" s="48" t="str">
        <f t="shared" si="20"/>
        <v>WM &amp; Andrew</v>
      </c>
      <c r="B491" s="49" t="str">
        <f t="shared" si="21"/>
        <v>Cadol &amp; Mike</v>
      </c>
      <c r="C491" s="39" t="str">
        <f>'Rolling Data'!C174</f>
        <v>WM</v>
      </c>
      <c r="D491" s="39" t="str">
        <f>'Rolling Data'!D174</f>
        <v>Andrew</v>
      </c>
      <c r="E491" s="39">
        <f>'Rolling Data'!E174</f>
        <v>6</v>
      </c>
      <c r="F491" s="39">
        <f>'Rolling Data'!F174</f>
        <v>2</v>
      </c>
      <c r="G491" s="39" t="str">
        <f>'Rolling Data'!G174</f>
        <v>Cadol</v>
      </c>
      <c r="H491" s="39" t="str">
        <f>'Rolling Data'!H174</f>
        <v>Mike</v>
      </c>
      <c r="J491" s="167"/>
    </row>
    <row r="492" ht="15.75" customHeight="1">
      <c r="A492" s="48" t="str">
        <f t="shared" si="20"/>
        <v> &amp; </v>
      </c>
      <c r="B492" s="49" t="str">
        <f t="shared" si="21"/>
        <v> &amp; </v>
      </c>
      <c r="C492" s="39" t="str">
        <f>'Rolling Data'!C175</f>
        <v/>
      </c>
      <c r="D492" s="39" t="str">
        <f>'Rolling Data'!D175</f>
        <v/>
      </c>
      <c r="E492" s="39" t="str">
        <f>'Rolling Data'!E175</f>
        <v/>
      </c>
      <c r="F492" s="39" t="str">
        <f>'Rolling Data'!F175</f>
        <v/>
      </c>
      <c r="G492" s="39" t="str">
        <f>'Rolling Data'!G175</f>
        <v/>
      </c>
      <c r="H492" s="39" t="str">
        <f>'Rolling Data'!H175</f>
        <v/>
      </c>
      <c r="J492" s="167"/>
    </row>
    <row r="493" ht="15.75" customHeight="1">
      <c r="A493" s="48" t="str">
        <f t="shared" si="20"/>
        <v>45411 &amp; LRC</v>
      </c>
      <c r="B493" s="49" t="str">
        <f t="shared" si="21"/>
        <v> &amp; </v>
      </c>
      <c r="C493" s="166">
        <f>'Rolling Data'!C176</f>
        <v>45411</v>
      </c>
      <c r="D493" s="39" t="str">
        <f>'Rolling Data'!D176</f>
        <v>LRC</v>
      </c>
      <c r="E493" s="39" t="str">
        <f>'Rolling Data'!E176</f>
        <v/>
      </c>
      <c r="F493" s="39" t="str">
        <f>'Rolling Data'!F176</f>
        <v/>
      </c>
      <c r="G493" s="39" t="str">
        <f>'Rolling Data'!G176</f>
        <v/>
      </c>
      <c r="H493" s="39" t="str">
        <f>'Rolling Data'!H176</f>
        <v/>
      </c>
      <c r="J493" s="167"/>
    </row>
    <row r="494" ht="15.75" customHeight="1">
      <c r="A494" s="48" t="str">
        <f t="shared" si="20"/>
        <v>Pair 1 &amp; </v>
      </c>
      <c r="B494" s="49" t="str">
        <f t="shared" si="21"/>
        <v>Pair 2 &amp; </v>
      </c>
      <c r="C494" s="166" t="str">
        <f>'Rolling Data'!C177</f>
        <v>Pair 1</v>
      </c>
      <c r="D494" s="39" t="str">
        <f>'Rolling Data'!D177</f>
        <v/>
      </c>
      <c r="E494" s="39" t="str">
        <f>'Rolling Data'!E177</f>
        <v>Score</v>
      </c>
      <c r="F494" s="39" t="str">
        <f>'Rolling Data'!F177</f>
        <v/>
      </c>
      <c r="G494" s="39" t="str">
        <f>'Rolling Data'!G177</f>
        <v>Pair 2</v>
      </c>
      <c r="H494" s="39" t="str">
        <f>'Rolling Data'!H177</f>
        <v/>
      </c>
      <c r="J494" s="167"/>
    </row>
    <row r="495" ht="15.75" customHeight="1">
      <c r="A495" s="48" t="str">
        <f t="shared" si="20"/>
        <v>Cadol &amp; WM</v>
      </c>
      <c r="B495" s="49" t="str">
        <f t="shared" si="21"/>
        <v>Chi &amp; Andrew</v>
      </c>
      <c r="C495" s="39" t="str">
        <f>'Rolling Data'!C178</f>
        <v>Cadol</v>
      </c>
      <c r="D495" s="39" t="str">
        <f>'Rolling Data'!D178</f>
        <v>WM</v>
      </c>
      <c r="E495" s="39">
        <f>'Rolling Data'!E178</f>
        <v>6</v>
      </c>
      <c r="F495" s="39">
        <f>'Rolling Data'!F178</f>
        <v>4</v>
      </c>
      <c r="G495" s="39" t="str">
        <f>'Rolling Data'!G178</f>
        <v>Chi</v>
      </c>
      <c r="H495" s="39" t="str">
        <f>'Rolling Data'!H178</f>
        <v>Andrew</v>
      </c>
      <c r="J495" s="167"/>
    </row>
    <row r="496" ht="15.75" customHeight="1">
      <c r="A496" s="48" t="str">
        <f t="shared" si="20"/>
        <v>Chi &amp; WM</v>
      </c>
      <c r="B496" s="49" t="str">
        <f t="shared" si="21"/>
        <v>Cadol &amp; Andrew</v>
      </c>
      <c r="C496" s="39" t="str">
        <f>'Rolling Data'!C179</f>
        <v>Chi</v>
      </c>
      <c r="D496" s="39" t="str">
        <f>'Rolling Data'!D179</f>
        <v>WM</v>
      </c>
      <c r="E496" s="39">
        <f>'Rolling Data'!E179</f>
        <v>6</v>
      </c>
      <c r="F496" s="39">
        <f>'Rolling Data'!F179</f>
        <v>4</v>
      </c>
      <c r="G496" s="39" t="str">
        <f>'Rolling Data'!G179</f>
        <v>Cadol</v>
      </c>
      <c r="H496" s="39" t="str">
        <f>'Rolling Data'!H179</f>
        <v>Andrew</v>
      </c>
      <c r="J496" s="167"/>
    </row>
    <row r="497" ht="15.75" customHeight="1">
      <c r="A497" s="48" t="str">
        <f t="shared" si="20"/>
        <v>WM &amp; Andrew</v>
      </c>
      <c r="B497" s="49" t="str">
        <f t="shared" si="21"/>
        <v>Chi &amp; Cadol</v>
      </c>
      <c r="C497" s="39" t="str">
        <f>'Rolling Data'!C180</f>
        <v>WM</v>
      </c>
      <c r="D497" s="39" t="str">
        <f>'Rolling Data'!D180</f>
        <v>Andrew</v>
      </c>
      <c r="E497" s="39">
        <f>'Rolling Data'!E180</f>
        <v>5</v>
      </c>
      <c r="F497" s="39">
        <f>'Rolling Data'!F180</f>
        <v>1</v>
      </c>
      <c r="G497" s="39" t="str">
        <f>'Rolling Data'!G180</f>
        <v>Chi</v>
      </c>
      <c r="H497" s="39" t="str">
        <f>'Rolling Data'!H180</f>
        <v>Cadol</v>
      </c>
      <c r="J497" s="167"/>
    </row>
    <row r="498" ht="15.75" customHeight="1">
      <c r="A498" s="48" t="str">
        <f t="shared" si="20"/>
        <v> &amp; </v>
      </c>
      <c r="B498" s="49" t="str">
        <f t="shared" si="21"/>
        <v> &amp; </v>
      </c>
      <c r="C498" s="39" t="str">
        <f>'Rolling Data'!C181</f>
        <v/>
      </c>
      <c r="D498" s="39" t="str">
        <f>'Rolling Data'!D181</f>
        <v/>
      </c>
      <c r="E498" s="39" t="str">
        <f>'Rolling Data'!E181</f>
        <v/>
      </c>
      <c r="F498" s="39" t="str">
        <f>'Rolling Data'!F181</f>
        <v/>
      </c>
      <c r="G498" s="39" t="str">
        <f>'Rolling Data'!G181</f>
        <v/>
      </c>
      <c r="H498" s="39" t="str">
        <f>'Rolling Data'!H181</f>
        <v/>
      </c>
      <c r="J498" s="167"/>
    </row>
    <row r="499" ht="15.75" customHeight="1">
      <c r="A499" s="48" t="str">
        <f t="shared" si="20"/>
        <v>45415 &amp; CRC</v>
      </c>
      <c r="B499" s="49" t="str">
        <f t="shared" si="21"/>
        <v> &amp; </v>
      </c>
      <c r="C499" s="166">
        <f>'Rolling Data'!C182</f>
        <v>45415</v>
      </c>
      <c r="D499" s="39" t="str">
        <f>'Rolling Data'!D182</f>
        <v>CRC</v>
      </c>
      <c r="E499" s="39" t="str">
        <f>'Rolling Data'!E182</f>
        <v/>
      </c>
      <c r="F499" s="39" t="str">
        <f>'Rolling Data'!F182</f>
        <v/>
      </c>
      <c r="G499" s="39" t="str">
        <f>'Rolling Data'!G182</f>
        <v/>
      </c>
      <c r="H499" s="39" t="str">
        <f>'Rolling Data'!H182</f>
        <v/>
      </c>
      <c r="J499" s="167"/>
    </row>
    <row r="500" ht="15.75" customHeight="1">
      <c r="A500" s="48" t="str">
        <f t="shared" si="20"/>
        <v>Pair 1 &amp; </v>
      </c>
      <c r="B500" s="49" t="str">
        <f t="shared" si="21"/>
        <v>Pair 2 &amp; </v>
      </c>
      <c r="C500" s="166" t="str">
        <f>'Rolling Data'!C183</f>
        <v>Pair 1</v>
      </c>
      <c r="D500" s="39" t="str">
        <f>'Rolling Data'!D183</f>
        <v/>
      </c>
      <c r="E500" s="39" t="str">
        <f>'Rolling Data'!E183</f>
        <v>Score</v>
      </c>
      <c r="F500" s="39" t="str">
        <f>'Rolling Data'!F183</f>
        <v/>
      </c>
      <c r="G500" s="39" t="str">
        <f>'Rolling Data'!G183</f>
        <v>Pair 2</v>
      </c>
      <c r="H500" s="39" t="str">
        <f>'Rolling Data'!H183</f>
        <v/>
      </c>
      <c r="J500" s="167"/>
    </row>
    <row r="501" ht="15.75" customHeight="1">
      <c r="A501" s="48" t="str">
        <f t="shared" si="20"/>
        <v>Chi &amp; Andrew</v>
      </c>
      <c r="B501" s="49" t="str">
        <f t="shared" si="21"/>
        <v>Mole &amp; Batty</v>
      </c>
      <c r="C501" s="39" t="str">
        <f>'Rolling Data'!C184</f>
        <v>Chi</v>
      </c>
      <c r="D501" s="39" t="str">
        <f>'Rolling Data'!D184</f>
        <v>Andrew</v>
      </c>
      <c r="E501" s="39">
        <f>'Rolling Data'!E184</f>
        <v>6</v>
      </c>
      <c r="F501" s="39">
        <f>'Rolling Data'!F184</f>
        <v>2</v>
      </c>
      <c r="G501" s="39" t="str">
        <f>'Rolling Data'!G184</f>
        <v>Mole</v>
      </c>
      <c r="H501" s="39" t="str">
        <f>'Rolling Data'!H184</f>
        <v>Batty</v>
      </c>
      <c r="J501" s="167"/>
    </row>
    <row r="502" ht="15.75" customHeight="1">
      <c r="A502" s="48" t="str">
        <f t="shared" si="20"/>
        <v>Batty &amp; Andrew</v>
      </c>
      <c r="B502" s="49" t="str">
        <f t="shared" si="21"/>
        <v>Chi &amp; Mole</v>
      </c>
      <c r="C502" s="39" t="str">
        <f>'Rolling Data'!C185</f>
        <v>Batty</v>
      </c>
      <c r="D502" s="39" t="str">
        <f>'Rolling Data'!D185</f>
        <v>Andrew</v>
      </c>
      <c r="E502" s="39">
        <f>'Rolling Data'!E185</f>
        <v>7</v>
      </c>
      <c r="F502" s="39">
        <f>'Rolling Data'!F185</f>
        <v>6</v>
      </c>
      <c r="G502" s="39" t="str">
        <f>'Rolling Data'!G185</f>
        <v>Chi</v>
      </c>
      <c r="H502" s="39" t="str">
        <f>'Rolling Data'!H185</f>
        <v>Mole</v>
      </c>
      <c r="J502" s="167"/>
    </row>
    <row r="503" ht="15.75" customHeight="1">
      <c r="A503" s="48" t="str">
        <f t="shared" si="20"/>
        <v> &amp; </v>
      </c>
      <c r="B503" s="49" t="str">
        <f t="shared" si="21"/>
        <v> &amp; </v>
      </c>
      <c r="C503" s="39" t="str">
        <f>'Rolling Data'!C186</f>
        <v/>
      </c>
      <c r="D503" s="39" t="str">
        <f>'Rolling Data'!D186</f>
        <v/>
      </c>
      <c r="E503" s="39" t="str">
        <f>'Rolling Data'!E186</f>
        <v/>
      </c>
      <c r="F503" s="39" t="str">
        <f>'Rolling Data'!F186</f>
        <v/>
      </c>
      <c r="G503" s="39" t="str">
        <f>'Rolling Data'!G186</f>
        <v/>
      </c>
      <c r="H503" s="39" t="str">
        <f>'Rolling Data'!H186</f>
        <v/>
      </c>
      <c r="J503" s="167"/>
    </row>
    <row r="504" ht="15.75" customHeight="1">
      <c r="A504" s="48" t="str">
        <f t="shared" si="20"/>
        <v>45418 &amp; LRC</v>
      </c>
      <c r="B504" s="49" t="str">
        <f t="shared" si="21"/>
        <v> &amp; </v>
      </c>
      <c r="C504" s="166">
        <f>'Rolling Data'!C187</f>
        <v>45418</v>
      </c>
      <c r="D504" s="39" t="str">
        <f>'Rolling Data'!D187</f>
        <v>LRC</v>
      </c>
      <c r="E504" s="39" t="str">
        <f>'Rolling Data'!E187</f>
        <v/>
      </c>
      <c r="F504" s="39" t="str">
        <f>'Rolling Data'!F187</f>
        <v/>
      </c>
      <c r="G504" s="39" t="str">
        <f>'Rolling Data'!G187</f>
        <v/>
      </c>
      <c r="H504" s="39" t="str">
        <f>'Rolling Data'!H187</f>
        <v/>
      </c>
      <c r="J504" s="167"/>
    </row>
    <row r="505" ht="15.75" customHeight="1">
      <c r="A505" s="48" t="str">
        <f t="shared" si="20"/>
        <v>Pair 1 &amp; </v>
      </c>
      <c r="B505" s="49" t="str">
        <f t="shared" si="21"/>
        <v>Pair 2 &amp; </v>
      </c>
      <c r="C505" s="166" t="str">
        <f>'Rolling Data'!C188</f>
        <v>Pair 1</v>
      </c>
      <c r="D505" s="39" t="str">
        <f>'Rolling Data'!D188</f>
        <v/>
      </c>
      <c r="E505" s="39" t="str">
        <f>'Rolling Data'!E188</f>
        <v>Score</v>
      </c>
      <c r="F505" s="39" t="str">
        <f>'Rolling Data'!F188</f>
        <v/>
      </c>
      <c r="G505" s="39" t="str">
        <f>'Rolling Data'!G188</f>
        <v>Pair 2</v>
      </c>
      <c r="H505" s="39" t="str">
        <f>'Rolling Data'!H188</f>
        <v/>
      </c>
      <c r="J505" s="167"/>
    </row>
    <row r="506" ht="15.75" customHeight="1">
      <c r="A506" s="48" t="str">
        <f t="shared" si="20"/>
        <v>WM &amp; Cadol</v>
      </c>
      <c r="B506" s="49" t="str">
        <f t="shared" si="21"/>
        <v>Chi &amp; Batty</v>
      </c>
      <c r="C506" s="39" t="str">
        <f>'Rolling Data'!C189</f>
        <v>WM</v>
      </c>
      <c r="D506" s="39" t="str">
        <f>'Rolling Data'!D189</f>
        <v>Cadol</v>
      </c>
      <c r="E506" s="39">
        <f>'Rolling Data'!E189</f>
        <v>6</v>
      </c>
      <c r="F506" s="39">
        <f>'Rolling Data'!F189</f>
        <v>3</v>
      </c>
      <c r="G506" s="39" t="str">
        <f>'Rolling Data'!G189</f>
        <v>Chi</v>
      </c>
      <c r="H506" s="39" t="str">
        <f>'Rolling Data'!H189</f>
        <v>Batty</v>
      </c>
      <c r="J506" s="167"/>
    </row>
    <row r="507" ht="15.75" customHeight="1">
      <c r="A507" s="48" t="str">
        <f t="shared" si="20"/>
        <v>Chi &amp; WM</v>
      </c>
      <c r="B507" s="49" t="str">
        <f t="shared" si="21"/>
        <v>Batty &amp; Cadol</v>
      </c>
      <c r="C507" s="39" t="str">
        <f>'Rolling Data'!C190</f>
        <v>Chi</v>
      </c>
      <c r="D507" s="39" t="str">
        <f>'Rolling Data'!D190</f>
        <v>WM</v>
      </c>
      <c r="E507" s="39">
        <f>'Rolling Data'!E190</f>
        <v>6</v>
      </c>
      <c r="F507" s="39">
        <f>'Rolling Data'!F190</f>
        <v>0</v>
      </c>
      <c r="G507" s="39" t="str">
        <f>'Rolling Data'!G190</f>
        <v>Batty</v>
      </c>
      <c r="H507" s="39" t="str">
        <f>'Rolling Data'!H190</f>
        <v>Cadol</v>
      </c>
      <c r="J507" s="167"/>
    </row>
    <row r="508" ht="15.75" customHeight="1">
      <c r="A508" s="48" t="str">
        <f t="shared" si="20"/>
        <v>WM &amp; Batty</v>
      </c>
      <c r="B508" s="49" t="str">
        <f t="shared" si="21"/>
        <v>Cadol &amp; Chi</v>
      </c>
      <c r="C508" s="39" t="str">
        <f>'Rolling Data'!C191</f>
        <v>WM</v>
      </c>
      <c r="D508" s="39" t="str">
        <f>'Rolling Data'!D191</f>
        <v>Batty</v>
      </c>
      <c r="E508" s="39">
        <f>'Rolling Data'!E191</f>
        <v>5</v>
      </c>
      <c r="F508" s="39">
        <f>'Rolling Data'!F191</f>
        <v>4</v>
      </c>
      <c r="G508" s="39" t="str">
        <f>'Rolling Data'!G191</f>
        <v>Cadol</v>
      </c>
      <c r="H508" s="39" t="str">
        <f>'Rolling Data'!H191</f>
        <v>Chi</v>
      </c>
      <c r="J508" s="167"/>
    </row>
    <row r="509" ht="15.75" customHeight="1">
      <c r="A509" s="48" t="str">
        <f t="shared" si="20"/>
        <v> &amp; </v>
      </c>
      <c r="B509" s="49" t="str">
        <f t="shared" si="21"/>
        <v> &amp; </v>
      </c>
      <c r="C509" s="39" t="str">
        <f>'Rolling Data'!C192</f>
        <v/>
      </c>
      <c r="D509" s="39" t="str">
        <f>'Rolling Data'!D192</f>
        <v/>
      </c>
      <c r="E509" s="39" t="str">
        <f>'Rolling Data'!E192</f>
        <v/>
      </c>
      <c r="F509" s="39" t="str">
        <f>'Rolling Data'!F192</f>
        <v/>
      </c>
      <c r="G509" s="39" t="str">
        <f>'Rolling Data'!G192</f>
        <v/>
      </c>
      <c r="H509" s="39" t="str">
        <f>'Rolling Data'!H192</f>
        <v/>
      </c>
      <c r="J509" s="167"/>
    </row>
    <row r="510" ht="15.75" customHeight="1">
      <c r="A510" s="48" t="str">
        <f t="shared" si="20"/>
        <v>45422 &amp; LRC</v>
      </c>
      <c r="B510" s="49" t="str">
        <f t="shared" si="21"/>
        <v> &amp; </v>
      </c>
      <c r="C510" s="166">
        <f>'Rolling Data'!C193</f>
        <v>45422</v>
      </c>
      <c r="D510" s="39" t="str">
        <f>'Rolling Data'!D193</f>
        <v>LRC</v>
      </c>
      <c r="E510" s="39" t="str">
        <f>'Rolling Data'!E193</f>
        <v/>
      </c>
      <c r="F510" s="39" t="str">
        <f>'Rolling Data'!F193</f>
        <v/>
      </c>
      <c r="G510" s="39" t="str">
        <f>'Rolling Data'!G193</f>
        <v/>
      </c>
      <c r="H510" s="39" t="str">
        <f>'Rolling Data'!H193</f>
        <v/>
      </c>
      <c r="J510" s="167"/>
    </row>
    <row r="511" ht="15.75" customHeight="1">
      <c r="A511" s="48" t="str">
        <f t="shared" si="20"/>
        <v>Pair 1 &amp; </v>
      </c>
      <c r="B511" s="49" t="str">
        <f t="shared" si="21"/>
        <v>Pair 2 &amp; </v>
      </c>
      <c r="C511" s="166" t="str">
        <f>'Rolling Data'!C194</f>
        <v>Pair 1</v>
      </c>
      <c r="D511" s="39" t="str">
        <f>'Rolling Data'!D194</f>
        <v/>
      </c>
      <c r="E511" s="39" t="str">
        <f>'Rolling Data'!E194</f>
        <v>Score</v>
      </c>
      <c r="F511" s="39" t="str">
        <f>'Rolling Data'!F194</f>
        <v/>
      </c>
      <c r="G511" s="39" t="str">
        <f>'Rolling Data'!G194</f>
        <v>Pair 2</v>
      </c>
      <c r="H511" s="39" t="str">
        <f>'Rolling Data'!H194</f>
        <v/>
      </c>
      <c r="J511" s="167"/>
    </row>
    <row r="512" ht="15.75" customHeight="1">
      <c r="A512" s="48" t="str">
        <f t="shared" si="20"/>
        <v>Chi &amp; WM</v>
      </c>
      <c r="B512" s="49" t="str">
        <f t="shared" si="21"/>
        <v>Andrew &amp; Mole</v>
      </c>
      <c r="C512" s="39" t="str">
        <f>'Rolling Data'!C195</f>
        <v>Chi</v>
      </c>
      <c r="D512" s="39" t="str">
        <f>'Rolling Data'!D195</f>
        <v>WM</v>
      </c>
      <c r="E512" s="39">
        <f>'Rolling Data'!E195</f>
        <v>7</v>
      </c>
      <c r="F512" s="39">
        <f>'Rolling Data'!F195</f>
        <v>5</v>
      </c>
      <c r="G512" s="39" t="str">
        <f>'Rolling Data'!G195</f>
        <v>Andrew</v>
      </c>
      <c r="H512" s="39" t="str">
        <f>'Rolling Data'!H195</f>
        <v>Mole</v>
      </c>
      <c r="J512" s="167"/>
    </row>
    <row r="513" ht="15.75" customHeight="1">
      <c r="A513" s="48" t="str">
        <f t="shared" si="20"/>
        <v>WM &amp; Mole</v>
      </c>
      <c r="B513" s="49" t="str">
        <f t="shared" si="21"/>
        <v>Chi &amp; Andrew</v>
      </c>
      <c r="C513" s="39" t="str">
        <f>'Rolling Data'!C196</f>
        <v>WM</v>
      </c>
      <c r="D513" s="39" t="str">
        <f>'Rolling Data'!D196</f>
        <v>Mole</v>
      </c>
      <c r="E513" s="39">
        <f>'Rolling Data'!E196</f>
        <v>6</v>
      </c>
      <c r="F513" s="39">
        <f>'Rolling Data'!F196</f>
        <v>2</v>
      </c>
      <c r="G513" s="39" t="str">
        <f>'Rolling Data'!G196</f>
        <v>Chi</v>
      </c>
      <c r="H513" s="39" t="str">
        <f>'Rolling Data'!H196</f>
        <v>Andrew</v>
      </c>
      <c r="J513" s="167"/>
    </row>
    <row r="514" ht="15.75" customHeight="1">
      <c r="A514" s="48" t="str">
        <f t="shared" si="20"/>
        <v>WM &amp; Andrew</v>
      </c>
      <c r="B514" s="49" t="str">
        <f t="shared" si="21"/>
        <v>Chi &amp; Mole</v>
      </c>
      <c r="C514" s="39" t="str">
        <f>'Rolling Data'!C197</f>
        <v>WM</v>
      </c>
      <c r="D514" s="39" t="str">
        <f>'Rolling Data'!D197</f>
        <v>Andrew</v>
      </c>
      <c r="E514" s="39">
        <f>'Rolling Data'!E197</f>
        <v>5</v>
      </c>
      <c r="F514" s="39">
        <f>'Rolling Data'!F197</f>
        <v>1</v>
      </c>
      <c r="G514" s="39" t="str">
        <f>'Rolling Data'!G197</f>
        <v>Chi</v>
      </c>
      <c r="H514" s="39" t="str">
        <f>'Rolling Data'!H197</f>
        <v>Mole</v>
      </c>
      <c r="J514" s="167"/>
    </row>
    <row r="515" ht="15.75" customHeight="1">
      <c r="A515" s="48" t="str">
        <f t="shared" si="20"/>
        <v> &amp; </v>
      </c>
      <c r="B515" s="49" t="str">
        <f t="shared" si="21"/>
        <v> &amp; </v>
      </c>
      <c r="C515" s="39" t="str">
        <f>'Rolling Data'!C198</f>
        <v/>
      </c>
      <c r="D515" s="39" t="str">
        <f>'Rolling Data'!D198</f>
        <v/>
      </c>
      <c r="E515" s="39" t="str">
        <f>'Rolling Data'!E198</f>
        <v/>
      </c>
      <c r="F515" s="39" t="str">
        <f>'Rolling Data'!F198</f>
        <v/>
      </c>
      <c r="G515" s="39" t="str">
        <f>'Rolling Data'!G198</f>
        <v/>
      </c>
      <c r="H515" s="39" t="str">
        <f>'Rolling Data'!H198</f>
        <v/>
      </c>
      <c r="J515" s="167"/>
    </row>
    <row r="516" ht="15.75" customHeight="1">
      <c r="A516" s="48" t="str">
        <f t="shared" si="20"/>
        <v>45422 &amp; LRC</v>
      </c>
      <c r="B516" s="49" t="str">
        <f t="shared" si="21"/>
        <v> &amp; </v>
      </c>
      <c r="C516" s="166">
        <f>'Rolling Data'!C199</f>
        <v>45422</v>
      </c>
      <c r="D516" s="39" t="str">
        <f>'Rolling Data'!D199</f>
        <v>LRC</v>
      </c>
      <c r="E516" s="39" t="str">
        <f>'Rolling Data'!E199</f>
        <v/>
      </c>
      <c r="F516" s="39" t="str">
        <f>'Rolling Data'!F199</f>
        <v/>
      </c>
      <c r="G516" s="39" t="str">
        <f>'Rolling Data'!G199</f>
        <v/>
      </c>
      <c r="H516" s="39" t="str">
        <f>'Rolling Data'!H199</f>
        <v/>
      </c>
      <c r="J516" s="167"/>
    </row>
    <row r="517" ht="15.75" customHeight="1">
      <c r="A517" s="48" t="str">
        <f t="shared" si="20"/>
        <v>Pair 1 &amp; </v>
      </c>
      <c r="B517" s="49" t="str">
        <f t="shared" si="21"/>
        <v>Pair 2 &amp; </v>
      </c>
      <c r="C517" s="166" t="str">
        <f>'Rolling Data'!C200</f>
        <v>Pair 1</v>
      </c>
      <c r="D517" s="39" t="str">
        <f>'Rolling Data'!D200</f>
        <v/>
      </c>
      <c r="E517" s="39" t="str">
        <f>'Rolling Data'!E200</f>
        <v>Score</v>
      </c>
      <c r="F517" s="39" t="str">
        <f>'Rolling Data'!F200</f>
        <v/>
      </c>
      <c r="G517" s="39" t="str">
        <f>'Rolling Data'!G200</f>
        <v>Pair 2</v>
      </c>
      <c r="H517" s="39" t="str">
        <f>'Rolling Data'!H200</f>
        <v/>
      </c>
      <c r="J517" s="167"/>
    </row>
    <row r="518" ht="15.75" customHeight="1">
      <c r="A518" s="48" t="str">
        <f t="shared" si="20"/>
        <v>Cadol &amp; WM</v>
      </c>
      <c r="B518" s="49" t="str">
        <f t="shared" si="21"/>
        <v>DT &amp; Chi</v>
      </c>
      <c r="C518" s="39" t="str">
        <f>'Rolling Data'!C201</f>
        <v>Cadol</v>
      </c>
      <c r="D518" s="39" t="str">
        <f>'Rolling Data'!D201</f>
        <v>WM</v>
      </c>
      <c r="E518" s="39">
        <f>'Rolling Data'!E201</f>
        <v>6</v>
      </c>
      <c r="F518" s="39">
        <f>'Rolling Data'!F201</f>
        <v>2</v>
      </c>
      <c r="G518" s="39" t="str">
        <f>'Rolling Data'!G201</f>
        <v>DT</v>
      </c>
      <c r="H518" s="39" t="str">
        <f>'Rolling Data'!H201</f>
        <v>Chi</v>
      </c>
      <c r="J518" s="167"/>
    </row>
    <row r="519" ht="15.75" customHeight="1">
      <c r="A519" s="48" t="str">
        <f t="shared" si="20"/>
        <v>Chi &amp; WM</v>
      </c>
      <c r="B519" s="49" t="str">
        <f t="shared" si="21"/>
        <v>DT &amp; Cadol</v>
      </c>
      <c r="C519" s="39" t="str">
        <f>'Rolling Data'!C202</f>
        <v>Chi</v>
      </c>
      <c r="D519" s="39" t="str">
        <f>'Rolling Data'!D202</f>
        <v>WM</v>
      </c>
      <c r="E519" s="39">
        <f>'Rolling Data'!E202</f>
        <v>6</v>
      </c>
      <c r="F519" s="39">
        <f>'Rolling Data'!F202</f>
        <v>3</v>
      </c>
      <c r="G519" s="39" t="str">
        <f>'Rolling Data'!G202</f>
        <v>DT</v>
      </c>
      <c r="H519" s="39" t="str">
        <f>'Rolling Data'!H202</f>
        <v>Cadol</v>
      </c>
      <c r="J519" s="167"/>
    </row>
    <row r="520" ht="15.75" customHeight="1">
      <c r="A520" s="48" t="str">
        <f t="shared" si="20"/>
        <v>Chi &amp; Cadol</v>
      </c>
      <c r="B520" s="49" t="str">
        <f t="shared" si="21"/>
        <v>DT &amp; WM</v>
      </c>
      <c r="C520" s="39" t="str">
        <f>'Rolling Data'!C203</f>
        <v>Chi</v>
      </c>
      <c r="D520" s="39" t="str">
        <f>'Rolling Data'!D203</f>
        <v>Cadol</v>
      </c>
      <c r="E520" s="39">
        <f>'Rolling Data'!E203</f>
        <v>6</v>
      </c>
      <c r="F520" s="39">
        <f>'Rolling Data'!F203</f>
        <v>1</v>
      </c>
      <c r="G520" s="39" t="str">
        <f>'Rolling Data'!G203</f>
        <v>DT</v>
      </c>
      <c r="H520" s="39" t="str">
        <f>'Rolling Data'!H203</f>
        <v>WM</v>
      </c>
      <c r="J520" s="167"/>
    </row>
    <row r="521" ht="15.75" customHeight="1">
      <c r="A521" s="48" t="str">
        <f t="shared" si="20"/>
        <v> &amp; </v>
      </c>
      <c r="B521" s="49" t="str">
        <f t="shared" si="21"/>
        <v> &amp; </v>
      </c>
      <c r="C521" s="39" t="str">
        <f>'Rolling Data'!C204</f>
        <v/>
      </c>
      <c r="D521" s="39" t="str">
        <f>'Rolling Data'!D204</f>
        <v/>
      </c>
      <c r="E521" s="39" t="str">
        <f>'Rolling Data'!E204</f>
        <v/>
      </c>
      <c r="F521" s="39" t="str">
        <f>'Rolling Data'!F204</f>
        <v/>
      </c>
      <c r="G521" s="39" t="str">
        <f>'Rolling Data'!G204</f>
        <v/>
      </c>
      <c r="H521" s="39" t="str">
        <f>'Rolling Data'!H204</f>
        <v/>
      </c>
      <c r="J521" s="167"/>
    </row>
    <row r="522" ht="15.75" customHeight="1">
      <c r="A522" s="48" t="str">
        <f t="shared" si="20"/>
        <v>45426 &amp; LRC</v>
      </c>
      <c r="B522" s="49" t="str">
        <f t="shared" si="21"/>
        <v> &amp; </v>
      </c>
      <c r="C522" s="166">
        <f>'Rolling Data'!C205</f>
        <v>45426</v>
      </c>
      <c r="D522" s="39" t="str">
        <f>'Rolling Data'!D205</f>
        <v>LRC</v>
      </c>
      <c r="E522" s="39" t="str">
        <f>'Rolling Data'!E205</f>
        <v/>
      </c>
      <c r="F522" s="39" t="str">
        <f>'Rolling Data'!F205</f>
        <v/>
      </c>
      <c r="G522" s="39" t="str">
        <f>'Rolling Data'!G205</f>
        <v/>
      </c>
      <c r="H522" s="39" t="str">
        <f>'Rolling Data'!H205</f>
        <v/>
      </c>
      <c r="J522" s="167"/>
    </row>
    <row r="523" ht="15.75" customHeight="1">
      <c r="A523" s="48" t="str">
        <f t="shared" si="20"/>
        <v>Pair 1 &amp; </v>
      </c>
      <c r="B523" s="49" t="str">
        <f t="shared" si="21"/>
        <v>Pair 2 &amp; </v>
      </c>
      <c r="C523" s="166" t="str">
        <f>'Rolling Data'!C206</f>
        <v>Pair 1</v>
      </c>
      <c r="D523" s="39" t="str">
        <f>'Rolling Data'!D206</f>
        <v/>
      </c>
      <c r="E523" s="39" t="str">
        <f>'Rolling Data'!E206</f>
        <v>Score</v>
      </c>
      <c r="F523" s="39" t="str">
        <f>'Rolling Data'!F206</f>
        <v/>
      </c>
      <c r="G523" s="39" t="str">
        <f>'Rolling Data'!G206</f>
        <v>Pair 2</v>
      </c>
      <c r="H523" s="39" t="str">
        <f>'Rolling Data'!H206</f>
        <v/>
      </c>
      <c r="J523" s="167"/>
    </row>
    <row r="524" ht="15.75" customHeight="1">
      <c r="A524" s="48" t="str">
        <f t="shared" si="20"/>
        <v>Chi &amp; Jeff</v>
      </c>
      <c r="B524" s="49" t="str">
        <f t="shared" si="21"/>
        <v>Keat &amp; Cadol</v>
      </c>
      <c r="C524" s="39" t="str">
        <f>'Rolling Data'!C207</f>
        <v>Chi</v>
      </c>
      <c r="D524" s="39" t="str">
        <f>'Rolling Data'!D207</f>
        <v>Jeff</v>
      </c>
      <c r="E524" s="39">
        <f>'Rolling Data'!E207</f>
        <v>7</v>
      </c>
      <c r="F524" s="39">
        <f>'Rolling Data'!F207</f>
        <v>6</v>
      </c>
      <c r="G524" s="39" t="str">
        <f>'Rolling Data'!G207</f>
        <v>Keat</v>
      </c>
      <c r="H524" s="39" t="str">
        <f>'Rolling Data'!H207</f>
        <v>Cadol</v>
      </c>
      <c r="J524" s="167"/>
    </row>
    <row r="525" ht="15.75" customHeight="1">
      <c r="A525" s="48" t="str">
        <f t="shared" si="20"/>
        <v>Chi &amp; Jeff</v>
      </c>
      <c r="B525" s="49" t="str">
        <f t="shared" si="21"/>
        <v>Keat &amp; Cadol</v>
      </c>
      <c r="C525" s="39" t="str">
        <f>'Rolling Data'!C208</f>
        <v>Chi</v>
      </c>
      <c r="D525" s="39" t="str">
        <f>'Rolling Data'!D208</f>
        <v>Jeff</v>
      </c>
      <c r="E525" s="39">
        <f>'Rolling Data'!E208</f>
        <v>6</v>
      </c>
      <c r="F525" s="39">
        <f>'Rolling Data'!F208</f>
        <v>4</v>
      </c>
      <c r="G525" s="39" t="str">
        <f>'Rolling Data'!G208</f>
        <v>Keat</v>
      </c>
      <c r="H525" s="39" t="str">
        <f>'Rolling Data'!H208</f>
        <v>Cadol</v>
      </c>
      <c r="J525" s="167"/>
    </row>
    <row r="526" ht="15.75" customHeight="1">
      <c r="A526" s="48" t="str">
        <f t="shared" si="20"/>
        <v> &amp; </v>
      </c>
      <c r="B526" s="49" t="str">
        <f t="shared" si="21"/>
        <v> &amp; </v>
      </c>
      <c r="C526" s="39" t="str">
        <f>'Rolling Data'!C209</f>
        <v/>
      </c>
      <c r="D526" s="39" t="str">
        <f>'Rolling Data'!D209</f>
        <v/>
      </c>
      <c r="E526" s="39" t="str">
        <f>'Rolling Data'!E209</f>
        <v/>
      </c>
      <c r="F526" s="39" t="str">
        <f>'Rolling Data'!F209</f>
        <v/>
      </c>
      <c r="G526" s="39" t="str">
        <f>'Rolling Data'!G209</f>
        <v/>
      </c>
      <c r="H526" s="39" t="str">
        <f>'Rolling Data'!H209</f>
        <v/>
      </c>
      <c r="J526" s="167"/>
    </row>
    <row r="527" ht="15.75" customHeight="1">
      <c r="A527" s="48" t="str">
        <f t="shared" si="20"/>
        <v>45429 &amp; LRC</v>
      </c>
      <c r="B527" s="49" t="str">
        <f t="shared" si="21"/>
        <v> &amp; </v>
      </c>
      <c r="C527" s="166">
        <f>'Rolling Data'!C210</f>
        <v>45429</v>
      </c>
      <c r="D527" s="39" t="str">
        <f>'Rolling Data'!D210</f>
        <v>LRC</v>
      </c>
      <c r="E527" s="39" t="str">
        <f>'Rolling Data'!E210</f>
        <v/>
      </c>
      <c r="F527" s="39" t="str">
        <f>'Rolling Data'!F210</f>
        <v/>
      </c>
      <c r="G527" s="39" t="str">
        <f>'Rolling Data'!G210</f>
        <v/>
      </c>
      <c r="H527" s="39" t="str">
        <f>'Rolling Data'!H210</f>
        <v/>
      </c>
      <c r="J527" s="167"/>
    </row>
    <row r="528" ht="15.75" customHeight="1">
      <c r="A528" s="48" t="str">
        <f t="shared" si="20"/>
        <v>Pair 1 &amp; </v>
      </c>
      <c r="B528" s="49" t="str">
        <f t="shared" si="21"/>
        <v>Pair 2 &amp; </v>
      </c>
      <c r="C528" s="166" t="str">
        <f>'Rolling Data'!C211</f>
        <v>Pair 1</v>
      </c>
      <c r="D528" s="39" t="str">
        <f>'Rolling Data'!D211</f>
        <v/>
      </c>
      <c r="E528" s="39" t="str">
        <f>'Rolling Data'!E211</f>
        <v>Score</v>
      </c>
      <c r="F528" s="39" t="str">
        <f>'Rolling Data'!F211</f>
        <v/>
      </c>
      <c r="G528" s="39" t="str">
        <f>'Rolling Data'!G211</f>
        <v>Pair 2</v>
      </c>
      <c r="H528" s="39" t="str">
        <f>'Rolling Data'!H211</f>
        <v/>
      </c>
      <c r="J528" s="167"/>
    </row>
    <row r="529" ht="15.75" customHeight="1">
      <c r="A529" s="48" t="str">
        <f t="shared" si="20"/>
        <v>Mole &amp; Andrew</v>
      </c>
      <c r="B529" s="49" t="str">
        <f t="shared" si="21"/>
        <v>Chi &amp; Batty</v>
      </c>
      <c r="C529" s="39" t="str">
        <f>'Rolling Data'!C212</f>
        <v>Mole</v>
      </c>
      <c r="D529" s="39" t="str">
        <f>'Rolling Data'!D212</f>
        <v>Andrew</v>
      </c>
      <c r="E529" s="39">
        <f>'Rolling Data'!E212</f>
        <v>6</v>
      </c>
      <c r="F529" s="39">
        <f>'Rolling Data'!F212</f>
        <v>1</v>
      </c>
      <c r="G529" s="39" t="str">
        <f>'Rolling Data'!G212</f>
        <v>Chi</v>
      </c>
      <c r="H529" s="39" t="str">
        <f>'Rolling Data'!H212</f>
        <v>Batty</v>
      </c>
      <c r="J529" s="167"/>
    </row>
    <row r="530" ht="15.75" customHeight="1">
      <c r="A530" s="48" t="str">
        <f t="shared" si="20"/>
        <v>Chi &amp; Andrew</v>
      </c>
      <c r="B530" s="49" t="str">
        <f t="shared" si="21"/>
        <v>Mole &amp; Batty</v>
      </c>
      <c r="C530" s="39" t="str">
        <f>'Rolling Data'!C213</f>
        <v>Chi</v>
      </c>
      <c r="D530" s="39" t="str">
        <f>'Rolling Data'!D213</f>
        <v>Andrew</v>
      </c>
      <c r="E530" s="39">
        <f>'Rolling Data'!E213</f>
        <v>6</v>
      </c>
      <c r="F530" s="39">
        <f>'Rolling Data'!F213</f>
        <v>3</v>
      </c>
      <c r="G530" s="39" t="str">
        <f>'Rolling Data'!G213</f>
        <v>Mole</v>
      </c>
      <c r="H530" s="39" t="str">
        <f>'Rolling Data'!H213</f>
        <v>Batty</v>
      </c>
      <c r="J530" s="167"/>
    </row>
    <row r="531" ht="15.75" customHeight="1">
      <c r="A531" s="48" t="str">
        <f t="shared" si="20"/>
        <v>Chi &amp; Mole</v>
      </c>
      <c r="B531" s="49" t="str">
        <f t="shared" si="21"/>
        <v>Batty &amp; Andrew</v>
      </c>
      <c r="C531" s="39" t="str">
        <f>'Rolling Data'!C214</f>
        <v>Chi</v>
      </c>
      <c r="D531" s="39" t="str">
        <f>'Rolling Data'!D214</f>
        <v>Mole</v>
      </c>
      <c r="E531" s="39">
        <f>'Rolling Data'!E214</f>
        <v>7</v>
      </c>
      <c r="F531" s="39">
        <f>'Rolling Data'!F214</f>
        <v>6</v>
      </c>
      <c r="G531" s="39" t="str">
        <f>'Rolling Data'!G214</f>
        <v>Batty</v>
      </c>
      <c r="H531" s="39" t="str">
        <f>'Rolling Data'!H214</f>
        <v>Andrew</v>
      </c>
      <c r="J531" s="167"/>
    </row>
    <row r="532" ht="15.75" customHeight="1">
      <c r="A532" s="48" t="str">
        <f t="shared" si="20"/>
        <v> &amp; </v>
      </c>
      <c r="B532" s="49" t="str">
        <f t="shared" si="21"/>
        <v> &amp; </v>
      </c>
      <c r="C532" s="39" t="str">
        <f>'Rolling Data'!C215</f>
        <v/>
      </c>
      <c r="D532" s="39" t="str">
        <f>'Rolling Data'!D215</f>
        <v/>
      </c>
      <c r="E532" s="39" t="str">
        <f>'Rolling Data'!E215</f>
        <v/>
      </c>
      <c r="F532" s="39" t="str">
        <f>'Rolling Data'!F215</f>
        <v/>
      </c>
      <c r="G532" s="39" t="str">
        <f>'Rolling Data'!G215</f>
        <v/>
      </c>
      <c r="H532" s="39" t="str">
        <f>'Rolling Data'!H215</f>
        <v/>
      </c>
      <c r="J532" s="167"/>
    </row>
    <row r="533" ht="15.75" customHeight="1">
      <c r="A533" s="48" t="str">
        <f t="shared" si="20"/>
        <v>45432 &amp; LRC</v>
      </c>
      <c r="B533" s="49" t="str">
        <f t="shared" si="21"/>
        <v> &amp; </v>
      </c>
      <c r="C533" s="166">
        <f>'Rolling Data'!C216</f>
        <v>45432</v>
      </c>
      <c r="D533" s="39" t="str">
        <f>'Rolling Data'!D216</f>
        <v>LRC</v>
      </c>
      <c r="E533" s="39" t="str">
        <f>'Rolling Data'!E216</f>
        <v/>
      </c>
      <c r="F533" s="39" t="str">
        <f>'Rolling Data'!F216</f>
        <v/>
      </c>
      <c r="G533" s="39" t="str">
        <f>'Rolling Data'!G216</f>
        <v/>
      </c>
      <c r="H533" s="39" t="str">
        <f>'Rolling Data'!H216</f>
        <v/>
      </c>
      <c r="J533" s="167"/>
    </row>
    <row r="534" ht="15.75" customHeight="1">
      <c r="A534" s="48" t="str">
        <f t="shared" si="20"/>
        <v>Pair 1 &amp; </v>
      </c>
      <c r="B534" s="49" t="str">
        <f t="shared" si="21"/>
        <v>Pair 2 &amp; </v>
      </c>
      <c r="C534" s="166" t="str">
        <f>'Rolling Data'!C217</f>
        <v>Pair 1</v>
      </c>
      <c r="D534" s="39" t="str">
        <f>'Rolling Data'!D217</f>
        <v/>
      </c>
      <c r="E534" s="39" t="str">
        <f>'Rolling Data'!E217</f>
        <v>Score</v>
      </c>
      <c r="F534" s="39" t="str">
        <f>'Rolling Data'!F217</f>
        <v/>
      </c>
      <c r="G534" s="39" t="str">
        <f>'Rolling Data'!G217</f>
        <v>Pair 2</v>
      </c>
      <c r="H534" s="39" t="str">
        <f>'Rolling Data'!H217</f>
        <v/>
      </c>
      <c r="J534" s="167"/>
    </row>
    <row r="535" ht="15.75" customHeight="1">
      <c r="A535" s="48" t="str">
        <f t="shared" si="20"/>
        <v>Cadol &amp; WM</v>
      </c>
      <c r="B535" s="49" t="str">
        <f t="shared" si="21"/>
        <v>Chi &amp; Mike</v>
      </c>
      <c r="C535" s="39" t="str">
        <f>'Rolling Data'!C218</f>
        <v>Cadol</v>
      </c>
      <c r="D535" s="39" t="str">
        <f>'Rolling Data'!D218</f>
        <v>WM</v>
      </c>
      <c r="E535" s="39">
        <f>'Rolling Data'!E218</f>
        <v>6</v>
      </c>
      <c r="F535" s="39">
        <f>'Rolling Data'!F218</f>
        <v>4</v>
      </c>
      <c r="G535" s="39" t="str">
        <f>'Rolling Data'!G218</f>
        <v>Chi</v>
      </c>
      <c r="H535" s="39" t="str">
        <f>'Rolling Data'!H218</f>
        <v>Mike</v>
      </c>
      <c r="J535" s="167"/>
    </row>
    <row r="536" ht="15.75" customHeight="1">
      <c r="A536" s="48" t="str">
        <f t="shared" si="20"/>
        <v>Chi &amp; WM</v>
      </c>
      <c r="B536" s="49" t="str">
        <f t="shared" si="21"/>
        <v>Cadol &amp; Mike</v>
      </c>
      <c r="C536" s="39" t="str">
        <f>'Rolling Data'!C219</f>
        <v>Chi</v>
      </c>
      <c r="D536" s="39" t="str">
        <f>'Rolling Data'!D219</f>
        <v>WM</v>
      </c>
      <c r="E536" s="39">
        <f>'Rolling Data'!E219</f>
        <v>6</v>
      </c>
      <c r="F536" s="39">
        <f>'Rolling Data'!F219</f>
        <v>3</v>
      </c>
      <c r="G536" s="39" t="str">
        <f>'Rolling Data'!G219</f>
        <v>Cadol</v>
      </c>
      <c r="H536" s="39" t="str">
        <f>'Rolling Data'!H219</f>
        <v>Mike</v>
      </c>
      <c r="J536" s="167"/>
    </row>
    <row r="537" ht="15.75" customHeight="1">
      <c r="A537" s="48" t="str">
        <f t="shared" si="20"/>
        <v>WM &amp; Mike</v>
      </c>
      <c r="B537" s="49" t="str">
        <f t="shared" si="21"/>
        <v>Chi &amp; Cadol</v>
      </c>
      <c r="C537" s="39" t="str">
        <f>'Rolling Data'!C220</f>
        <v>WM</v>
      </c>
      <c r="D537" s="39" t="str">
        <f>'Rolling Data'!D220</f>
        <v>Mike</v>
      </c>
      <c r="E537" s="39">
        <f>'Rolling Data'!E220</f>
        <v>3</v>
      </c>
      <c r="F537" s="39">
        <f>'Rolling Data'!F220</f>
        <v>2</v>
      </c>
      <c r="G537" s="39" t="str">
        <f>'Rolling Data'!G220</f>
        <v>Chi</v>
      </c>
      <c r="H537" s="39" t="str">
        <f>'Rolling Data'!H220</f>
        <v>Cadol</v>
      </c>
      <c r="J537" s="167"/>
    </row>
    <row r="538" ht="15.75" customHeight="1">
      <c r="A538" s="48" t="str">
        <f t="shared" si="20"/>
        <v> &amp; </v>
      </c>
      <c r="B538" s="49" t="str">
        <f t="shared" si="21"/>
        <v> &amp; </v>
      </c>
      <c r="C538" s="39" t="str">
        <f>'Rolling Data'!C221</f>
        <v/>
      </c>
      <c r="D538" s="39" t="str">
        <f>'Rolling Data'!D221</f>
        <v/>
      </c>
      <c r="E538" s="39" t="str">
        <f>'Rolling Data'!E221</f>
        <v/>
      </c>
      <c r="F538" s="39" t="str">
        <f>'Rolling Data'!F221</f>
        <v/>
      </c>
      <c r="G538" s="39" t="str">
        <f>'Rolling Data'!G221</f>
        <v/>
      </c>
      <c r="H538" s="39" t="str">
        <f>'Rolling Data'!H221</f>
        <v/>
      </c>
      <c r="J538" s="167"/>
    </row>
    <row r="539" ht="15.75" customHeight="1">
      <c r="A539" s="48" t="str">
        <f t="shared" si="20"/>
        <v> &amp; </v>
      </c>
      <c r="B539" s="49" t="str">
        <f t="shared" si="21"/>
        <v> &amp; </v>
      </c>
      <c r="C539" s="39" t="str">
        <f>'Rolling Data'!C222</f>
        <v/>
      </c>
      <c r="D539" s="39" t="str">
        <f>'Rolling Data'!D222</f>
        <v/>
      </c>
      <c r="E539" s="39" t="str">
        <f>'Rolling Data'!E222</f>
        <v/>
      </c>
      <c r="F539" s="39" t="str">
        <f>'Rolling Data'!F222</f>
        <v/>
      </c>
      <c r="G539" s="39" t="str">
        <f>'Rolling Data'!G222</f>
        <v/>
      </c>
      <c r="H539" s="39" t="str">
        <f>'Rolling Data'!H222</f>
        <v/>
      </c>
      <c r="J539" s="167"/>
    </row>
    <row r="540" ht="15.75" customHeight="1">
      <c r="A540" s="48" t="str">
        <f t="shared" si="20"/>
        <v> &amp; </v>
      </c>
      <c r="B540" s="49" t="str">
        <f t="shared" si="21"/>
        <v> &amp; </v>
      </c>
      <c r="C540" s="39" t="str">
        <f>'Rolling Data'!C223</f>
        <v/>
      </c>
      <c r="D540" s="39" t="str">
        <f>'Rolling Data'!D223</f>
        <v/>
      </c>
      <c r="E540" s="39" t="str">
        <f>'Rolling Data'!E223</f>
        <v/>
      </c>
      <c r="F540" s="39" t="str">
        <f>'Rolling Data'!F223</f>
        <v/>
      </c>
      <c r="G540" s="39" t="str">
        <f>'Rolling Data'!G223</f>
        <v/>
      </c>
      <c r="H540" s="39" t="str">
        <f>'Rolling Data'!H223</f>
        <v/>
      </c>
      <c r="J540" s="167"/>
    </row>
    <row r="541" ht="15.75" customHeight="1">
      <c r="A541" s="48" t="str">
        <f t="shared" si="20"/>
        <v> &amp; </v>
      </c>
      <c r="B541" s="49" t="str">
        <f t="shared" si="21"/>
        <v> &amp; </v>
      </c>
      <c r="C541" s="39" t="str">
        <f>'Rolling Data'!C224</f>
        <v/>
      </c>
      <c r="D541" s="39" t="str">
        <f>'Rolling Data'!D224</f>
        <v/>
      </c>
      <c r="E541" s="39" t="str">
        <f>'Rolling Data'!E224</f>
        <v/>
      </c>
      <c r="F541" s="39" t="str">
        <f>'Rolling Data'!F224</f>
        <v/>
      </c>
      <c r="G541" s="39" t="str">
        <f>'Rolling Data'!G224</f>
        <v/>
      </c>
      <c r="H541" s="39" t="str">
        <f>'Rolling Data'!H224</f>
        <v/>
      </c>
      <c r="J541" s="167"/>
    </row>
    <row r="542" ht="15.75" customHeight="1">
      <c r="A542" s="48" t="str">
        <f t="shared" si="20"/>
        <v> &amp; </v>
      </c>
      <c r="B542" s="49" t="str">
        <f t="shared" si="21"/>
        <v> &amp; </v>
      </c>
      <c r="C542" s="39" t="str">
        <f>'Rolling Data'!C225</f>
        <v/>
      </c>
      <c r="D542" s="39" t="str">
        <f>'Rolling Data'!D225</f>
        <v/>
      </c>
      <c r="E542" s="39" t="str">
        <f>'Rolling Data'!E225</f>
        <v/>
      </c>
      <c r="F542" s="39" t="str">
        <f>'Rolling Data'!F225</f>
        <v/>
      </c>
      <c r="G542" s="39" t="str">
        <f>'Rolling Data'!G225</f>
        <v/>
      </c>
      <c r="H542" s="39" t="str">
        <f>'Rolling Data'!H225</f>
        <v/>
      </c>
      <c r="J542" s="167"/>
    </row>
    <row r="543" ht="15.75" customHeight="1">
      <c r="A543" s="48" t="str">
        <f t="shared" si="20"/>
        <v> &amp; </v>
      </c>
      <c r="B543" s="49" t="str">
        <f t="shared" si="21"/>
        <v> &amp; </v>
      </c>
      <c r="C543" s="39" t="str">
        <f>'Rolling Data'!C226</f>
        <v/>
      </c>
      <c r="D543" s="39" t="str">
        <f>'Rolling Data'!D226</f>
        <v/>
      </c>
      <c r="E543" s="39" t="str">
        <f>'Rolling Data'!E226</f>
        <v/>
      </c>
      <c r="F543" s="39" t="str">
        <f>'Rolling Data'!F226</f>
        <v/>
      </c>
      <c r="G543" s="39" t="str">
        <f>'Rolling Data'!G226</f>
        <v/>
      </c>
      <c r="H543" s="39" t="str">
        <f>'Rolling Data'!H226</f>
        <v/>
      </c>
      <c r="J543" s="167"/>
    </row>
    <row r="544" ht="15.75" customHeight="1">
      <c r="A544" s="48" t="str">
        <f t="shared" si="20"/>
        <v> &amp; </v>
      </c>
      <c r="B544" s="49" t="str">
        <f t="shared" si="21"/>
        <v> &amp; </v>
      </c>
      <c r="C544" s="39" t="str">
        <f>'Rolling Data'!C227</f>
        <v/>
      </c>
      <c r="D544" s="39" t="str">
        <f>'Rolling Data'!D227</f>
        <v/>
      </c>
      <c r="E544" s="39" t="str">
        <f>'Rolling Data'!E227</f>
        <v/>
      </c>
      <c r="F544" s="39" t="str">
        <f>'Rolling Data'!F227</f>
        <v/>
      </c>
      <c r="G544" s="39" t="str">
        <f>'Rolling Data'!G227</f>
        <v/>
      </c>
      <c r="H544" s="39" t="str">
        <f>'Rolling Data'!H227</f>
        <v/>
      </c>
      <c r="J544" s="167"/>
    </row>
    <row r="545" ht="15.75" customHeight="1">
      <c r="A545" s="48" t="str">
        <f t="shared" si="20"/>
        <v> &amp; </v>
      </c>
      <c r="B545" s="49" t="str">
        <f t="shared" si="21"/>
        <v> &amp; </v>
      </c>
      <c r="C545" s="39" t="str">
        <f>'Rolling Data'!C228</f>
        <v/>
      </c>
      <c r="D545" s="39" t="str">
        <f>'Rolling Data'!D228</f>
        <v/>
      </c>
      <c r="E545" s="39" t="str">
        <f>'Rolling Data'!E228</f>
        <v/>
      </c>
      <c r="F545" s="39" t="str">
        <f>'Rolling Data'!F228</f>
        <v/>
      </c>
      <c r="G545" s="39" t="str">
        <f>'Rolling Data'!G228</f>
        <v/>
      </c>
      <c r="H545" s="39" t="str">
        <f>'Rolling Data'!H228</f>
        <v/>
      </c>
      <c r="J545" s="167"/>
    </row>
    <row r="546" ht="15.75" customHeight="1">
      <c r="A546" s="48" t="str">
        <f t="shared" si="20"/>
        <v> &amp; </v>
      </c>
      <c r="B546" s="49" t="str">
        <f t="shared" si="21"/>
        <v> &amp; </v>
      </c>
      <c r="C546" s="39" t="str">
        <f>'Rolling Data'!C229</f>
        <v/>
      </c>
      <c r="D546" s="39" t="str">
        <f>'Rolling Data'!D229</f>
        <v/>
      </c>
      <c r="E546" s="39" t="str">
        <f>'Rolling Data'!E229</f>
        <v/>
      </c>
      <c r="F546" s="39" t="str">
        <f>'Rolling Data'!F229</f>
        <v/>
      </c>
      <c r="G546" s="39" t="str">
        <f>'Rolling Data'!G229</f>
        <v/>
      </c>
      <c r="H546" s="39" t="str">
        <f>'Rolling Data'!H229</f>
        <v/>
      </c>
      <c r="J546" s="167"/>
    </row>
    <row r="547" ht="15.75" customHeight="1">
      <c r="A547" s="48" t="str">
        <f t="shared" si="20"/>
        <v> &amp; </v>
      </c>
      <c r="B547" s="49" t="str">
        <f t="shared" si="21"/>
        <v> &amp; </v>
      </c>
      <c r="C547" s="39" t="str">
        <f>'Rolling Data'!C230</f>
        <v/>
      </c>
      <c r="D547" s="39" t="str">
        <f>'Rolling Data'!D230</f>
        <v/>
      </c>
      <c r="E547" s="39" t="str">
        <f>'Rolling Data'!E230</f>
        <v/>
      </c>
      <c r="F547" s="39" t="str">
        <f>'Rolling Data'!F230</f>
        <v/>
      </c>
      <c r="G547" s="39" t="str">
        <f>'Rolling Data'!G230</f>
        <v/>
      </c>
      <c r="H547" s="39" t="str">
        <f>'Rolling Data'!H230</f>
        <v/>
      </c>
      <c r="J547" s="167"/>
    </row>
    <row r="548" ht="15.75" customHeight="1">
      <c r="A548" s="48" t="str">
        <f t="shared" si="20"/>
        <v> &amp; </v>
      </c>
      <c r="B548" s="49" t="str">
        <f t="shared" si="21"/>
        <v> &amp; </v>
      </c>
      <c r="C548" s="39" t="str">
        <f>'Rolling Data'!C231</f>
        <v/>
      </c>
      <c r="D548" s="39" t="str">
        <f>'Rolling Data'!D231</f>
        <v/>
      </c>
      <c r="E548" s="39" t="str">
        <f>'Rolling Data'!E231</f>
        <v/>
      </c>
      <c r="F548" s="39" t="str">
        <f>'Rolling Data'!F231</f>
        <v/>
      </c>
      <c r="G548" s="39" t="str">
        <f>'Rolling Data'!G231</f>
        <v/>
      </c>
      <c r="H548" s="39" t="str">
        <f>'Rolling Data'!H231</f>
        <v/>
      </c>
      <c r="J548" s="167"/>
    </row>
    <row r="549" ht="15.75" customHeight="1">
      <c r="A549" s="48" t="str">
        <f t="shared" si="20"/>
        <v> &amp; </v>
      </c>
      <c r="B549" s="49" t="str">
        <f t="shared" si="21"/>
        <v> &amp; </v>
      </c>
      <c r="C549" s="39" t="str">
        <f>'Rolling Data'!C232</f>
        <v/>
      </c>
      <c r="D549" s="39" t="str">
        <f>'Rolling Data'!D232</f>
        <v/>
      </c>
      <c r="E549" s="39" t="str">
        <f>'Rolling Data'!E232</f>
        <v/>
      </c>
      <c r="F549" s="39" t="str">
        <f>'Rolling Data'!F232</f>
        <v/>
      </c>
      <c r="G549" s="39" t="str">
        <f>'Rolling Data'!G232</f>
        <v/>
      </c>
      <c r="H549" s="39" t="str">
        <f>'Rolling Data'!H232</f>
        <v/>
      </c>
      <c r="J549" s="167"/>
    </row>
    <row r="550" ht="15.75" customHeight="1">
      <c r="A550" s="48" t="str">
        <f t="shared" si="20"/>
        <v> &amp; </v>
      </c>
      <c r="B550" s="49" t="str">
        <f t="shared" si="21"/>
        <v> &amp; </v>
      </c>
      <c r="C550" s="39" t="str">
        <f>'Rolling Data'!C233</f>
        <v/>
      </c>
      <c r="D550" s="39" t="str">
        <f>'Rolling Data'!D233</f>
        <v/>
      </c>
      <c r="E550" s="39" t="str">
        <f>'Rolling Data'!E233</f>
        <v/>
      </c>
      <c r="F550" s="39" t="str">
        <f>'Rolling Data'!F233</f>
        <v/>
      </c>
      <c r="G550" s="39" t="str">
        <f>'Rolling Data'!G233</f>
        <v/>
      </c>
      <c r="H550" s="39" t="str">
        <f>'Rolling Data'!H233</f>
        <v/>
      </c>
      <c r="J550" s="167"/>
    </row>
    <row r="551" ht="15.75" customHeight="1">
      <c r="A551" s="48" t="str">
        <f t="shared" si="20"/>
        <v> &amp; </v>
      </c>
      <c r="B551" s="49" t="str">
        <f t="shared" si="21"/>
        <v> &amp; </v>
      </c>
      <c r="C551" s="39" t="str">
        <f>'Rolling Data'!C234</f>
        <v/>
      </c>
      <c r="D551" s="39" t="str">
        <f>'Rolling Data'!D234</f>
        <v/>
      </c>
      <c r="E551" s="39" t="str">
        <f>'Rolling Data'!E234</f>
        <v/>
      </c>
      <c r="F551" s="39" t="str">
        <f>'Rolling Data'!F234</f>
        <v/>
      </c>
      <c r="G551" s="39" t="str">
        <f>'Rolling Data'!G234</f>
        <v/>
      </c>
      <c r="H551" s="39" t="str">
        <f>'Rolling Data'!H234</f>
        <v/>
      </c>
      <c r="J551" s="167"/>
    </row>
    <row r="552" ht="15.75" customHeight="1">
      <c r="A552" s="48" t="str">
        <f t="shared" si="20"/>
        <v> &amp; </v>
      </c>
      <c r="B552" s="49" t="str">
        <f t="shared" si="21"/>
        <v> &amp; </v>
      </c>
      <c r="C552" s="39" t="str">
        <f>'Rolling Data'!C235</f>
        <v/>
      </c>
      <c r="D552" s="39" t="str">
        <f>'Rolling Data'!D235</f>
        <v/>
      </c>
      <c r="E552" s="39" t="str">
        <f>'Rolling Data'!E235</f>
        <v/>
      </c>
      <c r="F552" s="39" t="str">
        <f>'Rolling Data'!F235</f>
        <v/>
      </c>
      <c r="G552" s="39" t="str">
        <f>'Rolling Data'!G235</f>
        <v/>
      </c>
      <c r="H552" s="39" t="str">
        <f>'Rolling Data'!H235</f>
        <v/>
      </c>
      <c r="J552" s="167"/>
    </row>
    <row r="553" ht="15.75" customHeight="1">
      <c r="A553" s="48" t="str">
        <f t="shared" si="20"/>
        <v> &amp; </v>
      </c>
      <c r="B553" s="49" t="str">
        <f t="shared" si="21"/>
        <v> &amp; </v>
      </c>
      <c r="C553" s="39" t="str">
        <f>'Rolling Data'!C236</f>
        <v/>
      </c>
      <c r="D553" s="39" t="str">
        <f>'Rolling Data'!D236</f>
        <v/>
      </c>
      <c r="E553" s="39" t="str">
        <f>'Rolling Data'!E236</f>
        <v/>
      </c>
      <c r="F553" s="39" t="str">
        <f>'Rolling Data'!F236</f>
        <v/>
      </c>
      <c r="G553" s="39" t="str">
        <f>'Rolling Data'!G236</f>
        <v/>
      </c>
      <c r="H553" s="39" t="str">
        <f>'Rolling Data'!H236</f>
        <v/>
      </c>
      <c r="J553" s="167"/>
    </row>
    <row r="554" ht="15.75" customHeight="1">
      <c r="A554" s="48" t="str">
        <f t="shared" si="20"/>
        <v> &amp; </v>
      </c>
      <c r="B554" s="49" t="str">
        <f t="shared" si="21"/>
        <v> &amp; </v>
      </c>
      <c r="C554" s="39" t="str">
        <f>'Rolling Data'!C237</f>
        <v/>
      </c>
      <c r="D554" s="39" t="str">
        <f>'Rolling Data'!D237</f>
        <v/>
      </c>
      <c r="E554" s="39" t="str">
        <f>'Rolling Data'!E237</f>
        <v/>
      </c>
      <c r="F554" s="39" t="str">
        <f>'Rolling Data'!F237</f>
        <v/>
      </c>
      <c r="G554" s="39" t="str">
        <f>'Rolling Data'!G237</f>
        <v/>
      </c>
      <c r="H554" s="39" t="str">
        <f>'Rolling Data'!H237</f>
        <v/>
      </c>
      <c r="J554" s="167"/>
    </row>
    <row r="555" ht="15.75" customHeight="1">
      <c r="A555" s="48" t="str">
        <f t="shared" si="20"/>
        <v> &amp; </v>
      </c>
      <c r="B555" s="49" t="str">
        <f t="shared" si="21"/>
        <v> &amp; </v>
      </c>
      <c r="C555" s="39" t="str">
        <f>'Rolling Data'!C238</f>
        <v/>
      </c>
      <c r="D555" s="39" t="str">
        <f>'Rolling Data'!D238</f>
        <v/>
      </c>
      <c r="E555" s="39" t="str">
        <f>'Rolling Data'!E238</f>
        <v/>
      </c>
      <c r="F555" s="39" t="str">
        <f>'Rolling Data'!F238</f>
        <v/>
      </c>
      <c r="G555" s="39" t="str">
        <f>'Rolling Data'!G238</f>
        <v/>
      </c>
      <c r="H555" s="39" t="str">
        <f>'Rolling Data'!H238</f>
        <v/>
      </c>
      <c r="J555" s="167"/>
    </row>
    <row r="556" ht="15.75" customHeight="1">
      <c r="A556" s="48" t="str">
        <f t="shared" si="20"/>
        <v> &amp; </v>
      </c>
      <c r="B556" s="49" t="str">
        <f t="shared" si="21"/>
        <v> &amp; </v>
      </c>
      <c r="C556" s="39" t="str">
        <f>'Rolling Data'!C239</f>
        <v/>
      </c>
      <c r="D556" s="39" t="str">
        <f>'Rolling Data'!D239</f>
        <v/>
      </c>
      <c r="E556" s="39" t="str">
        <f>'Rolling Data'!E239</f>
        <v/>
      </c>
      <c r="F556" s="39" t="str">
        <f>'Rolling Data'!F239</f>
        <v/>
      </c>
      <c r="G556" s="39" t="str">
        <f>'Rolling Data'!G239</f>
        <v/>
      </c>
      <c r="H556" s="39" t="str">
        <f>'Rolling Data'!H239</f>
        <v/>
      </c>
      <c r="J556" s="167"/>
    </row>
    <row r="557" ht="15.75" customHeight="1">
      <c r="A557" s="48" t="str">
        <f t="shared" si="20"/>
        <v> &amp; </v>
      </c>
      <c r="B557" s="49" t="str">
        <f t="shared" si="21"/>
        <v> &amp; </v>
      </c>
      <c r="C557" s="39" t="str">
        <f>'Rolling Data'!C240</f>
        <v/>
      </c>
      <c r="D557" s="39" t="str">
        <f>'Rolling Data'!D240</f>
        <v/>
      </c>
      <c r="E557" s="39" t="str">
        <f>'Rolling Data'!E240</f>
        <v/>
      </c>
      <c r="F557" s="39" t="str">
        <f>'Rolling Data'!F240</f>
        <v/>
      </c>
      <c r="G557" s="39" t="str">
        <f>'Rolling Data'!G240</f>
        <v/>
      </c>
      <c r="H557" s="39" t="str">
        <f>'Rolling Data'!H240</f>
        <v/>
      </c>
      <c r="J557" s="167"/>
    </row>
    <row r="558" ht="15.75" customHeight="1">
      <c r="A558" s="48" t="str">
        <f t="shared" si="20"/>
        <v> &amp; </v>
      </c>
      <c r="B558" s="49" t="str">
        <f t="shared" si="21"/>
        <v> &amp; </v>
      </c>
      <c r="C558" s="39" t="str">
        <f>'Rolling Data'!C241</f>
        <v/>
      </c>
      <c r="D558" s="39" t="str">
        <f>'Rolling Data'!D241</f>
        <v/>
      </c>
      <c r="E558" s="39" t="str">
        <f>'Rolling Data'!E241</f>
        <v/>
      </c>
      <c r="F558" s="39" t="str">
        <f>'Rolling Data'!F241</f>
        <v/>
      </c>
      <c r="G558" s="39" t="str">
        <f>'Rolling Data'!G241</f>
        <v/>
      </c>
      <c r="H558" s="39" t="str">
        <f>'Rolling Data'!H241</f>
        <v/>
      </c>
      <c r="J558" s="167"/>
    </row>
    <row r="559" ht="15.75" customHeight="1">
      <c r="A559" s="48" t="str">
        <f t="shared" si="20"/>
        <v> &amp; </v>
      </c>
      <c r="B559" s="49" t="str">
        <f t="shared" si="21"/>
        <v> &amp; </v>
      </c>
      <c r="C559" s="39" t="str">
        <f>'Rolling Data'!C242</f>
        <v/>
      </c>
      <c r="D559" s="39" t="str">
        <f>'Rolling Data'!D242</f>
        <v/>
      </c>
      <c r="E559" s="39" t="str">
        <f>'Rolling Data'!E242</f>
        <v/>
      </c>
      <c r="F559" s="39" t="str">
        <f>'Rolling Data'!F242</f>
        <v/>
      </c>
      <c r="G559" s="39" t="str">
        <f>'Rolling Data'!G242</f>
        <v/>
      </c>
      <c r="H559" s="39" t="str">
        <f>'Rolling Data'!H242</f>
        <v/>
      </c>
      <c r="J559" s="167"/>
    </row>
    <row r="560" ht="15.75" customHeight="1">
      <c r="A560" s="48" t="str">
        <f t="shared" si="20"/>
        <v> &amp; </v>
      </c>
      <c r="B560" s="49" t="str">
        <f t="shared" si="21"/>
        <v> &amp; </v>
      </c>
      <c r="C560" s="39" t="str">
        <f>'Rolling Data'!C243</f>
        <v/>
      </c>
      <c r="D560" s="39" t="str">
        <f>'Rolling Data'!D243</f>
        <v/>
      </c>
      <c r="E560" s="39" t="str">
        <f>'Rolling Data'!E243</f>
        <v/>
      </c>
      <c r="F560" s="39" t="str">
        <f>'Rolling Data'!F243</f>
        <v/>
      </c>
      <c r="G560" s="39" t="str">
        <f>'Rolling Data'!G243</f>
        <v/>
      </c>
      <c r="H560" s="39" t="str">
        <f>'Rolling Data'!H243</f>
        <v/>
      </c>
      <c r="J560" s="167"/>
    </row>
    <row r="561" ht="15.75" customHeight="1">
      <c r="A561" s="48" t="str">
        <f t="shared" si="20"/>
        <v> &amp; </v>
      </c>
      <c r="B561" s="49" t="str">
        <f t="shared" si="21"/>
        <v> &amp; </v>
      </c>
      <c r="C561" s="39" t="str">
        <f>'Rolling Data'!C244</f>
        <v/>
      </c>
      <c r="D561" s="39" t="str">
        <f>'Rolling Data'!D244</f>
        <v/>
      </c>
      <c r="E561" s="39" t="str">
        <f>'Rolling Data'!E244</f>
        <v/>
      </c>
      <c r="F561" s="39" t="str">
        <f>'Rolling Data'!F244</f>
        <v/>
      </c>
      <c r="G561" s="39" t="str">
        <f>'Rolling Data'!G244</f>
        <v/>
      </c>
      <c r="H561" s="39" t="str">
        <f>'Rolling Data'!H244</f>
        <v/>
      </c>
      <c r="J561" s="167"/>
    </row>
    <row r="562" ht="15.75" customHeight="1">
      <c r="A562" s="48" t="str">
        <f t="shared" si="20"/>
        <v> &amp; </v>
      </c>
      <c r="B562" s="49" t="str">
        <f t="shared" si="21"/>
        <v> &amp; </v>
      </c>
      <c r="C562" s="39" t="str">
        <f>'Rolling Data'!C245</f>
        <v/>
      </c>
      <c r="D562" s="39" t="str">
        <f>'Rolling Data'!D245</f>
        <v/>
      </c>
      <c r="E562" s="39" t="str">
        <f>'Rolling Data'!E245</f>
        <v/>
      </c>
      <c r="F562" s="39" t="str">
        <f>'Rolling Data'!F245</f>
        <v/>
      </c>
      <c r="G562" s="39" t="str">
        <f>'Rolling Data'!G245</f>
        <v/>
      </c>
      <c r="H562" s="39" t="str">
        <f>'Rolling Data'!H245</f>
        <v/>
      </c>
      <c r="J562" s="167"/>
    </row>
    <row r="563" ht="15.75" customHeight="1">
      <c r="A563" s="48" t="str">
        <f t="shared" si="20"/>
        <v> &amp; </v>
      </c>
      <c r="B563" s="49" t="str">
        <f t="shared" si="21"/>
        <v> &amp; </v>
      </c>
      <c r="C563" s="39" t="str">
        <f>'Rolling Data'!C246</f>
        <v/>
      </c>
      <c r="D563" s="39" t="str">
        <f>'Rolling Data'!D246</f>
        <v/>
      </c>
      <c r="E563" s="39" t="str">
        <f>'Rolling Data'!E246</f>
        <v/>
      </c>
      <c r="F563" s="39" t="str">
        <f>'Rolling Data'!F246</f>
        <v/>
      </c>
      <c r="G563" s="39" t="str">
        <f>'Rolling Data'!G246</f>
        <v/>
      </c>
      <c r="H563" s="39" t="str">
        <f>'Rolling Data'!H246</f>
        <v/>
      </c>
      <c r="J563" s="167"/>
    </row>
    <row r="564" ht="15.75" customHeight="1">
      <c r="A564" s="48" t="str">
        <f t="shared" si="20"/>
        <v> &amp; </v>
      </c>
      <c r="B564" s="49" t="str">
        <f t="shared" si="21"/>
        <v> &amp; </v>
      </c>
      <c r="C564" s="39" t="str">
        <f>'Rolling Data'!C247</f>
        <v/>
      </c>
      <c r="D564" s="39" t="str">
        <f>'Rolling Data'!D247</f>
        <v/>
      </c>
      <c r="E564" s="39" t="str">
        <f>'Rolling Data'!E247</f>
        <v/>
      </c>
      <c r="F564" s="39" t="str">
        <f>'Rolling Data'!F247</f>
        <v/>
      </c>
      <c r="G564" s="39" t="str">
        <f>'Rolling Data'!G247</f>
        <v/>
      </c>
      <c r="H564" s="39" t="str">
        <f>'Rolling Data'!H247</f>
        <v/>
      </c>
      <c r="J564" s="167"/>
    </row>
    <row r="565" ht="15.75" customHeight="1">
      <c r="A565" s="48" t="str">
        <f t="shared" si="20"/>
        <v> &amp; </v>
      </c>
      <c r="B565" s="49" t="str">
        <f t="shared" si="21"/>
        <v> &amp; </v>
      </c>
      <c r="C565" s="39" t="str">
        <f>'Rolling Data'!C248</f>
        <v/>
      </c>
      <c r="D565" s="39" t="str">
        <f>'Rolling Data'!D248</f>
        <v/>
      </c>
      <c r="E565" s="39" t="str">
        <f>'Rolling Data'!E248</f>
        <v/>
      </c>
      <c r="F565" s="39" t="str">
        <f>'Rolling Data'!F248</f>
        <v/>
      </c>
      <c r="G565" s="39" t="str">
        <f>'Rolling Data'!G248</f>
        <v/>
      </c>
      <c r="H565" s="39" t="str">
        <f>'Rolling Data'!H248</f>
        <v/>
      </c>
      <c r="J565" s="167"/>
    </row>
    <row r="566" ht="15.75" customHeight="1">
      <c r="A566" s="48" t="str">
        <f t="shared" si="20"/>
        <v> &amp; </v>
      </c>
      <c r="B566" s="49" t="str">
        <f t="shared" si="21"/>
        <v> &amp; </v>
      </c>
      <c r="C566" s="39" t="str">
        <f>'Rolling Data'!C249</f>
        <v/>
      </c>
      <c r="D566" s="39" t="str">
        <f>'Rolling Data'!D249</f>
        <v/>
      </c>
      <c r="E566" s="39" t="str">
        <f>'Rolling Data'!E249</f>
        <v/>
      </c>
      <c r="F566" s="39" t="str">
        <f>'Rolling Data'!F249</f>
        <v/>
      </c>
      <c r="G566" s="39" t="str">
        <f>'Rolling Data'!G249</f>
        <v/>
      </c>
      <c r="H566" s="39" t="str">
        <f>'Rolling Data'!H249</f>
        <v/>
      </c>
      <c r="J566" s="167"/>
    </row>
    <row r="567" ht="15.75" customHeight="1">
      <c r="A567" s="48" t="str">
        <f t="shared" si="20"/>
        <v> &amp; </v>
      </c>
      <c r="B567" s="49" t="str">
        <f t="shared" si="21"/>
        <v> &amp; </v>
      </c>
      <c r="C567" s="39" t="str">
        <f>'Rolling Data'!C250</f>
        <v/>
      </c>
      <c r="D567" s="39" t="str">
        <f>'Rolling Data'!D250</f>
        <v/>
      </c>
      <c r="E567" s="39" t="str">
        <f>'Rolling Data'!E250</f>
        <v/>
      </c>
      <c r="F567" s="39" t="str">
        <f>'Rolling Data'!F250</f>
        <v/>
      </c>
      <c r="G567" s="39" t="str">
        <f>'Rolling Data'!G250</f>
        <v/>
      </c>
      <c r="H567" s="39" t="str">
        <f>'Rolling Data'!H250</f>
        <v/>
      </c>
      <c r="J567" s="167"/>
    </row>
    <row r="568" ht="15.75" customHeight="1">
      <c r="A568" s="48" t="str">
        <f t="shared" si="20"/>
        <v> &amp; </v>
      </c>
      <c r="B568" s="49" t="str">
        <f t="shared" si="21"/>
        <v> &amp; </v>
      </c>
      <c r="C568" s="39" t="str">
        <f>'Rolling Data'!C251</f>
        <v/>
      </c>
      <c r="D568" s="39" t="str">
        <f>'Rolling Data'!D251</f>
        <v/>
      </c>
      <c r="E568" s="39" t="str">
        <f>'Rolling Data'!E251</f>
        <v/>
      </c>
      <c r="F568" s="39" t="str">
        <f>'Rolling Data'!F251</f>
        <v/>
      </c>
      <c r="G568" s="39" t="str">
        <f>'Rolling Data'!G251</f>
        <v/>
      </c>
      <c r="H568" s="39" t="str">
        <f>'Rolling Data'!H251</f>
        <v/>
      </c>
      <c r="J568" s="167"/>
    </row>
    <row r="569" ht="15.75" customHeight="1">
      <c r="A569" s="48" t="str">
        <f t="shared" si="20"/>
        <v> &amp; </v>
      </c>
      <c r="B569" s="49" t="str">
        <f t="shared" si="21"/>
        <v> &amp; </v>
      </c>
      <c r="C569" s="39" t="str">
        <f>'Rolling Data'!C252</f>
        <v/>
      </c>
      <c r="D569" s="39" t="str">
        <f>'Rolling Data'!D252</f>
        <v/>
      </c>
      <c r="E569" s="39" t="str">
        <f>'Rolling Data'!E252</f>
        <v/>
      </c>
      <c r="F569" s="39" t="str">
        <f>'Rolling Data'!F252</f>
        <v/>
      </c>
      <c r="G569" s="39" t="str">
        <f>'Rolling Data'!G252</f>
        <v/>
      </c>
      <c r="H569" s="39" t="str">
        <f>'Rolling Data'!H252</f>
        <v/>
      </c>
      <c r="J569" s="167"/>
    </row>
    <row r="570" ht="15.75" customHeight="1">
      <c r="A570" s="48" t="str">
        <f t="shared" si="20"/>
        <v> &amp; </v>
      </c>
      <c r="B570" s="49" t="str">
        <f t="shared" si="21"/>
        <v> &amp; </v>
      </c>
      <c r="C570" s="39" t="str">
        <f>'Rolling Data'!C253</f>
        <v/>
      </c>
      <c r="D570" s="39" t="str">
        <f>'Rolling Data'!D253</f>
        <v/>
      </c>
      <c r="E570" s="39" t="str">
        <f>'Rolling Data'!E253</f>
        <v/>
      </c>
      <c r="F570" s="39" t="str">
        <f>'Rolling Data'!F253</f>
        <v/>
      </c>
      <c r="G570" s="39" t="str">
        <f>'Rolling Data'!G253</f>
        <v/>
      </c>
      <c r="H570" s="39" t="str">
        <f>'Rolling Data'!H253</f>
        <v/>
      </c>
      <c r="J570" s="167"/>
    </row>
    <row r="571" ht="15.75" customHeight="1">
      <c r="A571" s="48" t="str">
        <f t="shared" si="20"/>
        <v> &amp; </v>
      </c>
      <c r="B571" s="49" t="str">
        <f t="shared" si="21"/>
        <v> &amp; </v>
      </c>
      <c r="C571" s="39" t="str">
        <f>'Rolling Data'!C254</f>
        <v/>
      </c>
      <c r="D571" s="39" t="str">
        <f>'Rolling Data'!D254</f>
        <v/>
      </c>
      <c r="E571" s="39" t="str">
        <f>'Rolling Data'!E254</f>
        <v/>
      </c>
      <c r="F571" s="39" t="str">
        <f>'Rolling Data'!F254</f>
        <v/>
      </c>
      <c r="G571" s="39" t="str">
        <f>'Rolling Data'!G254</f>
        <v/>
      </c>
      <c r="H571" s="39" t="str">
        <f>'Rolling Data'!H254</f>
        <v/>
      </c>
      <c r="J571" s="167"/>
    </row>
    <row r="572" ht="15.75" customHeight="1">
      <c r="A572" s="48" t="str">
        <f t="shared" si="20"/>
        <v> &amp; </v>
      </c>
      <c r="B572" s="49" t="str">
        <f t="shared" si="21"/>
        <v> &amp; </v>
      </c>
      <c r="C572" s="39" t="str">
        <f>'Rolling Data'!C255</f>
        <v/>
      </c>
      <c r="D572" s="39" t="str">
        <f>'Rolling Data'!D255</f>
        <v/>
      </c>
      <c r="E572" s="39" t="str">
        <f>'Rolling Data'!E255</f>
        <v/>
      </c>
      <c r="F572" s="39" t="str">
        <f>'Rolling Data'!F255</f>
        <v/>
      </c>
      <c r="G572" s="39" t="str">
        <f>'Rolling Data'!G255</f>
        <v/>
      </c>
      <c r="H572" s="39" t="str">
        <f>'Rolling Data'!H255</f>
        <v/>
      </c>
      <c r="J572" s="167"/>
    </row>
    <row r="573" ht="15.75" customHeight="1">
      <c r="A573" s="48" t="str">
        <f t="shared" si="20"/>
        <v> &amp; </v>
      </c>
      <c r="B573" s="49" t="str">
        <f t="shared" si="21"/>
        <v> &amp; </v>
      </c>
      <c r="C573" s="39" t="str">
        <f>'Rolling Data'!C256</f>
        <v/>
      </c>
      <c r="D573" s="39" t="str">
        <f>'Rolling Data'!D256</f>
        <v/>
      </c>
      <c r="E573" s="39" t="str">
        <f>'Rolling Data'!E256</f>
        <v/>
      </c>
      <c r="F573" s="39" t="str">
        <f>'Rolling Data'!F256</f>
        <v/>
      </c>
      <c r="G573" s="39" t="str">
        <f>'Rolling Data'!G256</f>
        <v/>
      </c>
      <c r="H573" s="39" t="str">
        <f>'Rolling Data'!H256</f>
        <v/>
      </c>
      <c r="J573" s="167"/>
    </row>
    <row r="574" ht="15.75" customHeight="1">
      <c r="A574" s="48" t="str">
        <f t="shared" si="20"/>
        <v> &amp; </v>
      </c>
      <c r="B574" s="49" t="str">
        <f t="shared" si="21"/>
        <v> &amp; </v>
      </c>
      <c r="C574" s="39" t="str">
        <f>'Rolling Data'!C257</f>
        <v/>
      </c>
      <c r="D574" s="39" t="str">
        <f>'Rolling Data'!D257</f>
        <v/>
      </c>
      <c r="E574" s="39" t="str">
        <f>'Rolling Data'!E257</f>
        <v/>
      </c>
      <c r="F574" s="39" t="str">
        <f>'Rolling Data'!F257</f>
        <v/>
      </c>
      <c r="G574" s="39" t="str">
        <f>'Rolling Data'!G257</f>
        <v/>
      </c>
      <c r="H574" s="39" t="str">
        <f>'Rolling Data'!H257</f>
        <v/>
      </c>
      <c r="J574" s="167"/>
    </row>
    <row r="575" ht="15.75" customHeight="1">
      <c r="A575" s="48" t="str">
        <f t="shared" si="20"/>
        <v> &amp; </v>
      </c>
      <c r="B575" s="49" t="str">
        <f t="shared" si="21"/>
        <v> &amp; </v>
      </c>
      <c r="C575" s="39" t="str">
        <f>'Rolling Data'!C258</f>
        <v/>
      </c>
      <c r="D575" s="39" t="str">
        <f>'Rolling Data'!D258</f>
        <v/>
      </c>
      <c r="E575" s="39" t="str">
        <f>'Rolling Data'!E258</f>
        <v/>
      </c>
      <c r="F575" s="39" t="str">
        <f>'Rolling Data'!F258</f>
        <v/>
      </c>
      <c r="G575" s="39" t="str">
        <f>'Rolling Data'!G258</f>
        <v/>
      </c>
      <c r="H575" s="39" t="str">
        <f>'Rolling Data'!H258</f>
        <v/>
      </c>
      <c r="J575" s="167"/>
    </row>
    <row r="576" ht="15.75" customHeight="1">
      <c r="A576" s="48" t="str">
        <f t="shared" si="20"/>
        <v> &amp; </v>
      </c>
      <c r="B576" s="49" t="str">
        <f t="shared" si="21"/>
        <v> &amp; </v>
      </c>
      <c r="C576" s="39" t="str">
        <f>'Rolling Data'!C259</f>
        <v/>
      </c>
      <c r="D576" s="39" t="str">
        <f>'Rolling Data'!D259</f>
        <v/>
      </c>
      <c r="E576" s="39" t="str">
        <f>'Rolling Data'!E259</f>
        <v/>
      </c>
      <c r="F576" s="39" t="str">
        <f>'Rolling Data'!F259</f>
        <v/>
      </c>
      <c r="G576" s="39" t="str">
        <f>'Rolling Data'!G259</f>
        <v/>
      </c>
      <c r="H576" s="39" t="str">
        <f>'Rolling Data'!H259</f>
        <v/>
      </c>
      <c r="J576" s="167"/>
    </row>
    <row r="577" ht="15.75" customHeight="1">
      <c r="A577" s="48" t="str">
        <f t="shared" si="20"/>
        <v> &amp; </v>
      </c>
      <c r="B577" s="49" t="str">
        <f t="shared" si="21"/>
        <v> &amp; </v>
      </c>
      <c r="C577" s="39" t="str">
        <f>'Rolling Data'!C260</f>
        <v/>
      </c>
      <c r="D577" s="39" t="str">
        <f>'Rolling Data'!D260</f>
        <v/>
      </c>
      <c r="E577" s="39" t="str">
        <f>'Rolling Data'!E260</f>
        <v/>
      </c>
      <c r="F577" s="39" t="str">
        <f>'Rolling Data'!F260</f>
        <v/>
      </c>
      <c r="G577" s="39" t="str">
        <f>'Rolling Data'!G260</f>
        <v/>
      </c>
      <c r="H577" s="39" t="str">
        <f>'Rolling Data'!H260</f>
        <v/>
      </c>
      <c r="J577" s="167"/>
    </row>
    <row r="578" ht="15.75" customHeight="1">
      <c r="A578" s="48" t="str">
        <f t="shared" si="20"/>
        <v> &amp; </v>
      </c>
      <c r="B578" s="49" t="str">
        <f t="shared" si="21"/>
        <v> &amp; </v>
      </c>
      <c r="C578" s="39" t="str">
        <f>'Rolling Data'!C261</f>
        <v/>
      </c>
      <c r="D578" s="39" t="str">
        <f>'Rolling Data'!D261</f>
        <v/>
      </c>
      <c r="E578" s="39" t="str">
        <f>'Rolling Data'!E261</f>
        <v/>
      </c>
      <c r="F578" s="39" t="str">
        <f>'Rolling Data'!F261</f>
        <v/>
      </c>
      <c r="G578" s="39" t="str">
        <f>'Rolling Data'!G261</f>
        <v/>
      </c>
      <c r="H578" s="39" t="str">
        <f>'Rolling Data'!H261</f>
        <v/>
      </c>
      <c r="J578" s="167"/>
    </row>
    <row r="579" ht="15.75" customHeight="1">
      <c r="A579" s="48" t="str">
        <f t="shared" si="20"/>
        <v> &amp; </v>
      </c>
      <c r="B579" s="49" t="str">
        <f t="shared" si="21"/>
        <v> &amp; </v>
      </c>
      <c r="C579" s="39" t="str">
        <f>'Rolling Data'!C262</f>
        <v/>
      </c>
      <c r="D579" s="39" t="str">
        <f>'Rolling Data'!D262</f>
        <v/>
      </c>
      <c r="E579" s="39" t="str">
        <f>'Rolling Data'!E262</f>
        <v/>
      </c>
      <c r="F579" s="39" t="str">
        <f>'Rolling Data'!F262</f>
        <v/>
      </c>
      <c r="G579" s="39" t="str">
        <f>'Rolling Data'!G262</f>
        <v/>
      </c>
      <c r="H579" s="39" t="str">
        <f>'Rolling Data'!H262</f>
        <v/>
      </c>
      <c r="J579" s="167"/>
    </row>
    <row r="580" ht="15.75" customHeight="1">
      <c r="A580" s="48" t="str">
        <f t="shared" si="20"/>
        <v> &amp; </v>
      </c>
      <c r="B580" s="49" t="str">
        <f t="shared" si="21"/>
        <v> &amp; </v>
      </c>
      <c r="C580" s="39" t="str">
        <f>'Rolling Data'!C263</f>
        <v/>
      </c>
      <c r="D580" s="39" t="str">
        <f>'Rolling Data'!D263</f>
        <v/>
      </c>
      <c r="E580" s="39" t="str">
        <f>'Rolling Data'!E263</f>
        <v/>
      </c>
      <c r="F580" s="39" t="str">
        <f>'Rolling Data'!F263</f>
        <v/>
      </c>
      <c r="G580" s="39" t="str">
        <f>'Rolling Data'!G263</f>
        <v/>
      </c>
      <c r="H580" s="39" t="str">
        <f>'Rolling Data'!H263</f>
        <v/>
      </c>
      <c r="J580" s="167"/>
    </row>
    <row r="581" ht="15.75" customHeight="1">
      <c r="A581" s="48" t="str">
        <f t="shared" si="20"/>
        <v> &amp; </v>
      </c>
      <c r="B581" s="49" t="str">
        <f t="shared" si="21"/>
        <v> &amp; </v>
      </c>
      <c r="C581" s="39" t="str">
        <f>'Rolling Data'!C264</f>
        <v/>
      </c>
      <c r="D581" s="39" t="str">
        <f>'Rolling Data'!D264</f>
        <v/>
      </c>
      <c r="E581" s="39" t="str">
        <f>'Rolling Data'!E264</f>
        <v/>
      </c>
      <c r="F581" s="39" t="str">
        <f>'Rolling Data'!F264</f>
        <v/>
      </c>
      <c r="G581" s="39" t="str">
        <f>'Rolling Data'!G264</f>
        <v/>
      </c>
      <c r="H581" s="39" t="str">
        <f>'Rolling Data'!H264</f>
        <v/>
      </c>
      <c r="J581" s="167"/>
    </row>
    <row r="582" ht="15.75" customHeight="1">
      <c r="A582" s="48" t="str">
        <f t="shared" si="20"/>
        <v> &amp; </v>
      </c>
      <c r="B582" s="49" t="str">
        <f t="shared" si="21"/>
        <v> &amp; </v>
      </c>
      <c r="C582" s="39" t="str">
        <f>'Rolling Data'!C265</f>
        <v/>
      </c>
      <c r="D582" s="39" t="str">
        <f>'Rolling Data'!D265</f>
        <v/>
      </c>
      <c r="E582" s="39" t="str">
        <f>'Rolling Data'!E265</f>
        <v/>
      </c>
      <c r="F582" s="39" t="str">
        <f>'Rolling Data'!F265</f>
        <v/>
      </c>
      <c r="G582" s="39" t="str">
        <f>'Rolling Data'!G265</f>
        <v/>
      </c>
      <c r="H582" s="39" t="str">
        <f>'Rolling Data'!H265</f>
        <v/>
      </c>
      <c r="J582" s="167"/>
    </row>
    <row r="583" ht="15.75" customHeight="1">
      <c r="A583" s="48" t="str">
        <f t="shared" si="20"/>
        <v> &amp; </v>
      </c>
      <c r="B583" s="49" t="str">
        <f t="shared" si="21"/>
        <v> &amp; </v>
      </c>
      <c r="C583" s="39" t="str">
        <f>'Rolling Data'!C266</f>
        <v/>
      </c>
      <c r="D583" s="39" t="str">
        <f>'Rolling Data'!D266</f>
        <v/>
      </c>
      <c r="E583" s="39" t="str">
        <f>'Rolling Data'!E266</f>
        <v/>
      </c>
      <c r="F583" s="39" t="str">
        <f>'Rolling Data'!F266</f>
        <v/>
      </c>
      <c r="G583" s="39" t="str">
        <f>'Rolling Data'!G266</f>
        <v/>
      </c>
      <c r="H583" s="39" t="str">
        <f>'Rolling Data'!H266</f>
        <v/>
      </c>
      <c r="J583" s="167"/>
    </row>
    <row r="584" ht="15.75" customHeight="1">
      <c r="A584" s="48" t="str">
        <f t="shared" si="20"/>
        <v> &amp; </v>
      </c>
      <c r="B584" s="49" t="str">
        <f t="shared" si="21"/>
        <v> &amp; </v>
      </c>
      <c r="C584" s="39" t="str">
        <f>'Rolling Data'!C267</f>
        <v/>
      </c>
      <c r="D584" s="39" t="str">
        <f>'Rolling Data'!D267</f>
        <v/>
      </c>
      <c r="E584" s="39" t="str">
        <f>'Rolling Data'!E267</f>
        <v/>
      </c>
      <c r="F584" s="39" t="str">
        <f>'Rolling Data'!F267</f>
        <v/>
      </c>
      <c r="G584" s="39" t="str">
        <f>'Rolling Data'!G267</f>
        <v/>
      </c>
      <c r="H584" s="39" t="str">
        <f>'Rolling Data'!H267</f>
        <v/>
      </c>
      <c r="J584" s="167"/>
    </row>
    <row r="585" ht="15.75" customHeight="1">
      <c r="A585" s="48" t="str">
        <f t="shared" si="20"/>
        <v> &amp; </v>
      </c>
      <c r="B585" s="49" t="str">
        <f t="shared" si="21"/>
        <v> &amp; </v>
      </c>
      <c r="C585" s="39" t="str">
        <f>'Rolling Data'!C268</f>
        <v/>
      </c>
      <c r="D585" s="39" t="str">
        <f>'Rolling Data'!D268</f>
        <v/>
      </c>
      <c r="E585" s="39" t="str">
        <f>'Rolling Data'!E268</f>
        <v/>
      </c>
      <c r="F585" s="39" t="str">
        <f>'Rolling Data'!F268</f>
        <v/>
      </c>
      <c r="G585" s="39" t="str">
        <f>'Rolling Data'!G268</f>
        <v/>
      </c>
      <c r="H585" s="39" t="str">
        <f>'Rolling Data'!H268</f>
        <v/>
      </c>
      <c r="J585" s="167"/>
    </row>
    <row r="586" ht="15.75" customHeight="1">
      <c r="A586" s="48" t="str">
        <f t="shared" si="20"/>
        <v> &amp; </v>
      </c>
      <c r="B586" s="49" t="str">
        <f t="shared" si="21"/>
        <v> &amp; </v>
      </c>
      <c r="C586" s="39" t="str">
        <f>'Rolling Data'!C269</f>
        <v/>
      </c>
      <c r="D586" s="39" t="str">
        <f>'Rolling Data'!D269</f>
        <v/>
      </c>
      <c r="E586" s="39" t="str">
        <f>'Rolling Data'!E269</f>
        <v/>
      </c>
      <c r="F586" s="39" t="str">
        <f>'Rolling Data'!F269</f>
        <v/>
      </c>
      <c r="G586" s="39" t="str">
        <f>'Rolling Data'!G269</f>
        <v/>
      </c>
      <c r="H586" s="39" t="str">
        <f>'Rolling Data'!H269</f>
        <v/>
      </c>
      <c r="J586" s="167"/>
    </row>
    <row r="587" ht="15.75" customHeight="1">
      <c r="A587" s="48" t="str">
        <f t="shared" si="20"/>
        <v> &amp; </v>
      </c>
      <c r="B587" s="49" t="str">
        <f t="shared" si="21"/>
        <v> &amp; </v>
      </c>
      <c r="C587" s="39" t="str">
        <f>'Rolling Data'!C270</f>
        <v/>
      </c>
      <c r="D587" s="39" t="str">
        <f>'Rolling Data'!D270</f>
        <v/>
      </c>
      <c r="E587" s="39" t="str">
        <f>'Rolling Data'!E270</f>
        <v/>
      </c>
      <c r="F587" s="39" t="str">
        <f>'Rolling Data'!F270</f>
        <v/>
      </c>
      <c r="G587" s="39" t="str">
        <f>'Rolling Data'!G270</f>
        <v/>
      </c>
      <c r="H587" s="39" t="str">
        <f>'Rolling Data'!H270</f>
        <v/>
      </c>
      <c r="J587" s="167"/>
    </row>
    <row r="588" ht="15.75" customHeight="1">
      <c r="A588" s="48" t="str">
        <f t="shared" si="20"/>
        <v> &amp; </v>
      </c>
      <c r="B588" s="49" t="str">
        <f t="shared" si="21"/>
        <v> &amp; </v>
      </c>
      <c r="C588" s="39" t="str">
        <f>'Rolling Data'!C271</f>
        <v/>
      </c>
      <c r="D588" s="39" t="str">
        <f>'Rolling Data'!D271</f>
        <v/>
      </c>
      <c r="E588" s="39" t="str">
        <f>'Rolling Data'!E271</f>
        <v/>
      </c>
      <c r="F588" s="39" t="str">
        <f>'Rolling Data'!F271</f>
        <v/>
      </c>
      <c r="G588" s="39" t="str">
        <f>'Rolling Data'!G271</f>
        <v/>
      </c>
      <c r="H588" s="39" t="str">
        <f>'Rolling Data'!H271</f>
        <v/>
      </c>
      <c r="J588" s="167"/>
    </row>
    <row r="589" ht="15.75" customHeight="1">
      <c r="A589" s="48" t="str">
        <f t="shared" si="20"/>
        <v> &amp; </v>
      </c>
      <c r="B589" s="49" t="str">
        <f t="shared" si="21"/>
        <v> &amp; </v>
      </c>
      <c r="C589" s="39" t="str">
        <f>'Rolling Data'!C272</f>
        <v/>
      </c>
      <c r="D589" s="39" t="str">
        <f>'Rolling Data'!D272</f>
        <v/>
      </c>
      <c r="E589" s="39" t="str">
        <f>'Rolling Data'!E272</f>
        <v/>
      </c>
      <c r="F589" s="39" t="str">
        <f>'Rolling Data'!F272</f>
        <v/>
      </c>
      <c r="G589" s="39" t="str">
        <f>'Rolling Data'!G272</f>
        <v/>
      </c>
      <c r="H589" s="39" t="str">
        <f>'Rolling Data'!H272</f>
        <v/>
      </c>
      <c r="J589" s="167"/>
    </row>
    <row r="590" ht="15.75" customHeight="1">
      <c r="A590" s="48" t="str">
        <f t="shared" si="20"/>
        <v> &amp; </v>
      </c>
      <c r="B590" s="49" t="str">
        <f t="shared" si="21"/>
        <v> &amp; </v>
      </c>
      <c r="C590" s="39" t="str">
        <f>'Rolling Data'!C273</f>
        <v/>
      </c>
      <c r="D590" s="39" t="str">
        <f>'Rolling Data'!D273</f>
        <v/>
      </c>
      <c r="E590" s="39" t="str">
        <f>'Rolling Data'!E273</f>
        <v/>
      </c>
      <c r="F590" s="39" t="str">
        <f>'Rolling Data'!F273</f>
        <v/>
      </c>
      <c r="G590" s="39" t="str">
        <f>'Rolling Data'!G273</f>
        <v/>
      </c>
      <c r="H590" s="39" t="str">
        <f>'Rolling Data'!H273</f>
        <v/>
      </c>
      <c r="J590" s="167"/>
    </row>
    <row r="591" ht="15.75" customHeight="1">
      <c r="A591" s="48" t="str">
        <f t="shared" si="20"/>
        <v> &amp; </v>
      </c>
      <c r="B591" s="49" t="str">
        <f t="shared" si="21"/>
        <v> &amp; </v>
      </c>
      <c r="C591" s="39" t="str">
        <f>'Rolling Data'!C274</f>
        <v/>
      </c>
      <c r="D591" s="39" t="str">
        <f>'Rolling Data'!D274</f>
        <v/>
      </c>
      <c r="E591" s="39" t="str">
        <f>'Rolling Data'!E274</f>
        <v/>
      </c>
      <c r="F591" s="39" t="str">
        <f>'Rolling Data'!F274</f>
        <v/>
      </c>
      <c r="G591" s="39" t="str">
        <f>'Rolling Data'!G274</f>
        <v/>
      </c>
      <c r="H591" s="39" t="str">
        <f>'Rolling Data'!H274</f>
        <v/>
      </c>
      <c r="J591" s="167"/>
    </row>
    <row r="592" ht="15.75" customHeight="1">
      <c r="A592" s="48" t="str">
        <f t="shared" si="20"/>
        <v> &amp; </v>
      </c>
      <c r="B592" s="49" t="str">
        <f t="shared" si="21"/>
        <v> &amp; </v>
      </c>
      <c r="C592" s="39" t="str">
        <f>'Rolling Data'!C275</f>
        <v/>
      </c>
      <c r="D592" s="39" t="str">
        <f>'Rolling Data'!D275</f>
        <v/>
      </c>
      <c r="E592" s="39" t="str">
        <f>'Rolling Data'!E275</f>
        <v/>
      </c>
      <c r="F592" s="39" t="str">
        <f>'Rolling Data'!F275</f>
        <v/>
      </c>
      <c r="G592" s="39" t="str">
        <f>'Rolling Data'!G275</f>
        <v/>
      </c>
      <c r="H592" s="39" t="str">
        <f>'Rolling Data'!H275</f>
        <v/>
      </c>
      <c r="J592" s="167"/>
    </row>
    <row r="593" ht="15.75" customHeight="1">
      <c r="A593" s="48" t="str">
        <f t="shared" si="20"/>
        <v> &amp; </v>
      </c>
      <c r="B593" s="49" t="str">
        <f t="shared" si="21"/>
        <v> &amp; </v>
      </c>
      <c r="C593" s="39" t="str">
        <f>'Rolling Data'!C276</f>
        <v/>
      </c>
      <c r="D593" s="39" t="str">
        <f>'Rolling Data'!D276</f>
        <v/>
      </c>
      <c r="E593" s="39" t="str">
        <f>'Rolling Data'!E276</f>
        <v/>
      </c>
      <c r="F593" s="39" t="str">
        <f>'Rolling Data'!F276</f>
        <v/>
      </c>
      <c r="G593" s="39" t="str">
        <f>'Rolling Data'!G276</f>
        <v/>
      </c>
      <c r="H593" s="39" t="str">
        <f>'Rolling Data'!H276</f>
        <v/>
      </c>
      <c r="J593" s="167"/>
    </row>
    <row r="594" ht="15.75" customHeight="1">
      <c r="A594" s="48" t="str">
        <f t="shared" si="20"/>
        <v> &amp; </v>
      </c>
      <c r="B594" s="49" t="str">
        <f t="shared" si="21"/>
        <v> &amp; </v>
      </c>
      <c r="C594" s="39" t="str">
        <f>'Rolling Data'!C277</f>
        <v/>
      </c>
      <c r="D594" s="39" t="str">
        <f>'Rolling Data'!D277</f>
        <v/>
      </c>
      <c r="E594" s="39" t="str">
        <f>'Rolling Data'!E277</f>
        <v/>
      </c>
      <c r="F594" s="39" t="str">
        <f>'Rolling Data'!F277</f>
        <v/>
      </c>
      <c r="G594" s="39" t="str">
        <f>'Rolling Data'!G277</f>
        <v/>
      </c>
      <c r="H594" s="39" t="str">
        <f>'Rolling Data'!H277</f>
        <v/>
      </c>
      <c r="J594" s="167"/>
    </row>
    <row r="595" ht="15.75" customHeight="1">
      <c r="A595" s="48" t="str">
        <f t="shared" si="20"/>
        <v> &amp; </v>
      </c>
      <c r="B595" s="49" t="str">
        <f t="shared" si="21"/>
        <v> &amp; </v>
      </c>
      <c r="C595" s="39" t="str">
        <f>'Rolling Data'!C278</f>
        <v/>
      </c>
      <c r="D595" s="39" t="str">
        <f>'Rolling Data'!D278</f>
        <v/>
      </c>
      <c r="E595" s="39" t="str">
        <f>'Rolling Data'!E278</f>
        <v/>
      </c>
      <c r="F595" s="39" t="str">
        <f>'Rolling Data'!F278</f>
        <v/>
      </c>
      <c r="G595" s="39" t="str">
        <f>'Rolling Data'!G278</f>
        <v/>
      </c>
      <c r="H595" s="39" t="str">
        <f>'Rolling Data'!H278</f>
        <v/>
      </c>
      <c r="J595" s="167"/>
    </row>
    <row r="596" ht="15.75" customHeight="1">
      <c r="A596" s="48" t="str">
        <f t="shared" si="20"/>
        <v> &amp; </v>
      </c>
      <c r="B596" s="49" t="str">
        <f t="shared" si="21"/>
        <v> &amp; </v>
      </c>
      <c r="C596" s="39" t="str">
        <f>'Rolling Data'!C279</f>
        <v/>
      </c>
      <c r="D596" s="39" t="str">
        <f>'Rolling Data'!D279</f>
        <v/>
      </c>
      <c r="E596" s="39" t="str">
        <f>'Rolling Data'!E279</f>
        <v/>
      </c>
      <c r="F596" s="39" t="str">
        <f>'Rolling Data'!F279</f>
        <v/>
      </c>
      <c r="G596" s="39" t="str">
        <f>'Rolling Data'!G279</f>
        <v/>
      </c>
      <c r="H596" s="39" t="str">
        <f>'Rolling Data'!H279</f>
        <v/>
      </c>
      <c r="J596" s="167"/>
    </row>
    <row r="597" ht="15.75" customHeight="1">
      <c r="A597" s="48" t="str">
        <f t="shared" si="20"/>
        <v> &amp; </v>
      </c>
      <c r="B597" s="49" t="str">
        <f t="shared" si="21"/>
        <v> &amp; </v>
      </c>
      <c r="C597" s="39" t="str">
        <f>'Rolling Data'!C280</f>
        <v/>
      </c>
      <c r="D597" s="39" t="str">
        <f>'Rolling Data'!D280</f>
        <v/>
      </c>
      <c r="E597" s="39" t="str">
        <f>'Rolling Data'!E280</f>
        <v/>
      </c>
      <c r="F597" s="39" t="str">
        <f>'Rolling Data'!F280</f>
        <v/>
      </c>
      <c r="G597" s="39" t="str">
        <f>'Rolling Data'!G280</f>
        <v/>
      </c>
      <c r="H597" s="39" t="str">
        <f>'Rolling Data'!H280</f>
        <v/>
      </c>
      <c r="J597" s="167"/>
    </row>
    <row r="598" ht="15.75" customHeight="1">
      <c r="A598" s="48" t="str">
        <f t="shared" si="20"/>
        <v> &amp; </v>
      </c>
      <c r="B598" s="49" t="str">
        <f t="shared" si="21"/>
        <v> &amp; </v>
      </c>
      <c r="C598" s="39" t="str">
        <f>'Rolling Data'!C281</f>
        <v/>
      </c>
      <c r="D598" s="39" t="str">
        <f>'Rolling Data'!D281</f>
        <v/>
      </c>
      <c r="E598" s="39" t="str">
        <f>'Rolling Data'!E281</f>
        <v/>
      </c>
      <c r="F598" s="39" t="str">
        <f>'Rolling Data'!F281</f>
        <v/>
      </c>
      <c r="G598" s="39" t="str">
        <f>'Rolling Data'!G281</f>
        <v/>
      </c>
      <c r="H598" s="39" t="str">
        <f>'Rolling Data'!H281</f>
        <v/>
      </c>
      <c r="J598" s="167"/>
    </row>
    <row r="599" ht="15.75" customHeight="1">
      <c r="A599" s="48" t="str">
        <f t="shared" si="20"/>
        <v> &amp; </v>
      </c>
      <c r="B599" s="49" t="str">
        <f t="shared" si="21"/>
        <v> &amp; </v>
      </c>
      <c r="C599" s="39" t="str">
        <f>'Rolling Data'!C282</f>
        <v/>
      </c>
      <c r="D599" s="39" t="str">
        <f>'Rolling Data'!D282</f>
        <v/>
      </c>
      <c r="E599" s="39" t="str">
        <f>'Rolling Data'!E282</f>
        <v/>
      </c>
      <c r="F599" s="39" t="str">
        <f>'Rolling Data'!F282</f>
        <v/>
      </c>
      <c r="G599" s="39" t="str">
        <f>'Rolling Data'!G282</f>
        <v/>
      </c>
      <c r="H599" s="39" t="str">
        <f>'Rolling Data'!H282</f>
        <v/>
      </c>
      <c r="J599" s="167"/>
    </row>
    <row r="600" ht="15.75" customHeight="1">
      <c r="A600" s="48" t="str">
        <f t="shared" si="20"/>
        <v> &amp; </v>
      </c>
      <c r="B600" s="49" t="str">
        <f t="shared" si="21"/>
        <v> &amp; </v>
      </c>
      <c r="C600" s="39" t="str">
        <f>'Rolling Data'!C283</f>
        <v/>
      </c>
      <c r="D600" s="39" t="str">
        <f>'Rolling Data'!D283</f>
        <v/>
      </c>
      <c r="E600" s="39" t="str">
        <f>'Rolling Data'!E283</f>
        <v/>
      </c>
      <c r="F600" s="39" t="str">
        <f>'Rolling Data'!F283</f>
        <v/>
      </c>
      <c r="G600" s="39" t="str">
        <f>'Rolling Data'!G283</f>
        <v/>
      </c>
      <c r="H600" s="39" t="str">
        <f>'Rolling Data'!H283</f>
        <v/>
      </c>
      <c r="J600" s="167"/>
    </row>
    <row r="601" ht="15.75" customHeight="1">
      <c r="A601" s="48" t="str">
        <f t="shared" si="20"/>
        <v> &amp; </v>
      </c>
      <c r="B601" s="49" t="str">
        <f t="shared" si="21"/>
        <v> &amp; </v>
      </c>
      <c r="C601" s="39" t="str">
        <f>'Rolling Data'!C284</f>
        <v/>
      </c>
      <c r="D601" s="39" t="str">
        <f>'Rolling Data'!D284</f>
        <v/>
      </c>
      <c r="E601" s="39" t="str">
        <f>'Rolling Data'!E284</f>
        <v/>
      </c>
      <c r="F601" s="39" t="str">
        <f>'Rolling Data'!F284</f>
        <v/>
      </c>
      <c r="G601" s="39" t="str">
        <f>'Rolling Data'!G284</f>
        <v/>
      </c>
      <c r="H601" s="39" t="str">
        <f>'Rolling Data'!H284</f>
        <v/>
      </c>
      <c r="J601" s="167"/>
    </row>
    <row r="602" ht="15.75" customHeight="1">
      <c r="A602" s="48" t="str">
        <f t="shared" si="20"/>
        <v> &amp; </v>
      </c>
      <c r="B602" s="49" t="str">
        <f t="shared" si="21"/>
        <v> &amp; </v>
      </c>
      <c r="C602" s="39" t="str">
        <f>'Rolling Data'!C285</f>
        <v/>
      </c>
      <c r="D602" s="39" t="str">
        <f>'Rolling Data'!D285</f>
        <v/>
      </c>
      <c r="E602" s="39" t="str">
        <f>'Rolling Data'!E285</f>
        <v/>
      </c>
      <c r="F602" s="39" t="str">
        <f>'Rolling Data'!F285</f>
        <v/>
      </c>
      <c r="G602" s="39" t="str">
        <f>'Rolling Data'!G285</f>
        <v/>
      </c>
      <c r="H602" s="39" t="str">
        <f>'Rolling Data'!H285</f>
        <v/>
      </c>
      <c r="J602" s="167"/>
    </row>
    <row r="603" ht="15.75" customHeight="1">
      <c r="A603" s="48" t="str">
        <f t="shared" si="20"/>
        <v> &amp; </v>
      </c>
      <c r="B603" s="49" t="str">
        <f t="shared" si="21"/>
        <v> &amp; </v>
      </c>
      <c r="C603" s="39" t="str">
        <f>'Rolling Data'!C286</f>
        <v/>
      </c>
      <c r="D603" s="39" t="str">
        <f>'Rolling Data'!D286</f>
        <v/>
      </c>
      <c r="E603" s="39" t="str">
        <f>'Rolling Data'!E286</f>
        <v/>
      </c>
      <c r="F603" s="39" t="str">
        <f>'Rolling Data'!F286</f>
        <v/>
      </c>
      <c r="G603" s="39" t="str">
        <f>'Rolling Data'!G286</f>
        <v/>
      </c>
      <c r="H603" s="39" t="str">
        <f>'Rolling Data'!H286</f>
        <v/>
      </c>
      <c r="J603" s="167"/>
    </row>
    <row r="604" ht="15.75" customHeight="1">
      <c r="A604" s="48" t="str">
        <f t="shared" si="20"/>
        <v> &amp; </v>
      </c>
      <c r="B604" s="49" t="str">
        <f t="shared" si="21"/>
        <v> &amp; </v>
      </c>
      <c r="C604" s="39" t="str">
        <f>'Rolling Data'!C287</f>
        <v/>
      </c>
      <c r="D604" s="39" t="str">
        <f>'Rolling Data'!D287</f>
        <v/>
      </c>
      <c r="E604" s="39" t="str">
        <f>'Rolling Data'!E287</f>
        <v/>
      </c>
      <c r="F604" s="39" t="str">
        <f>'Rolling Data'!F287</f>
        <v/>
      </c>
      <c r="G604" s="39" t="str">
        <f>'Rolling Data'!G287</f>
        <v/>
      </c>
      <c r="H604" s="39" t="str">
        <f>'Rolling Data'!H287</f>
        <v/>
      </c>
      <c r="J604" s="167"/>
    </row>
    <row r="605" ht="15.75" customHeight="1">
      <c r="A605" s="48" t="str">
        <f t="shared" si="20"/>
        <v> &amp; </v>
      </c>
      <c r="B605" s="49" t="str">
        <f t="shared" si="21"/>
        <v> &amp; </v>
      </c>
      <c r="C605" s="39" t="str">
        <f>'Rolling Data'!C288</f>
        <v/>
      </c>
      <c r="D605" s="39" t="str">
        <f>'Rolling Data'!D288</f>
        <v/>
      </c>
      <c r="E605" s="39" t="str">
        <f>'Rolling Data'!E288</f>
        <v/>
      </c>
      <c r="F605" s="39" t="str">
        <f>'Rolling Data'!F288</f>
        <v/>
      </c>
      <c r="G605" s="39" t="str">
        <f>'Rolling Data'!G288</f>
        <v/>
      </c>
      <c r="H605" s="39" t="str">
        <f>'Rolling Data'!H288</f>
        <v/>
      </c>
      <c r="J605" s="167"/>
    </row>
    <row r="606" ht="15.75" customHeight="1">
      <c r="A606" s="48" t="str">
        <f t="shared" si="20"/>
        <v> &amp; </v>
      </c>
      <c r="B606" s="49" t="str">
        <f t="shared" si="21"/>
        <v> &amp; </v>
      </c>
      <c r="C606" s="39" t="str">
        <f>'Rolling Data'!C289</f>
        <v/>
      </c>
      <c r="D606" s="39" t="str">
        <f>'Rolling Data'!D289</f>
        <v/>
      </c>
      <c r="E606" s="39" t="str">
        <f>'Rolling Data'!E289</f>
        <v/>
      </c>
      <c r="F606" s="39" t="str">
        <f>'Rolling Data'!F289</f>
        <v/>
      </c>
      <c r="G606" s="39" t="str">
        <f>'Rolling Data'!G289</f>
        <v/>
      </c>
      <c r="H606" s="39" t="str">
        <f>'Rolling Data'!H289</f>
        <v/>
      </c>
      <c r="J606" s="167"/>
    </row>
    <row r="607" ht="15.75" customHeight="1">
      <c r="A607" s="48" t="str">
        <f t="shared" si="20"/>
        <v> &amp; </v>
      </c>
      <c r="B607" s="49" t="str">
        <f t="shared" si="21"/>
        <v> &amp; </v>
      </c>
      <c r="C607" s="39" t="str">
        <f>'Rolling Data'!C290</f>
        <v/>
      </c>
      <c r="D607" s="39" t="str">
        <f>'Rolling Data'!D290</f>
        <v/>
      </c>
      <c r="E607" s="39" t="str">
        <f>'Rolling Data'!E290</f>
        <v/>
      </c>
      <c r="F607" s="39" t="str">
        <f>'Rolling Data'!F290</f>
        <v/>
      </c>
      <c r="G607" s="39" t="str">
        <f>'Rolling Data'!G290</f>
        <v/>
      </c>
      <c r="H607" s="39" t="str">
        <f>'Rolling Data'!H290</f>
        <v/>
      </c>
      <c r="J607" s="167"/>
    </row>
    <row r="608" ht="15.75" customHeight="1">
      <c r="A608" s="48" t="str">
        <f t="shared" si="20"/>
        <v> &amp; </v>
      </c>
      <c r="B608" s="49" t="str">
        <f t="shared" si="21"/>
        <v> &amp; </v>
      </c>
      <c r="C608" s="39" t="str">
        <f>'Rolling Data'!C291</f>
        <v/>
      </c>
      <c r="D608" s="39" t="str">
        <f>'Rolling Data'!D291</f>
        <v/>
      </c>
      <c r="E608" s="39" t="str">
        <f>'Rolling Data'!E291</f>
        <v/>
      </c>
      <c r="F608" s="39" t="str">
        <f>'Rolling Data'!F291</f>
        <v/>
      </c>
      <c r="G608" s="39" t="str">
        <f>'Rolling Data'!G291</f>
        <v/>
      </c>
      <c r="H608" s="39" t="str">
        <f>'Rolling Data'!H291</f>
        <v/>
      </c>
      <c r="J608" s="167"/>
    </row>
    <row r="609" ht="15.75" customHeight="1">
      <c r="A609" s="48" t="str">
        <f t="shared" si="20"/>
        <v> &amp; </v>
      </c>
      <c r="B609" s="49" t="str">
        <f t="shared" si="21"/>
        <v> &amp; </v>
      </c>
      <c r="C609" s="39" t="str">
        <f>'Rolling Data'!C292</f>
        <v/>
      </c>
      <c r="D609" s="39" t="str">
        <f>'Rolling Data'!D292</f>
        <v/>
      </c>
      <c r="E609" s="39" t="str">
        <f>'Rolling Data'!E292</f>
        <v/>
      </c>
      <c r="F609" s="39" t="str">
        <f>'Rolling Data'!F292</f>
        <v/>
      </c>
      <c r="G609" s="39" t="str">
        <f>'Rolling Data'!G292</f>
        <v/>
      </c>
      <c r="H609" s="39" t="str">
        <f>'Rolling Data'!H292</f>
        <v/>
      </c>
      <c r="J609" s="167"/>
    </row>
    <row r="610" ht="15.75" customHeight="1">
      <c r="A610" s="48" t="str">
        <f t="shared" si="20"/>
        <v> &amp; </v>
      </c>
      <c r="B610" s="49" t="str">
        <f t="shared" si="21"/>
        <v> &amp; </v>
      </c>
      <c r="C610" s="39" t="str">
        <f>'Rolling Data'!C293</f>
        <v/>
      </c>
      <c r="D610" s="39" t="str">
        <f>'Rolling Data'!D293</f>
        <v/>
      </c>
      <c r="E610" s="39" t="str">
        <f>'Rolling Data'!E293</f>
        <v/>
      </c>
      <c r="F610" s="39" t="str">
        <f>'Rolling Data'!F293</f>
        <v/>
      </c>
      <c r="G610" s="39" t="str">
        <f>'Rolling Data'!G293</f>
        <v/>
      </c>
      <c r="H610" s="39" t="str">
        <f>'Rolling Data'!H293</f>
        <v/>
      </c>
      <c r="J610" s="167"/>
    </row>
    <row r="611" ht="15.75" customHeight="1">
      <c r="A611" s="48" t="str">
        <f t="shared" si="20"/>
        <v> &amp; </v>
      </c>
      <c r="B611" s="49" t="str">
        <f t="shared" si="21"/>
        <v> &amp; </v>
      </c>
      <c r="C611" s="39" t="str">
        <f>'Rolling Data'!C294</f>
        <v/>
      </c>
      <c r="D611" s="39" t="str">
        <f>'Rolling Data'!D294</f>
        <v/>
      </c>
      <c r="E611" s="39" t="str">
        <f>'Rolling Data'!E294</f>
        <v/>
      </c>
      <c r="F611" s="39" t="str">
        <f>'Rolling Data'!F294</f>
        <v/>
      </c>
      <c r="G611" s="39" t="str">
        <f>'Rolling Data'!G294</f>
        <v/>
      </c>
      <c r="H611" s="39" t="str">
        <f>'Rolling Data'!H294</f>
        <v/>
      </c>
      <c r="J611" s="167"/>
    </row>
    <row r="612" ht="15.75" customHeight="1">
      <c r="A612" s="48" t="str">
        <f t="shared" si="20"/>
        <v> &amp; </v>
      </c>
      <c r="B612" s="49" t="str">
        <f t="shared" si="21"/>
        <v> &amp; </v>
      </c>
      <c r="C612" s="39" t="str">
        <f>'Rolling Data'!C295</f>
        <v/>
      </c>
      <c r="D612" s="39" t="str">
        <f>'Rolling Data'!D295</f>
        <v/>
      </c>
      <c r="E612" s="39" t="str">
        <f>'Rolling Data'!E295</f>
        <v/>
      </c>
      <c r="F612" s="39" t="str">
        <f>'Rolling Data'!F295</f>
        <v/>
      </c>
      <c r="G612" s="39" t="str">
        <f>'Rolling Data'!G295</f>
        <v/>
      </c>
      <c r="H612" s="39" t="str">
        <f>'Rolling Data'!H295</f>
        <v/>
      </c>
      <c r="J612" s="167"/>
    </row>
    <row r="613" ht="15.75" customHeight="1">
      <c r="A613" s="48" t="str">
        <f t="shared" si="20"/>
        <v> &amp; </v>
      </c>
      <c r="B613" s="49" t="str">
        <f t="shared" si="21"/>
        <v> &amp; </v>
      </c>
      <c r="C613" s="39" t="str">
        <f>'Rolling Data'!C296</f>
        <v/>
      </c>
      <c r="D613" s="39" t="str">
        <f>'Rolling Data'!D296</f>
        <v/>
      </c>
      <c r="E613" s="39" t="str">
        <f>'Rolling Data'!E296</f>
        <v/>
      </c>
      <c r="F613" s="39" t="str">
        <f>'Rolling Data'!F296</f>
        <v/>
      </c>
      <c r="G613" s="39" t="str">
        <f>'Rolling Data'!G296</f>
        <v/>
      </c>
      <c r="H613" s="39" t="str">
        <f>'Rolling Data'!H296</f>
        <v/>
      </c>
      <c r="J613" s="167"/>
    </row>
    <row r="614" ht="15.75" customHeight="1">
      <c r="A614" s="48" t="str">
        <f t="shared" si="20"/>
        <v> &amp; </v>
      </c>
      <c r="B614" s="49" t="str">
        <f t="shared" si="21"/>
        <v> &amp; </v>
      </c>
      <c r="C614" s="39" t="str">
        <f>'Rolling Data'!C297</f>
        <v/>
      </c>
      <c r="D614" s="39" t="str">
        <f>'Rolling Data'!D297</f>
        <v/>
      </c>
      <c r="E614" s="39" t="str">
        <f>'Rolling Data'!E297</f>
        <v/>
      </c>
      <c r="F614" s="39" t="str">
        <f>'Rolling Data'!F297</f>
        <v/>
      </c>
      <c r="G614" s="39" t="str">
        <f>'Rolling Data'!G297</f>
        <v/>
      </c>
      <c r="H614" s="39" t="str">
        <f>'Rolling Data'!H297</f>
        <v/>
      </c>
      <c r="J614" s="167"/>
    </row>
    <row r="615" ht="15.75" customHeight="1">
      <c r="A615" s="48" t="str">
        <f t="shared" si="20"/>
        <v> &amp; </v>
      </c>
      <c r="B615" s="49" t="str">
        <f t="shared" si="21"/>
        <v> &amp; </v>
      </c>
      <c r="C615" s="39" t="str">
        <f>'Rolling Data'!C298</f>
        <v/>
      </c>
      <c r="D615" s="39" t="str">
        <f>'Rolling Data'!D298</f>
        <v/>
      </c>
      <c r="E615" s="39" t="str">
        <f>'Rolling Data'!E298</f>
        <v/>
      </c>
      <c r="F615" s="39" t="str">
        <f>'Rolling Data'!F298</f>
        <v/>
      </c>
      <c r="G615" s="39" t="str">
        <f>'Rolling Data'!G298</f>
        <v/>
      </c>
      <c r="H615" s="39" t="str">
        <f>'Rolling Data'!H298</f>
        <v/>
      </c>
      <c r="J615" s="167"/>
    </row>
    <row r="616" ht="15.75" customHeight="1">
      <c r="A616" s="48" t="str">
        <f t="shared" si="20"/>
        <v> &amp; </v>
      </c>
      <c r="B616" s="49" t="str">
        <f t="shared" si="21"/>
        <v> &amp; </v>
      </c>
      <c r="C616" s="39" t="str">
        <f>'Rolling Data'!C299</f>
        <v/>
      </c>
      <c r="D616" s="39" t="str">
        <f>'Rolling Data'!D299</f>
        <v/>
      </c>
      <c r="E616" s="39" t="str">
        <f>'Rolling Data'!E299</f>
        <v/>
      </c>
      <c r="F616" s="39" t="str">
        <f>'Rolling Data'!F299</f>
        <v/>
      </c>
      <c r="G616" s="39" t="str">
        <f>'Rolling Data'!G299</f>
        <v/>
      </c>
      <c r="H616" s="39" t="str">
        <f>'Rolling Data'!H299</f>
        <v/>
      </c>
      <c r="J616" s="167"/>
    </row>
    <row r="617" ht="15.75" customHeight="1">
      <c r="A617" s="48" t="str">
        <f t="shared" si="20"/>
        <v> &amp; </v>
      </c>
      <c r="B617" s="49" t="str">
        <f t="shared" si="21"/>
        <v> &amp; </v>
      </c>
      <c r="C617" s="39" t="str">
        <f>'Rolling Data'!C300</f>
        <v/>
      </c>
      <c r="D617" s="39" t="str">
        <f>'Rolling Data'!D300</f>
        <v/>
      </c>
      <c r="E617" s="39" t="str">
        <f>'Rolling Data'!E300</f>
        <v/>
      </c>
      <c r="F617" s="39" t="str">
        <f>'Rolling Data'!F300</f>
        <v/>
      </c>
      <c r="G617" s="39" t="str">
        <f>'Rolling Data'!G300</f>
        <v/>
      </c>
      <c r="H617" s="39" t="str">
        <f>'Rolling Data'!H300</f>
        <v/>
      </c>
      <c r="J617" s="167"/>
    </row>
    <row r="618" ht="15.75" customHeight="1">
      <c r="A618" s="48" t="str">
        <f t="shared" si="20"/>
        <v> &amp; </v>
      </c>
      <c r="B618" s="49" t="str">
        <f t="shared" si="21"/>
        <v> &amp; </v>
      </c>
      <c r="C618" s="39" t="str">
        <f>'Rolling Data'!C301</f>
        <v/>
      </c>
      <c r="D618" s="39" t="str">
        <f>'Rolling Data'!D301</f>
        <v/>
      </c>
      <c r="E618" s="39" t="str">
        <f>'Rolling Data'!E301</f>
        <v/>
      </c>
      <c r="F618" s="39" t="str">
        <f>'Rolling Data'!F301</f>
        <v/>
      </c>
      <c r="G618" s="39" t="str">
        <f>'Rolling Data'!G301</f>
        <v/>
      </c>
      <c r="H618" s="39" t="str">
        <f>'Rolling Data'!H301</f>
        <v/>
      </c>
      <c r="J618" s="167"/>
    </row>
    <row r="619" ht="15.75" customHeight="1">
      <c r="A619" s="48" t="str">
        <f t="shared" si="20"/>
        <v> &amp; </v>
      </c>
      <c r="B619" s="49" t="str">
        <f t="shared" si="21"/>
        <v> &amp; </v>
      </c>
      <c r="C619" s="39" t="str">
        <f>'Rolling Data'!C302</f>
        <v/>
      </c>
      <c r="D619" s="39" t="str">
        <f>'Rolling Data'!D302</f>
        <v/>
      </c>
      <c r="E619" s="39" t="str">
        <f>'Rolling Data'!E302</f>
        <v/>
      </c>
      <c r="F619" s="39" t="str">
        <f>'Rolling Data'!F302</f>
        <v/>
      </c>
      <c r="G619" s="39" t="str">
        <f>'Rolling Data'!G302</f>
        <v/>
      </c>
      <c r="H619" s="39" t="str">
        <f>'Rolling Data'!H302</f>
        <v/>
      </c>
      <c r="J619" s="167"/>
    </row>
    <row r="620" ht="15.75" customHeight="1">
      <c r="A620" s="48" t="str">
        <f t="shared" si="20"/>
        <v> &amp; </v>
      </c>
      <c r="B620" s="49" t="str">
        <f t="shared" si="21"/>
        <v> &amp; </v>
      </c>
      <c r="C620" s="39" t="str">
        <f>'Rolling Data'!C303</f>
        <v/>
      </c>
      <c r="D620" s="39" t="str">
        <f>'Rolling Data'!D303</f>
        <v/>
      </c>
      <c r="E620" s="39" t="str">
        <f>'Rolling Data'!E303</f>
        <v/>
      </c>
      <c r="F620" s="39" t="str">
        <f>'Rolling Data'!F303</f>
        <v/>
      </c>
      <c r="G620" s="39" t="str">
        <f>'Rolling Data'!G303</f>
        <v/>
      </c>
      <c r="H620" s="39" t="str">
        <f>'Rolling Data'!H303</f>
        <v/>
      </c>
      <c r="J620" s="167"/>
    </row>
    <row r="621" ht="15.75" customHeight="1">
      <c r="A621" s="48" t="str">
        <f t="shared" si="20"/>
        <v> &amp; </v>
      </c>
      <c r="B621" s="49" t="str">
        <f t="shared" si="21"/>
        <v> &amp; </v>
      </c>
      <c r="C621" s="39" t="str">
        <f>'Rolling Data'!C304</f>
        <v/>
      </c>
      <c r="D621" s="39" t="str">
        <f>'Rolling Data'!D304</f>
        <v/>
      </c>
      <c r="E621" s="39" t="str">
        <f>'Rolling Data'!E304</f>
        <v/>
      </c>
      <c r="F621" s="39" t="str">
        <f>'Rolling Data'!F304</f>
        <v/>
      </c>
      <c r="G621" s="39" t="str">
        <f>'Rolling Data'!G304</f>
        <v/>
      </c>
      <c r="H621" s="39" t="str">
        <f>'Rolling Data'!H304</f>
        <v/>
      </c>
      <c r="J621" s="167"/>
    </row>
    <row r="622" ht="15.75" customHeight="1">
      <c r="A622" s="48" t="str">
        <f t="shared" si="20"/>
        <v> &amp; </v>
      </c>
      <c r="B622" s="49" t="str">
        <f t="shared" si="21"/>
        <v> &amp; </v>
      </c>
      <c r="C622" s="39" t="str">
        <f>'Rolling Data'!C305</f>
        <v/>
      </c>
      <c r="D622" s="39" t="str">
        <f>'Rolling Data'!D305</f>
        <v/>
      </c>
      <c r="E622" s="39" t="str">
        <f>'Rolling Data'!E305</f>
        <v/>
      </c>
      <c r="F622" s="39" t="str">
        <f>'Rolling Data'!F305</f>
        <v/>
      </c>
      <c r="G622" s="39" t="str">
        <f>'Rolling Data'!G305</f>
        <v/>
      </c>
      <c r="H622" s="39" t="str">
        <f>'Rolling Data'!H305</f>
        <v/>
      </c>
      <c r="J622" s="167"/>
    </row>
    <row r="623" ht="15.75" customHeight="1">
      <c r="A623" s="48" t="str">
        <f t="shared" si="20"/>
        <v> &amp; </v>
      </c>
      <c r="B623" s="49" t="str">
        <f t="shared" si="21"/>
        <v> &amp; </v>
      </c>
      <c r="C623" s="39" t="str">
        <f>'Rolling Data'!C306</f>
        <v/>
      </c>
      <c r="D623" s="39" t="str">
        <f>'Rolling Data'!D306</f>
        <v/>
      </c>
      <c r="E623" s="39" t="str">
        <f>'Rolling Data'!E306</f>
        <v/>
      </c>
      <c r="F623" s="39" t="str">
        <f>'Rolling Data'!F306</f>
        <v/>
      </c>
      <c r="G623" s="39" t="str">
        <f>'Rolling Data'!G306</f>
        <v/>
      </c>
      <c r="H623" s="39" t="str">
        <f>'Rolling Data'!H306</f>
        <v/>
      </c>
      <c r="J623" s="167"/>
    </row>
    <row r="624" ht="15.75" customHeight="1">
      <c r="A624" s="48" t="str">
        <f t="shared" si="20"/>
        <v> &amp; </v>
      </c>
      <c r="B624" s="49" t="str">
        <f t="shared" si="21"/>
        <v> &amp; </v>
      </c>
      <c r="C624" s="39" t="str">
        <f>'Rolling Data'!C307</f>
        <v/>
      </c>
      <c r="D624" s="39" t="str">
        <f>'Rolling Data'!D307</f>
        <v/>
      </c>
      <c r="E624" s="39" t="str">
        <f>'Rolling Data'!E307</f>
        <v/>
      </c>
      <c r="F624" s="39" t="str">
        <f>'Rolling Data'!F307</f>
        <v/>
      </c>
      <c r="G624" s="39" t="str">
        <f>'Rolling Data'!G307</f>
        <v/>
      </c>
      <c r="H624" s="39" t="str">
        <f>'Rolling Data'!H307</f>
        <v/>
      </c>
      <c r="J624" s="167"/>
    </row>
    <row r="625" ht="15.75" customHeight="1">
      <c r="A625" s="48" t="str">
        <f t="shared" si="20"/>
        <v> &amp; </v>
      </c>
      <c r="B625" s="49" t="str">
        <f t="shared" si="21"/>
        <v> &amp; </v>
      </c>
      <c r="C625" s="39" t="str">
        <f>'Rolling Data'!C308</f>
        <v/>
      </c>
      <c r="D625" s="39" t="str">
        <f>'Rolling Data'!D308</f>
        <v/>
      </c>
      <c r="E625" s="39" t="str">
        <f>'Rolling Data'!E308</f>
        <v/>
      </c>
      <c r="F625" s="39" t="str">
        <f>'Rolling Data'!F308</f>
        <v/>
      </c>
      <c r="G625" s="39" t="str">
        <f>'Rolling Data'!G308</f>
        <v/>
      </c>
      <c r="H625" s="39" t="str">
        <f>'Rolling Data'!H308</f>
        <v/>
      </c>
      <c r="J625" s="167"/>
    </row>
    <row r="626" ht="15.75" customHeight="1">
      <c r="A626" s="48" t="str">
        <f t="shared" si="20"/>
        <v> &amp; </v>
      </c>
      <c r="B626" s="49" t="str">
        <f t="shared" si="21"/>
        <v> &amp; </v>
      </c>
      <c r="C626" s="39" t="str">
        <f>'Rolling Data'!C309</f>
        <v/>
      </c>
      <c r="D626" s="39" t="str">
        <f>'Rolling Data'!D309</f>
        <v/>
      </c>
      <c r="E626" s="39" t="str">
        <f>'Rolling Data'!E309</f>
        <v/>
      </c>
      <c r="F626" s="39" t="str">
        <f>'Rolling Data'!F309</f>
        <v/>
      </c>
      <c r="G626" s="39" t="str">
        <f>'Rolling Data'!G309</f>
        <v/>
      </c>
      <c r="H626" s="39" t="str">
        <f>'Rolling Data'!H309</f>
        <v/>
      </c>
      <c r="J626" s="167"/>
    </row>
    <row r="627" ht="15.75" customHeight="1">
      <c r="A627" s="48" t="str">
        <f t="shared" si="20"/>
        <v> &amp; </v>
      </c>
      <c r="B627" s="49" t="str">
        <f t="shared" si="21"/>
        <v> &amp; </v>
      </c>
      <c r="C627" s="39" t="str">
        <f>'Rolling Data'!C310</f>
        <v/>
      </c>
      <c r="D627" s="39" t="str">
        <f>'Rolling Data'!D310</f>
        <v/>
      </c>
      <c r="E627" s="39" t="str">
        <f>'Rolling Data'!E310</f>
        <v/>
      </c>
      <c r="F627" s="39" t="str">
        <f>'Rolling Data'!F310</f>
        <v/>
      </c>
      <c r="G627" s="39" t="str">
        <f>'Rolling Data'!G310</f>
        <v/>
      </c>
      <c r="H627" s="39" t="str">
        <f>'Rolling Data'!H310</f>
        <v/>
      </c>
      <c r="J627" s="167"/>
    </row>
    <row r="628" ht="15.75" customHeight="1">
      <c r="A628" s="48" t="str">
        <f t="shared" si="20"/>
        <v> &amp; </v>
      </c>
      <c r="B628" s="49" t="str">
        <f t="shared" si="21"/>
        <v> &amp; </v>
      </c>
      <c r="C628" s="39" t="str">
        <f>'Rolling Data'!C311</f>
        <v/>
      </c>
      <c r="D628" s="39" t="str">
        <f>'Rolling Data'!D311</f>
        <v/>
      </c>
      <c r="E628" s="39" t="str">
        <f>'Rolling Data'!E311</f>
        <v/>
      </c>
      <c r="F628" s="39" t="str">
        <f>'Rolling Data'!F311</f>
        <v/>
      </c>
      <c r="G628" s="39" t="str">
        <f>'Rolling Data'!G311</f>
        <v/>
      </c>
      <c r="H628" s="39" t="str">
        <f>'Rolling Data'!H311</f>
        <v/>
      </c>
      <c r="J628" s="167"/>
    </row>
    <row r="629" ht="15.75" customHeight="1">
      <c r="A629" s="48" t="str">
        <f t="shared" si="20"/>
        <v> &amp; </v>
      </c>
      <c r="B629" s="49" t="str">
        <f t="shared" si="21"/>
        <v> &amp; </v>
      </c>
      <c r="C629" s="39" t="str">
        <f>'Rolling Data'!C312</f>
        <v/>
      </c>
      <c r="D629" s="39" t="str">
        <f>'Rolling Data'!D312</f>
        <v/>
      </c>
      <c r="E629" s="39" t="str">
        <f>'Rolling Data'!E312</f>
        <v/>
      </c>
      <c r="F629" s="39" t="str">
        <f>'Rolling Data'!F312</f>
        <v/>
      </c>
      <c r="G629" s="39" t="str">
        <f>'Rolling Data'!G312</f>
        <v/>
      </c>
      <c r="H629" s="39" t="str">
        <f>'Rolling Data'!H312</f>
        <v/>
      </c>
      <c r="J629" s="167"/>
    </row>
    <row r="630" ht="15.75" customHeight="1">
      <c r="A630" s="48" t="str">
        <f t="shared" si="20"/>
        <v> &amp; </v>
      </c>
      <c r="B630" s="49" t="str">
        <f t="shared" si="21"/>
        <v> &amp; </v>
      </c>
      <c r="C630" s="39" t="str">
        <f>'Rolling Data'!C313</f>
        <v/>
      </c>
      <c r="D630" s="39" t="str">
        <f>'Rolling Data'!D313</f>
        <v/>
      </c>
      <c r="E630" s="39" t="str">
        <f>'Rolling Data'!E313</f>
        <v/>
      </c>
      <c r="F630" s="39" t="str">
        <f>'Rolling Data'!F313</f>
        <v/>
      </c>
      <c r="G630" s="39" t="str">
        <f>'Rolling Data'!G313</f>
        <v/>
      </c>
      <c r="H630" s="39" t="str">
        <f>'Rolling Data'!H313</f>
        <v/>
      </c>
      <c r="J630" s="167"/>
    </row>
    <row r="631" ht="15.75" customHeight="1">
      <c r="A631" s="48" t="str">
        <f t="shared" si="20"/>
        <v> &amp; </v>
      </c>
      <c r="B631" s="49" t="str">
        <f t="shared" si="21"/>
        <v> &amp; </v>
      </c>
      <c r="C631" s="39" t="str">
        <f>'Rolling Data'!C314</f>
        <v/>
      </c>
      <c r="D631" s="39" t="str">
        <f>'Rolling Data'!D314</f>
        <v/>
      </c>
      <c r="E631" s="39" t="str">
        <f>'Rolling Data'!E314</f>
        <v/>
      </c>
      <c r="F631" s="39" t="str">
        <f>'Rolling Data'!F314</f>
        <v/>
      </c>
      <c r="G631" s="39" t="str">
        <f>'Rolling Data'!G314</f>
        <v/>
      </c>
      <c r="H631" s="39" t="str">
        <f>'Rolling Data'!H314</f>
        <v/>
      </c>
      <c r="J631" s="167"/>
    </row>
    <row r="632" ht="15.75" customHeight="1">
      <c r="A632" s="48" t="str">
        <f t="shared" si="20"/>
        <v> &amp; </v>
      </c>
      <c r="B632" s="49" t="str">
        <f t="shared" si="21"/>
        <v> &amp; </v>
      </c>
      <c r="C632" s="39" t="str">
        <f>'Rolling Data'!C315</f>
        <v/>
      </c>
      <c r="D632" s="39" t="str">
        <f>'Rolling Data'!D315</f>
        <v/>
      </c>
      <c r="E632" s="39" t="str">
        <f>'Rolling Data'!E315</f>
        <v/>
      </c>
      <c r="F632" s="39" t="str">
        <f>'Rolling Data'!F315</f>
        <v/>
      </c>
      <c r="G632" s="39" t="str">
        <f>'Rolling Data'!G315</f>
        <v/>
      </c>
      <c r="H632" s="39" t="str">
        <f>'Rolling Data'!H315</f>
        <v/>
      </c>
      <c r="J632" s="167"/>
    </row>
    <row r="633" ht="15.75" customHeight="1">
      <c r="A633" s="48" t="str">
        <f t="shared" si="20"/>
        <v> &amp; </v>
      </c>
      <c r="B633" s="49" t="str">
        <f t="shared" si="21"/>
        <v> &amp; </v>
      </c>
      <c r="C633" s="39" t="str">
        <f>'Rolling Data'!C316</f>
        <v/>
      </c>
      <c r="D633" s="39" t="str">
        <f>'Rolling Data'!D316</f>
        <v/>
      </c>
      <c r="E633" s="39" t="str">
        <f>'Rolling Data'!E316</f>
        <v/>
      </c>
      <c r="F633" s="39" t="str">
        <f>'Rolling Data'!F316</f>
        <v/>
      </c>
      <c r="G633" s="39" t="str">
        <f>'Rolling Data'!G316</f>
        <v/>
      </c>
      <c r="H633" s="39" t="str">
        <f>'Rolling Data'!H316</f>
        <v/>
      </c>
      <c r="J633" s="167"/>
    </row>
    <row r="634" ht="15.75" customHeight="1">
      <c r="A634" s="48" t="str">
        <f t="shared" si="20"/>
        <v> &amp; </v>
      </c>
      <c r="B634" s="49" t="str">
        <f t="shared" si="21"/>
        <v> &amp; </v>
      </c>
      <c r="C634" s="39" t="str">
        <f>'Rolling Data'!C317</f>
        <v/>
      </c>
      <c r="D634" s="39" t="str">
        <f>'Rolling Data'!D317</f>
        <v/>
      </c>
      <c r="E634" s="39" t="str">
        <f>'Rolling Data'!E317</f>
        <v/>
      </c>
      <c r="F634" s="39" t="str">
        <f>'Rolling Data'!F317</f>
        <v/>
      </c>
      <c r="G634" s="39" t="str">
        <f>'Rolling Data'!G317</f>
        <v/>
      </c>
      <c r="H634" s="39" t="str">
        <f>'Rolling Data'!H317</f>
        <v/>
      </c>
      <c r="J634" s="167"/>
    </row>
    <row r="635" ht="15.75" customHeight="1">
      <c r="A635" s="48" t="str">
        <f t="shared" si="20"/>
        <v> &amp; </v>
      </c>
      <c r="B635" s="49" t="str">
        <f t="shared" si="21"/>
        <v> &amp; </v>
      </c>
      <c r="C635" s="39" t="str">
        <f>'Rolling Data'!C318</f>
        <v/>
      </c>
      <c r="D635" s="39" t="str">
        <f>'Rolling Data'!D318</f>
        <v/>
      </c>
      <c r="E635" s="39" t="str">
        <f>'Rolling Data'!E318</f>
        <v/>
      </c>
      <c r="F635" s="39" t="str">
        <f>'Rolling Data'!F318</f>
        <v/>
      </c>
      <c r="G635" s="39" t="str">
        <f>'Rolling Data'!G318</f>
        <v/>
      </c>
      <c r="H635" s="39" t="str">
        <f>'Rolling Data'!H318</f>
        <v/>
      </c>
      <c r="J635" s="167"/>
    </row>
    <row r="636" ht="15.75" customHeight="1">
      <c r="A636" s="48" t="str">
        <f t="shared" si="20"/>
        <v> &amp; </v>
      </c>
      <c r="B636" s="49" t="str">
        <f t="shared" si="21"/>
        <v> &amp; </v>
      </c>
      <c r="C636" s="39" t="str">
        <f>'Rolling Data'!C319</f>
        <v/>
      </c>
      <c r="D636" s="39" t="str">
        <f>'Rolling Data'!D319</f>
        <v/>
      </c>
      <c r="E636" s="39" t="str">
        <f>'Rolling Data'!E319</f>
        <v/>
      </c>
      <c r="F636" s="39" t="str">
        <f>'Rolling Data'!F319</f>
        <v/>
      </c>
      <c r="G636" s="39" t="str">
        <f>'Rolling Data'!G319</f>
        <v/>
      </c>
      <c r="H636" s="39" t="str">
        <f>'Rolling Data'!H319</f>
        <v/>
      </c>
      <c r="J636" s="167"/>
    </row>
    <row r="637" ht="15.75" customHeight="1">
      <c r="A637" s="48" t="str">
        <f t="shared" si="20"/>
        <v> &amp; </v>
      </c>
      <c r="B637" s="49" t="str">
        <f t="shared" si="21"/>
        <v> &amp; </v>
      </c>
      <c r="C637" s="39" t="str">
        <f>'Rolling Data'!C320</f>
        <v/>
      </c>
      <c r="D637" s="39" t="str">
        <f>'Rolling Data'!D320</f>
        <v/>
      </c>
      <c r="E637" s="39" t="str">
        <f>'Rolling Data'!E320</f>
        <v/>
      </c>
      <c r="F637" s="39" t="str">
        <f>'Rolling Data'!F320</f>
        <v/>
      </c>
      <c r="G637" s="39" t="str">
        <f>'Rolling Data'!G320</f>
        <v/>
      </c>
      <c r="H637" s="39" t="str">
        <f>'Rolling Data'!H320</f>
        <v/>
      </c>
      <c r="J637" s="167"/>
    </row>
    <row r="638" ht="15.75" customHeight="1">
      <c r="A638" s="48" t="str">
        <f t="shared" si="20"/>
        <v> &amp; </v>
      </c>
      <c r="B638" s="49" t="str">
        <f t="shared" si="21"/>
        <v> &amp; </v>
      </c>
      <c r="C638" s="39" t="str">
        <f>'Rolling Data'!C321</f>
        <v/>
      </c>
      <c r="D638" s="39" t="str">
        <f>'Rolling Data'!D321</f>
        <v/>
      </c>
      <c r="E638" s="39" t="str">
        <f>'Rolling Data'!E321</f>
        <v/>
      </c>
      <c r="F638" s="39" t="str">
        <f>'Rolling Data'!F321</f>
        <v/>
      </c>
      <c r="G638" s="39" t="str">
        <f>'Rolling Data'!G321</f>
        <v/>
      </c>
      <c r="H638" s="39" t="str">
        <f>'Rolling Data'!H321</f>
        <v/>
      </c>
      <c r="J638" s="167"/>
    </row>
    <row r="639" ht="15.75" customHeight="1">
      <c r="A639" s="48" t="str">
        <f t="shared" si="20"/>
        <v> &amp; </v>
      </c>
      <c r="B639" s="49" t="str">
        <f t="shared" si="21"/>
        <v> &amp; </v>
      </c>
      <c r="C639" s="39" t="str">
        <f>'Rolling Data'!C322</f>
        <v/>
      </c>
      <c r="D639" s="39" t="str">
        <f>'Rolling Data'!D322</f>
        <v/>
      </c>
      <c r="E639" s="39" t="str">
        <f>'Rolling Data'!E322</f>
        <v/>
      </c>
      <c r="F639" s="39" t="str">
        <f>'Rolling Data'!F322</f>
        <v/>
      </c>
      <c r="G639" s="39" t="str">
        <f>'Rolling Data'!G322</f>
        <v/>
      </c>
      <c r="H639" s="39" t="str">
        <f>'Rolling Data'!H322</f>
        <v/>
      </c>
      <c r="J639" s="167"/>
    </row>
    <row r="640" ht="15.75" customHeight="1">
      <c r="A640" s="48" t="str">
        <f t="shared" si="20"/>
        <v> &amp; </v>
      </c>
      <c r="B640" s="49" t="str">
        <f t="shared" si="21"/>
        <v> &amp; </v>
      </c>
      <c r="C640" s="39" t="str">
        <f>'Rolling Data'!C323</f>
        <v/>
      </c>
      <c r="D640" s="39" t="str">
        <f>'Rolling Data'!D323</f>
        <v/>
      </c>
      <c r="E640" s="39" t="str">
        <f>'Rolling Data'!E323</f>
        <v/>
      </c>
      <c r="F640" s="39" t="str">
        <f>'Rolling Data'!F323</f>
        <v/>
      </c>
      <c r="G640" s="39" t="str">
        <f>'Rolling Data'!G323</f>
        <v/>
      </c>
      <c r="H640" s="39" t="str">
        <f>'Rolling Data'!H323</f>
        <v/>
      </c>
      <c r="J640" s="167"/>
    </row>
    <row r="641" ht="15.75" customHeight="1">
      <c r="A641" s="48" t="str">
        <f t="shared" si="20"/>
        <v> &amp; </v>
      </c>
      <c r="B641" s="49" t="str">
        <f t="shared" si="21"/>
        <v> &amp; </v>
      </c>
      <c r="C641" s="39" t="str">
        <f>'Rolling Data'!C324</f>
        <v/>
      </c>
      <c r="D641" s="39" t="str">
        <f>'Rolling Data'!D324</f>
        <v/>
      </c>
      <c r="E641" s="39" t="str">
        <f>'Rolling Data'!E324</f>
        <v/>
      </c>
      <c r="F641" s="39" t="str">
        <f>'Rolling Data'!F324</f>
        <v/>
      </c>
      <c r="G641" s="39" t="str">
        <f>'Rolling Data'!G324</f>
        <v/>
      </c>
      <c r="H641" s="39" t="str">
        <f>'Rolling Data'!H324</f>
        <v/>
      </c>
      <c r="J641" s="167"/>
    </row>
    <row r="642" ht="15.75" customHeight="1">
      <c r="A642" s="48" t="str">
        <f t="shared" si="20"/>
        <v> &amp; </v>
      </c>
      <c r="B642" s="49" t="str">
        <f t="shared" si="21"/>
        <v> &amp; </v>
      </c>
      <c r="C642" s="39" t="str">
        <f>'Rolling Data'!C325</f>
        <v/>
      </c>
      <c r="D642" s="39" t="str">
        <f>'Rolling Data'!D325</f>
        <v/>
      </c>
      <c r="E642" s="39" t="str">
        <f>'Rolling Data'!E325</f>
        <v/>
      </c>
      <c r="F642" s="39" t="str">
        <f>'Rolling Data'!F325</f>
        <v/>
      </c>
      <c r="G642" s="39" t="str">
        <f>'Rolling Data'!G325</f>
        <v/>
      </c>
      <c r="H642" s="39" t="str">
        <f>'Rolling Data'!H325</f>
        <v/>
      </c>
      <c r="J642" s="167"/>
    </row>
    <row r="643" ht="15.75" customHeight="1">
      <c r="A643" s="48" t="str">
        <f t="shared" si="20"/>
        <v> &amp; </v>
      </c>
      <c r="B643" s="49" t="str">
        <f t="shared" si="21"/>
        <v> &amp; </v>
      </c>
      <c r="C643" s="39" t="str">
        <f>'Rolling Data'!C326</f>
        <v/>
      </c>
      <c r="D643" s="39" t="str">
        <f>'Rolling Data'!D326</f>
        <v/>
      </c>
      <c r="E643" s="39" t="str">
        <f>'Rolling Data'!E326</f>
        <v/>
      </c>
      <c r="F643" s="39" t="str">
        <f>'Rolling Data'!F326</f>
        <v/>
      </c>
      <c r="G643" s="39" t="str">
        <f>'Rolling Data'!G326</f>
        <v/>
      </c>
      <c r="H643" s="39" t="str">
        <f>'Rolling Data'!H326</f>
        <v/>
      </c>
      <c r="J643" s="167"/>
    </row>
    <row r="644" ht="15.75" customHeight="1">
      <c r="A644" s="48" t="str">
        <f t="shared" si="20"/>
        <v> &amp; </v>
      </c>
      <c r="B644" s="49" t="str">
        <f t="shared" si="21"/>
        <v> &amp; </v>
      </c>
      <c r="C644" s="39" t="str">
        <f>'Rolling Data'!C327</f>
        <v/>
      </c>
      <c r="D644" s="39" t="str">
        <f>'Rolling Data'!D327</f>
        <v/>
      </c>
      <c r="E644" s="39" t="str">
        <f>'Rolling Data'!E327</f>
        <v/>
      </c>
      <c r="F644" s="39" t="str">
        <f>'Rolling Data'!F327</f>
        <v/>
      </c>
      <c r="G644" s="39" t="str">
        <f>'Rolling Data'!G327</f>
        <v/>
      </c>
      <c r="H644" s="39" t="str">
        <f>'Rolling Data'!H327</f>
        <v/>
      </c>
      <c r="J644" s="167"/>
    </row>
    <row r="645" ht="15.75" customHeight="1">
      <c r="A645" s="48" t="str">
        <f t="shared" si="20"/>
        <v> &amp; </v>
      </c>
      <c r="B645" s="49" t="str">
        <f t="shared" si="21"/>
        <v> &amp; </v>
      </c>
      <c r="C645" s="39" t="str">
        <f>'Rolling Data'!C328</f>
        <v/>
      </c>
      <c r="D645" s="39" t="str">
        <f>'Rolling Data'!D328</f>
        <v/>
      </c>
      <c r="E645" s="39" t="str">
        <f>'Rolling Data'!E328</f>
        <v/>
      </c>
      <c r="F645" s="39" t="str">
        <f>'Rolling Data'!F328</f>
        <v/>
      </c>
      <c r="G645" s="39" t="str">
        <f>'Rolling Data'!G328</f>
        <v/>
      </c>
      <c r="H645" s="39" t="str">
        <f>'Rolling Data'!H328</f>
        <v/>
      </c>
      <c r="J645" s="167"/>
    </row>
    <row r="646" ht="15.75" customHeight="1">
      <c r="A646" s="48" t="str">
        <f t="shared" si="20"/>
        <v> &amp; </v>
      </c>
      <c r="B646" s="49" t="str">
        <f t="shared" si="21"/>
        <v> &amp; </v>
      </c>
      <c r="C646" s="39" t="str">
        <f>'Rolling Data'!C329</f>
        <v/>
      </c>
      <c r="D646" s="39" t="str">
        <f>'Rolling Data'!D329</f>
        <v/>
      </c>
      <c r="E646" s="39" t="str">
        <f>'Rolling Data'!E329</f>
        <v/>
      </c>
      <c r="F646" s="39" t="str">
        <f>'Rolling Data'!F329</f>
        <v/>
      </c>
      <c r="G646" s="39" t="str">
        <f>'Rolling Data'!G329</f>
        <v/>
      </c>
      <c r="H646" s="39" t="str">
        <f>'Rolling Data'!H329</f>
        <v/>
      </c>
      <c r="J646" s="167"/>
    </row>
    <row r="647" ht="15.75" customHeight="1">
      <c r="A647" s="48" t="str">
        <f t="shared" si="20"/>
        <v> &amp; </v>
      </c>
      <c r="B647" s="49" t="str">
        <f t="shared" si="21"/>
        <v> &amp; </v>
      </c>
      <c r="C647" s="39" t="str">
        <f>'Rolling Data'!C330</f>
        <v/>
      </c>
      <c r="D647" s="39" t="str">
        <f>'Rolling Data'!D330</f>
        <v/>
      </c>
      <c r="E647" s="39" t="str">
        <f>'Rolling Data'!E330</f>
        <v/>
      </c>
      <c r="F647" s="39" t="str">
        <f>'Rolling Data'!F330</f>
        <v/>
      </c>
      <c r="G647" s="39" t="str">
        <f>'Rolling Data'!G330</f>
        <v/>
      </c>
      <c r="H647" s="39" t="str">
        <f>'Rolling Data'!H330</f>
        <v/>
      </c>
      <c r="J647" s="167"/>
    </row>
    <row r="648" ht="15.75" customHeight="1">
      <c r="A648" s="48" t="str">
        <f t="shared" si="20"/>
        <v> &amp; </v>
      </c>
      <c r="B648" s="49" t="str">
        <f t="shared" si="21"/>
        <v> &amp; </v>
      </c>
      <c r="C648" s="39" t="str">
        <f>'Rolling Data'!C331</f>
        <v/>
      </c>
      <c r="D648" s="39" t="str">
        <f>'Rolling Data'!D331</f>
        <v/>
      </c>
      <c r="E648" s="39" t="str">
        <f>'Rolling Data'!E331</f>
        <v/>
      </c>
      <c r="F648" s="39" t="str">
        <f>'Rolling Data'!F331</f>
        <v/>
      </c>
      <c r="G648" s="39" t="str">
        <f>'Rolling Data'!G331</f>
        <v/>
      </c>
      <c r="H648" s="39" t="str">
        <f>'Rolling Data'!H331</f>
        <v/>
      </c>
      <c r="J648" s="167"/>
    </row>
    <row r="649" ht="15.75" customHeight="1">
      <c r="A649" s="48" t="str">
        <f t="shared" si="20"/>
        <v> &amp; </v>
      </c>
      <c r="B649" s="49" t="str">
        <f t="shared" si="21"/>
        <v> &amp; </v>
      </c>
      <c r="C649" s="39" t="str">
        <f>'Rolling Data'!C332</f>
        <v/>
      </c>
      <c r="D649" s="39" t="str">
        <f>'Rolling Data'!D332</f>
        <v/>
      </c>
      <c r="E649" s="39" t="str">
        <f>'Rolling Data'!E332</f>
        <v/>
      </c>
      <c r="F649" s="39" t="str">
        <f>'Rolling Data'!F332</f>
        <v/>
      </c>
      <c r="G649" s="39" t="str">
        <f>'Rolling Data'!G332</f>
        <v/>
      </c>
      <c r="H649" s="39" t="str">
        <f>'Rolling Data'!H332</f>
        <v/>
      </c>
      <c r="J649" s="167"/>
    </row>
    <row r="650" ht="15.75" customHeight="1">
      <c r="A650" s="48" t="str">
        <f t="shared" si="20"/>
        <v> &amp; </v>
      </c>
      <c r="B650" s="49" t="str">
        <f t="shared" si="21"/>
        <v> &amp; </v>
      </c>
      <c r="C650" s="39" t="str">
        <f>'Rolling Data'!C333</f>
        <v/>
      </c>
      <c r="D650" s="39" t="str">
        <f>'Rolling Data'!D333</f>
        <v/>
      </c>
      <c r="E650" s="39" t="str">
        <f>'Rolling Data'!E333</f>
        <v/>
      </c>
      <c r="F650" s="39" t="str">
        <f>'Rolling Data'!F333</f>
        <v/>
      </c>
      <c r="G650" s="39" t="str">
        <f>'Rolling Data'!G333</f>
        <v/>
      </c>
      <c r="H650" s="39" t="str">
        <f>'Rolling Data'!H333</f>
        <v/>
      </c>
      <c r="J650" s="167"/>
    </row>
    <row r="651" ht="15.75" customHeight="1">
      <c r="A651" s="48" t="str">
        <f t="shared" si="20"/>
        <v> &amp; </v>
      </c>
      <c r="B651" s="49" t="str">
        <f t="shared" si="21"/>
        <v> &amp; </v>
      </c>
      <c r="C651" s="39" t="str">
        <f>'Rolling Data'!C334</f>
        <v/>
      </c>
      <c r="D651" s="39" t="str">
        <f>'Rolling Data'!D334</f>
        <v/>
      </c>
      <c r="E651" s="39" t="str">
        <f>'Rolling Data'!E334</f>
        <v/>
      </c>
      <c r="F651" s="39" t="str">
        <f>'Rolling Data'!F334</f>
        <v/>
      </c>
      <c r="G651" s="39" t="str">
        <f>'Rolling Data'!G334</f>
        <v/>
      </c>
      <c r="H651" s="39" t="str">
        <f>'Rolling Data'!H334</f>
        <v/>
      </c>
      <c r="J651" s="167"/>
    </row>
    <row r="652" ht="15.75" customHeight="1">
      <c r="A652" s="48" t="str">
        <f t="shared" si="20"/>
        <v> &amp; </v>
      </c>
      <c r="B652" s="49" t="str">
        <f t="shared" si="21"/>
        <v> &amp; </v>
      </c>
      <c r="C652" s="39" t="str">
        <f>'Rolling Data'!C335</f>
        <v/>
      </c>
      <c r="D652" s="39" t="str">
        <f>'Rolling Data'!D335</f>
        <v/>
      </c>
      <c r="E652" s="39" t="str">
        <f>'Rolling Data'!E335</f>
        <v/>
      </c>
      <c r="F652" s="39" t="str">
        <f>'Rolling Data'!F335</f>
        <v/>
      </c>
      <c r="G652" s="39" t="str">
        <f>'Rolling Data'!G335</f>
        <v/>
      </c>
      <c r="H652" s="39" t="str">
        <f>'Rolling Data'!H335</f>
        <v/>
      </c>
      <c r="J652" s="167"/>
    </row>
    <row r="653" ht="15.75" customHeight="1">
      <c r="A653" s="48" t="str">
        <f t="shared" si="20"/>
        <v> &amp; </v>
      </c>
      <c r="B653" s="49" t="str">
        <f t="shared" si="21"/>
        <v> &amp; </v>
      </c>
      <c r="C653" s="39" t="str">
        <f>'Rolling Data'!C336</f>
        <v/>
      </c>
      <c r="D653" s="39" t="str">
        <f>'Rolling Data'!D336</f>
        <v/>
      </c>
      <c r="E653" s="39" t="str">
        <f>'Rolling Data'!E336</f>
        <v/>
      </c>
      <c r="F653" s="39" t="str">
        <f>'Rolling Data'!F336</f>
        <v/>
      </c>
      <c r="G653" s="39" t="str">
        <f>'Rolling Data'!G336</f>
        <v/>
      </c>
      <c r="H653" s="39" t="str">
        <f>'Rolling Data'!H336</f>
        <v/>
      </c>
      <c r="J653" s="167"/>
    </row>
    <row r="654" ht="15.75" customHeight="1">
      <c r="A654" s="48" t="str">
        <f t="shared" si="20"/>
        <v> &amp; </v>
      </c>
      <c r="B654" s="49" t="str">
        <f t="shared" si="21"/>
        <v> &amp; </v>
      </c>
      <c r="C654" s="39" t="str">
        <f>'Rolling Data'!C337</f>
        <v/>
      </c>
      <c r="D654" s="39" t="str">
        <f>'Rolling Data'!D337</f>
        <v/>
      </c>
      <c r="E654" s="39" t="str">
        <f>'Rolling Data'!E337</f>
        <v/>
      </c>
      <c r="F654" s="39" t="str">
        <f>'Rolling Data'!F337</f>
        <v/>
      </c>
      <c r="G654" s="39" t="str">
        <f>'Rolling Data'!G337</f>
        <v/>
      </c>
      <c r="H654" s="39" t="str">
        <f>'Rolling Data'!H337</f>
        <v/>
      </c>
      <c r="J654" s="167"/>
    </row>
    <row r="655" ht="15.75" customHeight="1">
      <c r="A655" s="48" t="str">
        <f t="shared" si="20"/>
        <v> &amp; </v>
      </c>
      <c r="B655" s="49" t="str">
        <f t="shared" si="21"/>
        <v> &amp; </v>
      </c>
      <c r="C655" s="39" t="str">
        <f>'Rolling Data'!C338</f>
        <v/>
      </c>
      <c r="D655" s="39" t="str">
        <f>'Rolling Data'!D338</f>
        <v/>
      </c>
      <c r="E655" s="39" t="str">
        <f>'Rolling Data'!E338</f>
        <v/>
      </c>
      <c r="F655" s="39" t="str">
        <f>'Rolling Data'!F338</f>
        <v/>
      </c>
      <c r="G655" s="39" t="str">
        <f>'Rolling Data'!G338</f>
        <v/>
      </c>
      <c r="H655" s="39" t="str">
        <f>'Rolling Data'!H338</f>
        <v/>
      </c>
      <c r="J655" s="167"/>
    </row>
    <row r="656" ht="15.75" customHeight="1">
      <c r="A656" s="48" t="str">
        <f t="shared" si="20"/>
        <v> &amp; </v>
      </c>
      <c r="B656" s="49" t="str">
        <f t="shared" si="21"/>
        <v> &amp; </v>
      </c>
      <c r="C656" s="39" t="str">
        <f>'Rolling Data'!C339</f>
        <v/>
      </c>
      <c r="D656" s="39" t="str">
        <f>'Rolling Data'!D339</f>
        <v/>
      </c>
      <c r="E656" s="39" t="str">
        <f>'Rolling Data'!E339</f>
        <v/>
      </c>
      <c r="F656" s="39" t="str">
        <f>'Rolling Data'!F339</f>
        <v/>
      </c>
      <c r="G656" s="39" t="str">
        <f>'Rolling Data'!G339</f>
        <v/>
      </c>
      <c r="H656" s="39" t="str">
        <f>'Rolling Data'!H339</f>
        <v/>
      </c>
      <c r="J656" s="167"/>
    </row>
    <row r="657" ht="15.75" customHeight="1">
      <c r="A657" s="48" t="str">
        <f t="shared" si="20"/>
        <v> &amp; </v>
      </c>
      <c r="B657" s="49" t="str">
        <f t="shared" si="21"/>
        <v> &amp; </v>
      </c>
      <c r="C657" s="39" t="str">
        <f>'Rolling Data'!C340</f>
        <v/>
      </c>
      <c r="D657" s="39" t="str">
        <f>'Rolling Data'!D340</f>
        <v/>
      </c>
      <c r="E657" s="39" t="str">
        <f>'Rolling Data'!E340</f>
        <v/>
      </c>
      <c r="F657" s="39" t="str">
        <f>'Rolling Data'!F340</f>
        <v/>
      </c>
      <c r="G657" s="39" t="str">
        <f>'Rolling Data'!G340</f>
        <v/>
      </c>
      <c r="H657" s="39" t="str">
        <f>'Rolling Data'!H340</f>
        <v/>
      </c>
      <c r="J657" s="167"/>
    </row>
    <row r="658" ht="15.75" customHeight="1">
      <c r="A658" s="48" t="str">
        <f t="shared" si="20"/>
        <v> &amp; </v>
      </c>
      <c r="B658" s="49" t="str">
        <f t="shared" si="21"/>
        <v> &amp; </v>
      </c>
      <c r="C658" s="39" t="str">
        <f>'Rolling Data'!C341</f>
        <v/>
      </c>
      <c r="D658" s="39" t="str">
        <f>'Rolling Data'!D341</f>
        <v/>
      </c>
      <c r="E658" s="39" t="str">
        <f>'Rolling Data'!E341</f>
        <v/>
      </c>
      <c r="F658" s="39" t="str">
        <f>'Rolling Data'!F341</f>
        <v/>
      </c>
      <c r="G658" s="39" t="str">
        <f>'Rolling Data'!G341</f>
        <v/>
      </c>
      <c r="H658" s="39" t="str">
        <f>'Rolling Data'!H341</f>
        <v/>
      </c>
      <c r="J658" s="167"/>
    </row>
    <row r="659" ht="15.75" customHeight="1">
      <c r="A659" s="48" t="str">
        <f t="shared" si="20"/>
        <v> &amp; </v>
      </c>
      <c r="B659" s="49" t="str">
        <f t="shared" si="21"/>
        <v> &amp; </v>
      </c>
      <c r="C659" s="39" t="str">
        <f>'Rolling Data'!C342</f>
        <v/>
      </c>
      <c r="D659" s="39" t="str">
        <f>'Rolling Data'!D342</f>
        <v/>
      </c>
      <c r="E659" s="39" t="str">
        <f>'Rolling Data'!E342</f>
        <v/>
      </c>
      <c r="F659" s="39" t="str">
        <f>'Rolling Data'!F342</f>
        <v/>
      </c>
      <c r="G659" s="39" t="str">
        <f>'Rolling Data'!G342</f>
        <v/>
      </c>
      <c r="H659" s="39" t="str">
        <f>'Rolling Data'!H342</f>
        <v/>
      </c>
      <c r="J659" s="167"/>
    </row>
    <row r="660" ht="15.75" customHeight="1">
      <c r="A660" s="48" t="str">
        <f t="shared" si="20"/>
        <v> &amp; </v>
      </c>
      <c r="B660" s="49" t="str">
        <f t="shared" si="21"/>
        <v> &amp; </v>
      </c>
      <c r="C660" s="39" t="str">
        <f>'Rolling Data'!C343</f>
        <v/>
      </c>
      <c r="D660" s="39" t="str">
        <f>'Rolling Data'!D343</f>
        <v/>
      </c>
      <c r="E660" s="39" t="str">
        <f>'Rolling Data'!E343</f>
        <v/>
      </c>
      <c r="F660" s="39" t="str">
        <f>'Rolling Data'!F343</f>
        <v/>
      </c>
      <c r="G660" s="39" t="str">
        <f>'Rolling Data'!G343</f>
        <v/>
      </c>
      <c r="H660" s="39" t="str">
        <f>'Rolling Data'!H343</f>
        <v/>
      </c>
      <c r="J660" s="167"/>
    </row>
    <row r="661" ht="15.75" customHeight="1">
      <c r="A661" s="48" t="str">
        <f t="shared" si="20"/>
        <v> &amp; </v>
      </c>
      <c r="B661" s="49" t="str">
        <f t="shared" si="21"/>
        <v> &amp; </v>
      </c>
      <c r="C661" s="39" t="str">
        <f>'Rolling Data'!C344</f>
        <v/>
      </c>
      <c r="D661" s="39" t="str">
        <f>'Rolling Data'!D344</f>
        <v/>
      </c>
      <c r="E661" s="39" t="str">
        <f>'Rolling Data'!E344</f>
        <v/>
      </c>
      <c r="F661" s="39" t="str">
        <f>'Rolling Data'!F344</f>
        <v/>
      </c>
      <c r="G661" s="39" t="str">
        <f>'Rolling Data'!G344</f>
        <v/>
      </c>
      <c r="H661" s="39" t="str">
        <f>'Rolling Data'!H344</f>
        <v/>
      </c>
      <c r="J661" s="167"/>
    </row>
    <row r="662" ht="15.75" customHeight="1">
      <c r="A662" s="48" t="str">
        <f t="shared" si="20"/>
        <v> &amp; </v>
      </c>
      <c r="B662" s="49" t="str">
        <f t="shared" si="21"/>
        <v> &amp; </v>
      </c>
      <c r="C662" s="39" t="str">
        <f>'Rolling Data'!C345</f>
        <v/>
      </c>
      <c r="D662" s="39" t="str">
        <f>'Rolling Data'!D345</f>
        <v/>
      </c>
      <c r="E662" s="39" t="str">
        <f>'Rolling Data'!E345</f>
        <v/>
      </c>
      <c r="F662" s="39" t="str">
        <f>'Rolling Data'!F345</f>
        <v/>
      </c>
      <c r="G662" s="39" t="str">
        <f>'Rolling Data'!G345</f>
        <v/>
      </c>
      <c r="H662" s="39" t="str">
        <f>'Rolling Data'!H345</f>
        <v/>
      </c>
      <c r="J662" s="167"/>
    </row>
    <row r="663" ht="15.75" customHeight="1">
      <c r="A663" s="48" t="str">
        <f t="shared" si="20"/>
        <v> &amp; </v>
      </c>
      <c r="B663" s="49" t="str">
        <f t="shared" si="21"/>
        <v> &amp; </v>
      </c>
      <c r="C663" s="39" t="str">
        <f>'Rolling Data'!C346</f>
        <v/>
      </c>
      <c r="D663" s="39" t="str">
        <f>'Rolling Data'!D346</f>
        <v/>
      </c>
      <c r="E663" s="39" t="str">
        <f>'Rolling Data'!E346</f>
        <v/>
      </c>
      <c r="F663" s="39" t="str">
        <f>'Rolling Data'!F346</f>
        <v/>
      </c>
      <c r="G663" s="39" t="str">
        <f>'Rolling Data'!G346</f>
        <v/>
      </c>
      <c r="H663" s="39" t="str">
        <f>'Rolling Data'!H346</f>
        <v/>
      </c>
      <c r="J663" s="167"/>
    </row>
    <row r="664" ht="15.75" customHeight="1">
      <c r="A664" s="48" t="str">
        <f t="shared" si="20"/>
        <v> &amp; </v>
      </c>
      <c r="B664" s="49" t="str">
        <f t="shared" si="21"/>
        <v> &amp; </v>
      </c>
      <c r="C664" s="39" t="str">
        <f>'Rolling Data'!C347</f>
        <v/>
      </c>
      <c r="D664" s="39" t="str">
        <f>'Rolling Data'!D347</f>
        <v/>
      </c>
      <c r="E664" s="39" t="str">
        <f>'Rolling Data'!E347</f>
        <v/>
      </c>
      <c r="F664" s="39" t="str">
        <f>'Rolling Data'!F347</f>
        <v/>
      </c>
      <c r="G664" s="39" t="str">
        <f>'Rolling Data'!G347</f>
        <v/>
      </c>
      <c r="H664" s="39" t="str">
        <f>'Rolling Data'!H347</f>
        <v/>
      </c>
      <c r="J664" s="167"/>
    </row>
    <row r="665" ht="15.75" customHeight="1">
      <c r="A665" s="48" t="str">
        <f t="shared" si="20"/>
        <v> &amp; </v>
      </c>
      <c r="B665" s="49" t="str">
        <f t="shared" si="21"/>
        <v> &amp; </v>
      </c>
      <c r="C665" s="39" t="str">
        <f>'Rolling Data'!C348</f>
        <v/>
      </c>
      <c r="D665" s="39" t="str">
        <f>'Rolling Data'!D348</f>
        <v/>
      </c>
      <c r="E665" s="39" t="str">
        <f>'Rolling Data'!E348</f>
        <v/>
      </c>
      <c r="F665" s="39" t="str">
        <f>'Rolling Data'!F348</f>
        <v/>
      </c>
      <c r="G665" s="39" t="str">
        <f>'Rolling Data'!G348</f>
        <v/>
      </c>
      <c r="H665" s="39" t="str">
        <f>'Rolling Data'!H348</f>
        <v/>
      </c>
      <c r="J665" s="167"/>
    </row>
    <row r="666" ht="15.75" customHeight="1">
      <c r="A666" s="48" t="str">
        <f t="shared" si="20"/>
        <v> &amp; </v>
      </c>
      <c r="B666" s="49" t="str">
        <f t="shared" si="21"/>
        <v> &amp; </v>
      </c>
      <c r="C666" s="39" t="str">
        <f>'Rolling Data'!C349</f>
        <v/>
      </c>
      <c r="D666" s="39" t="str">
        <f>'Rolling Data'!D349</f>
        <v/>
      </c>
      <c r="E666" s="39" t="str">
        <f>'Rolling Data'!E349</f>
        <v/>
      </c>
      <c r="F666" s="39" t="str">
        <f>'Rolling Data'!F349</f>
        <v/>
      </c>
      <c r="G666" s="39" t="str">
        <f>'Rolling Data'!G349</f>
        <v/>
      </c>
      <c r="H666" s="39" t="str">
        <f>'Rolling Data'!H349</f>
        <v/>
      </c>
      <c r="J666" s="167"/>
    </row>
    <row r="667" ht="15.75" customHeight="1">
      <c r="A667" s="48" t="str">
        <f t="shared" si="20"/>
        <v> &amp; </v>
      </c>
      <c r="B667" s="49" t="str">
        <f t="shared" si="21"/>
        <v> &amp; </v>
      </c>
      <c r="C667" s="39" t="str">
        <f>'Rolling Data'!C350</f>
        <v/>
      </c>
      <c r="D667" s="39" t="str">
        <f>'Rolling Data'!D350</f>
        <v/>
      </c>
      <c r="E667" s="39" t="str">
        <f>'Rolling Data'!E350</f>
        <v/>
      </c>
      <c r="F667" s="39" t="str">
        <f>'Rolling Data'!F350</f>
        <v/>
      </c>
      <c r="G667" s="39" t="str">
        <f>'Rolling Data'!G350</f>
        <v/>
      </c>
      <c r="H667" s="39" t="str">
        <f>'Rolling Data'!H350</f>
        <v/>
      </c>
      <c r="J667" s="167"/>
    </row>
    <row r="668" ht="15.75" customHeight="1">
      <c r="A668" s="48" t="str">
        <f t="shared" si="20"/>
        <v> &amp; </v>
      </c>
      <c r="B668" s="49" t="str">
        <f t="shared" si="21"/>
        <v> &amp; </v>
      </c>
      <c r="C668" s="39" t="str">
        <f>'Rolling Data'!C351</f>
        <v/>
      </c>
      <c r="D668" s="39" t="str">
        <f>'Rolling Data'!D351</f>
        <v/>
      </c>
      <c r="E668" s="39" t="str">
        <f>'Rolling Data'!E351</f>
        <v/>
      </c>
      <c r="F668" s="39" t="str">
        <f>'Rolling Data'!F351</f>
        <v/>
      </c>
      <c r="G668" s="39" t="str">
        <f>'Rolling Data'!G351</f>
        <v/>
      </c>
      <c r="H668" s="39" t="str">
        <f>'Rolling Data'!H351</f>
        <v/>
      </c>
      <c r="J668" s="167"/>
    </row>
    <row r="669" ht="15.75" customHeight="1">
      <c r="A669" s="48" t="str">
        <f t="shared" si="20"/>
        <v> &amp; </v>
      </c>
      <c r="B669" s="49" t="str">
        <f t="shared" si="21"/>
        <v> &amp; </v>
      </c>
      <c r="C669" s="39" t="str">
        <f>'Rolling Data'!C352</f>
        <v/>
      </c>
      <c r="D669" s="39" t="str">
        <f>'Rolling Data'!D352</f>
        <v/>
      </c>
      <c r="E669" s="39" t="str">
        <f>'Rolling Data'!E352</f>
        <v/>
      </c>
      <c r="F669" s="39" t="str">
        <f>'Rolling Data'!F352</f>
        <v/>
      </c>
      <c r="G669" s="39" t="str">
        <f>'Rolling Data'!G352</f>
        <v/>
      </c>
      <c r="H669" s="39" t="str">
        <f>'Rolling Data'!H352</f>
        <v/>
      </c>
      <c r="J669" s="167"/>
    </row>
    <row r="670" ht="15.75" customHeight="1">
      <c r="A670" s="48" t="str">
        <f t="shared" si="20"/>
        <v> &amp; </v>
      </c>
      <c r="B670" s="49" t="str">
        <f t="shared" si="21"/>
        <v> &amp; </v>
      </c>
      <c r="C670" s="39" t="str">
        <f>'Rolling Data'!C353</f>
        <v/>
      </c>
      <c r="D670" s="39" t="str">
        <f>'Rolling Data'!D353</f>
        <v/>
      </c>
      <c r="E670" s="39" t="str">
        <f>'Rolling Data'!E353</f>
        <v/>
      </c>
      <c r="F670" s="39" t="str">
        <f>'Rolling Data'!F353</f>
        <v/>
      </c>
      <c r="G670" s="39" t="str">
        <f>'Rolling Data'!G353</f>
        <v/>
      </c>
      <c r="H670" s="39" t="str">
        <f>'Rolling Data'!H353</f>
        <v/>
      </c>
      <c r="J670" s="167"/>
    </row>
    <row r="671" ht="15.75" customHeight="1">
      <c r="A671" s="48" t="str">
        <f t="shared" si="20"/>
        <v> &amp; </v>
      </c>
      <c r="B671" s="49" t="str">
        <f t="shared" si="21"/>
        <v> &amp; </v>
      </c>
      <c r="C671" s="39" t="str">
        <f>'Rolling Data'!C354</f>
        <v/>
      </c>
      <c r="D671" s="39" t="str">
        <f>'Rolling Data'!D354</f>
        <v/>
      </c>
      <c r="E671" s="39" t="str">
        <f>'Rolling Data'!E354</f>
        <v/>
      </c>
      <c r="F671" s="39" t="str">
        <f>'Rolling Data'!F354</f>
        <v/>
      </c>
      <c r="G671" s="39" t="str">
        <f>'Rolling Data'!G354</f>
        <v/>
      </c>
      <c r="H671" s="39" t="str">
        <f>'Rolling Data'!H354</f>
        <v/>
      </c>
      <c r="J671" s="167"/>
    </row>
    <row r="672" ht="15.75" customHeight="1">
      <c r="A672" s="48" t="str">
        <f t="shared" si="20"/>
        <v> &amp; </v>
      </c>
      <c r="B672" s="49" t="str">
        <f t="shared" si="21"/>
        <v> &amp; </v>
      </c>
      <c r="C672" s="39" t="str">
        <f>'Rolling Data'!C355</f>
        <v/>
      </c>
      <c r="D672" s="39" t="str">
        <f>'Rolling Data'!D355</f>
        <v/>
      </c>
      <c r="E672" s="39" t="str">
        <f>'Rolling Data'!E355</f>
        <v/>
      </c>
      <c r="F672" s="39" t="str">
        <f>'Rolling Data'!F355</f>
        <v/>
      </c>
      <c r="G672" s="39" t="str">
        <f>'Rolling Data'!G355</f>
        <v/>
      </c>
      <c r="H672" s="39" t="str">
        <f>'Rolling Data'!H355</f>
        <v/>
      </c>
      <c r="J672" s="167"/>
    </row>
    <row r="673" ht="15.75" customHeight="1">
      <c r="A673" s="48" t="str">
        <f t="shared" si="20"/>
        <v> &amp; </v>
      </c>
      <c r="B673" s="49" t="str">
        <f t="shared" si="21"/>
        <v> &amp; </v>
      </c>
      <c r="C673" s="39" t="str">
        <f>'Rolling Data'!C356</f>
        <v/>
      </c>
      <c r="D673" s="39" t="str">
        <f>'Rolling Data'!D356</f>
        <v/>
      </c>
      <c r="E673" s="39" t="str">
        <f>'Rolling Data'!E356</f>
        <v/>
      </c>
      <c r="F673" s="39" t="str">
        <f>'Rolling Data'!F356</f>
        <v/>
      </c>
      <c r="G673" s="39" t="str">
        <f>'Rolling Data'!G356</f>
        <v/>
      </c>
      <c r="H673" s="39" t="str">
        <f>'Rolling Data'!H356</f>
        <v/>
      </c>
      <c r="J673" s="167"/>
    </row>
    <row r="674" ht="15.75" customHeight="1">
      <c r="A674" s="48" t="str">
        <f t="shared" si="20"/>
        <v> &amp; </v>
      </c>
      <c r="B674" s="49" t="str">
        <f t="shared" si="21"/>
        <v> &amp; </v>
      </c>
      <c r="C674" s="39" t="str">
        <f>'Rolling Data'!C357</f>
        <v/>
      </c>
      <c r="D674" s="39" t="str">
        <f>'Rolling Data'!D357</f>
        <v/>
      </c>
      <c r="E674" s="39" t="str">
        <f>'Rolling Data'!E357</f>
        <v/>
      </c>
      <c r="F674" s="39" t="str">
        <f>'Rolling Data'!F357</f>
        <v/>
      </c>
      <c r="G674" s="39" t="str">
        <f>'Rolling Data'!G357</f>
        <v/>
      </c>
      <c r="H674" s="39" t="str">
        <f>'Rolling Data'!H357</f>
        <v/>
      </c>
      <c r="J674" s="167"/>
    </row>
    <row r="675" ht="15.75" customHeight="1">
      <c r="A675" s="48" t="str">
        <f t="shared" si="20"/>
        <v> &amp; </v>
      </c>
      <c r="B675" s="49" t="str">
        <f t="shared" si="21"/>
        <v> &amp; </v>
      </c>
      <c r="C675" s="39" t="str">
        <f>'Rolling Data'!C358</f>
        <v/>
      </c>
      <c r="D675" s="39" t="str">
        <f>'Rolling Data'!D358</f>
        <v/>
      </c>
      <c r="E675" s="39" t="str">
        <f>'Rolling Data'!E358</f>
        <v/>
      </c>
      <c r="F675" s="39" t="str">
        <f>'Rolling Data'!F358</f>
        <v/>
      </c>
      <c r="G675" s="39" t="str">
        <f>'Rolling Data'!G358</f>
        <v/>
      </c>
      <c r="H675" s="39" t="str">
        <f>'Rolling Data'!H358</f>
        <v/>
      </c>
      <c r="J675" s="167"/>
    </row>
    <row r="676" ht="15.75" customHeight="1">
      <c r="A676" s="48" t="str">
        <f t="shared" si="20"/>
        <v> &amp; </v>
      </c>
      <c r="B676" s="49" t="str">
        <f t="shared" si="21"/>
        <v> &amp; </v>
      </c>
      <c r="C676" s="39" t="str">
        <f>'Rolling Data'!C359</f>
        <v/>
      </c>
      <c r="D676" s="39" t="str">
        <f>'Rolling Data'!D359</f>
        <v/>
      </c>
      <c r="E676" s="39" t="str">
        <f>'Rolling Data'!E359</f>
        <v/>
      </c>
      <c r="F676" s="39" t="str">
        <f>'Rolling Data'!F359</f>
        <v/>
      </c>
      <c r="G676" s="39" t="str">
        <f>'Rolling Data'!G359</f>
        <v/>
      </c>
      <c r="H676" s="39" t="str">
        <f>'Rolling Data'!H359</f>
        <v/>
      </c>
      <c r="J676" s="167"/>
    </row>
    <row r="677" ht="15.75" customHeight="1">
      <c r="A677" s="48" t="str">
        <f t="shared" si="20"/>
        <v> &amp; </v>
      </c>
      <c r="B677" s="49" t="str">
        <f t="shared" si="21"/>
        <v> &amp; </v>
      </c>
      <c r="C677" s="39" t="str">
        <f>'Rolling Data'!C360</f>
        <v/>
      </c>
      <c r="D677" s="39" t="str">
        <f>'Rolling Data'!D360</f>
        <v/>
      </c>
      <c r="E677" s="39" t="str">
        <f>'Rolling Data'!E360</f>
        <v/>
      </c>
      <c r="F677" s="39" t="str">
        <f>'Rolling Data'!F360</f>
        <v/>
      </c>
      <c r="G677" s="39" t="str">
        <f>'Rolling Data'!G360</f>
        <v/>
      </c>
      <c r="H677" s="39" t="str">
        <f>'Rolling Data'!H360</f>
        <v/>
      </c>
      <c r="J677" s="167"/>
    </row>
    <row r="678" ht="15.75" customHeight="1">
      <c r="A678" s="48" t="str">
        <f t="shared" si="20"/>
        <v> &amp; </v>
      </c>
      <c r="B678" s="49" t="str">
        <f t="shared" si="21"/>
        <v> &amp; </v>
      </c>
      <c r="C678" s="39" t="str">
        <f>'Rolling Data'!C361</f>
        <v/>
      </c>
      <c r="D678" s="39" t="str">
        <f>'Rolling Data'!D361</f>
        <v/>
      </c>
      <c r="E678" s="39" t="str">
        <f>'Rolling Data'!E361</f>
        <v/>
      </c>
      <c r="F678" s="39" t="str">
        <f>'Rolling Data'!F361</f>
        <v/>
      </c>
      <c r="G678" s="39" t="str">
        <f>'Rolling Data'!G361</f>
        <v/>
      </c>
      <c r="H678" s="39" t="str">
        <f>'Rolling Data'!H361</f>
        <v/>
      </c>
      <c r="J678" s="167"/>
    </row>
    <row r="679" ht="15.75" customHeight="1">
      <c r="A679" s="48" t="str">
        <f t="shared" si="20"/>
        <v> &amp; </v>
      </c>
      <c r="B679" s="49" t="str">
        <f t="shared" si="21"/>
        <v> &amp; </v>
      </c>
      <c r="C679" s="39" t="str">
        <f>'Rolling Data'!C362</f>
        <v/>
      </c>
      <c r="D679" s="39" t="str">
        <f>'Rolling Data'!D362</f>
        <v/>
      </c>
      <c r="E679" s="39" t="str">
        <f>'Rolling Data'!E362</f>
        <v/>
      </c>
      <c r="F679" s="39" t="str">
        <f>'Rolling Data'!F362</f>
        <v/>
      </c>
      <c r="G679" s="39" t="str">
        <f>'Rolling Data'!G362</f>
        <v/>
      </c>
      <c r="H679" s="39" t="str">
        <f>'Rolling Data'!H362</f>
        <v/>
      </c>
      <c r="J679" s="167"/>
    </row>
    <row r="680" ht="15.75" customHeight="1">
      <c r="A680" s="48" t="str">
        <f t="shared" si="20"/>
        <v> &amp; </v>
      </c>
      <c r="B680" s="49" t="str">
        <f t="shared" si="21"/>
        <v> &amp; </v>
      </c>
      <c r="C680" s="39" t="str">
        <f>'Rolling Data'!C363</f>
        <v/>
      </c>
      <c r="D680" s="39" t="str">
        <f>'Rolling Data'!D363</f>
        <v/>
      </c>
      <c r="E680" s="39" t="str">
        <f>'Rolling Data'!E363</f>
        <v/>
      </c>
      <c r="F680" s="39" t="str">
        <f>'Rolling Data'!F363</f>
        <v/>
      </c>
      <c r="G680" s="39" t="str">
        <f>'Rolling Data'!G363</f>
        <v/>
      </c>
      <c r="H680" s="39" t="str">
        <f>'Rolling Data'!H363</f>
        <v/>
      </c>
      <c r="J680" s="167"/>
    </row>
    <row r="681" ht="15.75" customHeight="1">
      <c r="A681" s="48" t="str">
        <f t="shared" si="20"/>
        <v> &amp; </v>
      </c>
      <c r="B681" s="49" t="str">
        <f t="shared" si="21"/>
        <v> &amp; </v>
      </c>
      <c r="C681" s="39" t="str">
        <f>'Rolling Data'!C364</f>
        <v/>
      </c>
      <c r="D681" s="39" t="str">
        <f>'Rolling Data'!D364</f>
        <v/>
      </c>
      <c r="E681" s="39" t="str">
        <f>'Rolling Data'!E364</f>
        <v/>
      </c>
      <c r="F681" s="39" t="str">
        <f>'Rolling Data'!F364</f>
        <v/>
      </c>
      <c r="G681" s="39" t="str">
        <f>'Rolling Data'!G364</f>
        <v/>
      </c>
      <c r="H681" s="39" t="str">
        <f>'Rolling Data'!H364</f>
        <v/>
      </c>
      <c r="J681" s="167"/>
    </row>
    <row r="682" ht="15.75" customHeight="1">
      <c r="A682" s="48" t="str">
        <f t="shared" si="20"/>
        <v> &amp; </v>
      </c>
      <c r="B682" s="49" t="str">
        <f t="shared" si="21"/>
        <v> &amp; </v>
      </c>
      <c r="C682" s="39" t="str">
        <f>'Rolling Data'!C365</f>
        <v/>
      </c>
      <c r="D682" s="39" t="str">
        <f>'Rolling Data'!D365</f>
        <v/>
      </c>
      <c r="E682" s="39" t="str">
        <f>'Rolling Data'!E365</f>
        <v/>
      </c>
      <c r="F682" s="39" t="str">
        <f>'Rolling Data'!F365</f>
        <v/>
      </c>
      <c r="G682" s="39" t="str">
        <f>'Rolling Data'!G365</f>
        <v/>
      </c>
      <c r="H682" s="39" t="str">
        <f>'Rolling Data'!H365</f>
        <v/>
      </c>
      <c r="J682" s="167"/>
    </row>
    <row r="683" ht="15.75" customHeight="1">
      <c r="A683" s="48" t="str">
        <f t="shared" si="20"/>
        <v> &amp; </v>
      </c>
      <c r="B683" s="49" t="str">
        <f t="shared" si="21"/>
        <v> &amp; </v>
      </c>
      <c r="C683" s="39" t="str">
        <f>'Rolling Data'!C366</f>
        <v/>
      </c>
      <c r="D683" s="39" t="str">
        <f>'Rolling Data'!D366</f>
        <v/>
      </c>
      <c r="E683" s="39" t="str">
        <f>'Rolling Data'!E366</f>
        <v/>
      </c>
      <c r="F683" s="39" t="str">
        <f>'Rolling Data'!F366</f>
        <v/>
      </c>
      <c r="G683" s="39" t="str">
        <f>'Rolling Data'!G366</f>
        <v/>
      </c>
      <c r="H683" s="39" t="str">
        <f>'Rolling Data'!H366</f>
        <v/>
      </c>
      <c r="J683" s="167"/>
    </row>
    <row r="684" ht="15.75" customHeight="1">
      <c r="A684" s="48" t="str">
        <f t="shared" si="20"/>
        <v> &amp; </v>
      </c>
      <c r="B684" s="49" t="str">
        <f t="shared" si="21"/>
        <v> &amp; </v>
      </c>
      <c r="C684" s="39" t="str">
        <f>'Rolling Data'!C367</f>
        <v/>
      </c>
      <c r="D684" s="39" t="str">
        <f>'Rolling Data'!D367</f>
        <v/>
      </c>
      <c r="E684" s="39" t="str">
        <f>'Rolling Data'!E367</f>
        <v/>
      </c>
      <c r="F684" s="39" t="str">
        <f>'Rolling Data'!F367</f>
        <v/>
      </c>
      <c r="G684" s="39" t="str">
        <f>'Rolling Data'!G367</f>
        <v/>
      </c>
      <c r="H684" s="39" t="str">
        <f>'Rolling Data'!H367</f>
        <v/>
      </c>
      <c r="J684" s="167"/>
    </row>
    <row r="685" ht="15.75" customHeight="1">
      <c r="A685" s="48" t="str">
        <f t="shared" si="20"/>
        <v> &amp; </v>
      </c>
      <c r="B685" s="49" t="str">
        <f t="shared" si="21"/>
        <v> &amp; </v>
      </c>
      <c r="C685" s="39" t="str">
        <f>'Rolling Data'!C368</f>
        <v/>
      </c>
      <c r="D685" s="39" t="str">
        <f>'Rolling Data'!D368</f>
        <v/>
      </c>
      <c r="E685" s="39" t="str">
        <f>'Rolling Data'!E368</f>
        <v/>
      </c>
      <c r="F685" s="39" t="str">
        <f>'Rolling Data'!F368</f>
        <v/>
      </c>
      <c r="G685" s="39" t="str">
        <f>'Rolling Data'!G368</f>
        <v/>
      </c>
      <c r="H685" s="39" t="str">
        <f>'Rolling Data'!H368</f>
        <v/>
      </c>
      <c r="J685" s="167"/>
    </row>
    <row r="686" ht="15.75" customHeight="1">
      <c r="A686" s="48" t="str">
        <f t="shared" si="20"/>
        <v> &amp; </v>
      </c>
      <c r="B686" s="49" t="str">
        <f t="shared" si="21"/>
        <v> &amp; </v>
      </c>
      <c r="C686" s="39" t="str">
        <f>'Rolling Data'!C369</f>
        <v/>
      </c>
      <c r="D686" s="39" t="str">
        <f>'Rolling Data'!D369</f>
        <v/>
      </c>
      <c r="E686" s="39" t="str">
        <f>'Rolling Data'!E369</f>
        <v/>
      </c>
      <c r="F686" s="39" t="str">
        <f>'Rolling Data'!F369</f>
        <v/>
      </c>
      <c r="G686" s="39" t="str">
        <f>'Rolling Data'!G369</f>
        <v/>
      </c>
      <c r="H686" s="39" t="str">
        <f>'Rolling Data'!H369</f>
        <v/>
      </c>
      <c r="J686" s="167"/>
    </row>
    <row r="687" ht="15.75" customHeight="1">
      <c r="A687" s="48" t="str">
        <f t="shared" si="20"/>
        <v> &amp; </v>
      </c>
      <c r="B687" s="49" t="str">
        <f t="shared" si="21"/>
        <v> &amp; </v>
      </c>
      <c r="C687" s="39" t="str">
        <f>'Rolling Data'!C370</f>
        <v/>
      </c>
      <c r="D687" s="39" t="str">
        <f>'Rolling Data'!D370</f>
        <v/>
      </c>
      <c r="E687" s="39" t="str">
        <f>'Rolling Data'!E370</f>
        <v/>
      </c>
      <c r="F687" s="39" t="str">
        <f>'Rolling Data'!F370</f>
        <v/>
      </c>
      <c r="G687" s="39" t="str">
        <f>'Rolling Data'!G370</f>
        <v/>
      </c>
      <c r="H687" s="39" t="str">
        <f>'Rolling Data'!H370</f>
        <v/>
      </c>
      <c r="J687" s="167"/>
    </row>
    <row r="688" ht="15.75" customHeight="1">
      <c r="A688" s="48" t="str">
        <f t="shared" si="20"/>
        <v> &amp; </v>
      </c>
      <c r="B688" s="49" t="str">
        <f t="shared" si="21"/>
        <v> &amp; </v>
      </c>
      <c r="C688" s="39" t="str">
        <f>'Rolling Data'!C371</f>
        <v/>
      </c>
      <c r="D688" s="39" t="str">
        <f>'Rolling Data'!D371</f>
        <v/>
      </c>
      <c r="E688" s="39" t="str">
        <f>'Rolling Data'!E371</f>
        <v/>
      </c>
      <c r="F688" s="39" t="str">
        <f>'Rolling Data'!F371</f>
        <v/>
      </c>
      <c r="G688" s="39" t="str">
        <f>'Rolling Data'!G371</f>
        <v/>
      </c>
      <c r="H688" s="39" t="str">
        <f>'Rolling Data'!H371</f>
        <v/>
      </c>
      <c r="J688" s="167"/>
    </row>
    <row r="689" ht="15.75" customHeight="1">
      <c r="A689" s="48" t="str">
        <f t="shared" si="20"/>
        <v> &amp; </v>
      </c>
      <c r="B689" s="49" t="str">
        <f t="shared" si="21"/>
        <v> &amp; </v>
      </c>
      <c r="C689" s="39" t="str">
        <f>'Rolling Data'!C372</f>
        <v/>
      </c>
      <c r="D689" s="39" t="str">
        <f>'Rolling Data'!D372</f>
        <v/>
      </c>
      <c r="E689" s="39" t="str">
        <f>'Rolling Data'!E372</f>
        <v/>
      </c>
      <c r="F689" s="39" t="str">
        <f>'Rolling Data'!F372</f>
        <v/>
      </c>
      <c r="G689" s="39" t="str">
        <f>'Rolling Data'!G372</f>
        <v/>
      </c>
      <c r="H689" s="39" t="str">
        <f>'Rolling Data'!H372</f>
        <v/>
      </c>
      <c r="J689" s="167"/>
    </row>
    <row r="690" ht="15.75" customHeight="1">
      <c r="A690" s="48" t="str">
        <f t="shared" si="20"/>
        <v> &amp; </v>
      </c>
      <c r="B690" s="49" t="str">
        <f t="shared" si="21"/>
        <v> &amp; </v>
      </c>
      <c r="C690" s="39" t="str">
        <f>'Rolling Data'!C373</f>
        <v/>
      </c>
      <c r="D690" s="39" t="str">
        <f>'Rolling Data'!D373</f>
        <v/>
      </c>
      <c r="E690" s="39" t="str">
        <f>'Rolling Data'!E373</f>
        <v/>
      </c>
      <c r="F690" s="39" t="str">
        <f>'Rolling Data'!F373</f>
        <v/>
      </c>
      <c r="G690" s="39" t="str">
        <f>'Rolling Data'!G373</f>
        <v/>
      </c>
      <c r="H690" s="39" t="str">
        <f>'Rolling Data'!H373</f>
        <v/>
      </c>
      <c r="J690" s="167"/>
    </row>
    <row r="691" ht="15.75" customHeight="1">
      <c r="A691" s="48" t="str">
        <f t="shared" si="20"/>
        <v> &amp; </v>
      </c>
      <c r="B691" s="49" t="str">
        <f t="shared" si="21"/>
        <v> &amp; </v>
      </c>
      <c r="C691" s="39" t="str">
        <f>'Rolling Data'!C374</f>
        <v/>
      </c>
      <c r="D691" s="39" t="str">
        <f>'Rolling Data'!D374</f>
        <v/>
      </c>
      <c r="E691" s="39" t="str">
        <f>'Rolling Data'!E374</f>
        <v/>
      </c>
      <c r="F691" s="39" t="str">
        <f>'Rolling Data'!F374</f>
        <v/>
      </c>
      <c r="G691" s="39" t="str">
        <f>'Rolling Data'!G374</f>
        <v/>
      </c>
      <c r="H691" s="39" t="str">
        <f>'Rolling Data'!H374</f>
        <v/>
      </c>
      <c r="J691" s="167"/>
    </row>
    <row r="692" ht="15.75" customHeight="1">
      <c r="A692" s="48" t="str">
        <f t="shared" si="20"/>
        <v> &amp; </v>
      </c>
      <c r="B692" s="49" t="str">
        <f t="shared" si="21"/>
        <v> &amp; </v>
      </c>
      <c r="C692" s="39" t="str">
        <f>'Rolling Data'!C375</f>
        <v/>
      </c>
      <c r="D692" s="39" t="str">
        <f>'Rolling Data'!D375</f>
        <v/>
      </c>
      <c r="E692" s="39" t="str">
        <f>'Rolling Data'!E375</f>
        <v/>
      </c>
      <c r="F692" s="39" t="str">
        <f>'Rolling Data'!F375</f>
        <v/>
      </c>
      <c r="G692" s="39" t="str">
        <f>'Rolling Data'!G375</f>
        <v/>
      </c>
      <c r="H692" s="39" t="str">
        <f>'Rolling Data'!H375</f>
        <v/>
      </c>
      <c r="J692" s="167"/>
    </row>
    <row r="693" ht="15.75" customHeight="1">
      <c r="A693" s="48" t="str">
        <f t="shared" si="20"/>
        <v> &amp; </v>
      </c>
      <c r="B693" s="49" t="str">
        <f t="shared" si="21"/>
        <v> &amp; </v>
      </c>
      <c r="C693" s="39" t="str">
        <f>'Rolling Data'!C376</f>
        <v/>
      </c>
      <c r="D693" s="39" t="str">
        <f>'Rolling Data'!D376</f>
        <v/>
      </c>
      <c r="E693" s="39" t="str">
        <f>'Rolling Data'!E376</f>
        <v/>
      </c>
      <c r="F693" s="39" t="str">
        <f>'Rolling Data'!F376</f>
        <v/>
      </c>
      <c r="G693" s="39" t="str">
        <f>'Rolling Data'!G376</f>
        <v/>
      </c>
      <c r="H693" s="39" t="str">
        <f>'Rolling Data'!H376</f>
        <v/>
      </c>
      <c r="J693" s="167"/>
    </row>
    <row r="694" ht="15.75" customHeight="1">
      <c r="A694" s="48" t="str">
        <f t="shared" si="20"/>
        <v> &amp; </v>
      </c>
      <c r="B694" s="49" t="str">
        <f t="shared" si="21"/>
        <v> &amp; </v>
      </c>
      <c r="C694" s="39" t="str">
        <f>'Rolling Data'!C377</f>
        <v/>
      </c>
      <c r="D694" s="39" t="str">
        <f>'Rolling Data'!D377</f>
        <v/>
      </c>
      <c r="E694" s="39" t="str">
        <f>'Rolling Data'!E377</f>
        <v/>
      </c>
      <c r="F694" s="39" t="str">
        <f>'Rolling Data'!F377</f>
        <v/>
      </c>
      <c r="G694" s="39" t="str">
        <f>'Rolling Data'!G377</f>
        <v/>
      </c>
      <c r="H694" s="39" t="str">
        <f>'Rolling Data'!H377</f>
        <v/>
      </c>
      <c r="J694" s="167"/>
    </row>
    <row r="695" ht="15.75" customHeight="1">
      <c r="A695" s="48" t="str">
        <f t="shared" si="20"/>
        <v> &amp; </v>
      </c>
      <c r="B695" s="49" t="str">
        <f t="shared" si="21"/>
        <v> &amp; </v>
      </c>
      <c r="C695" s="39" t="str">
        <f>'Rolling Data'!C378</f>
        <v/>
      </c>
      <c r="D695" s="39" t="str">
        <f>'Rolling Data'!D378</f>
        <v/>
      </c>
      <c r="E695" s="39" t="str">
        <f>'Rolling Data'!E378</f>
        <v/>
      </c>
      <c r="F695" s="39" t="str">
        <f>'Rolling Data'!F378</f>
        <v/>
      </c>
      <c r="G695" s="39" t="str">
        <f>'Rolling Data'!G378</f>
        <v/>
      </c>
      <c r="H695" s="39" t="str">
        <f>'Rolling Data'!H378</f>
        <v/>
      </c>
      <c r="J695" s="167"/>
    </row>
    <row r="696" ht="15.75" customHeight="1">
      <c r="A696" s="48" t="str">
        <f t="shared" si="20"/>
        <v> &amp; </v>
      </c>
      <c r="B696" s="49" t="str">
        <f t="shared" si="21"/>
        <v> &amp; </v>
      </c>
      <c r="C696" s="39" t="str">
        <f>'Rolling Data'!C379</f>
        <v/>
      </c>
      <c r="D696" s="39" t="str">
        <f>'Rolling Data'!D379</f>
        <v/>
      </c>
      <c r="E696" s="39" t="str">
        <f>'Rolling Data'!E379</f>
        <v/>
      </c>
      <c r="F696" s="39" t="str">
        <f>'Rolling Data'!F379</f>
        <v/>
      </c>
      <c r="G696" s="39" t="str">
        <f>'Rolling Data'!G379</f>
        <v/>
      </c>
      <c r="H696" s="39" t="str">
        <f>'Rolling Data'!H379</f>
        <v/>
      </c>
      <c r="J696" s="167"/>
    </row>
    <row r="697" ht="15.75" customHeight="1">
      <c r="A697" s="48" t="str">
        <f t="shared" si="20"/>
        <v> &amp; </v>
      </c>
      <c r="B697" s="49" t="str">
        <f t="shared" si="21"/>
        <v> &amp; </v>
      </c>
      <c r="C697" s="39" t="str">
        <f>'Rolling Data'!C380</f>
        <v/>
      </c>
      <c r="D697" s="39" t="str">
        <f>'Rolling Data'!D380</f>
        <v/>
      </c>
      <c r="E697" s="39" t="str">
        <f>'Rolling Data'!E380</f>
        <v/>
      </c>
      <c r="F697" s="39" t="str">
        <f>'Rolling Data'!F380</f>
        <v/>
      </c>
      <c r="G697" s="39" t="str">
        <f>'Rolling Data'!G380</f>
        <v/>
      </c>
      <c r="H697" s="39" t="str">
        <f>'Rolling Data'!H380</f>
        <v/>
      </c>
      <c r="J697" s="167"/>
    </row>
    <row r="698" ht="15.75" customHeight="1">
      <c r="A698" s="48" t="str">
        <f t="shared" si="20"/>
        <v> &amp; </v>
      </c>
      <c r="B698" s="49" t="str">
        <f t="shared" si="21"/>
        <v> &amp; </v>
      </c>
      <c r="C698" s="39" t="str">
        <f>'Rolling Data'!C381</f>
        <v/>
      </c>
      <c r="D698" s="39" t="str">
        <f>'Rolling Data'!D381</f>
        <v/>
      </c>
      <c r="E698" s="39" t="str">
        <f>'Rolling Data'!E381</f>
        <v/>
      </c>
      <c r="F698" s="39" t="str">
        <f>'Rolling Data'!F381</f>
        <v/>
      </c>
      <c r="G698" s="39" t="str">
        <f>'Rolling Data'!G381</f>
        <v/>
      </c>
      <c r="H698" s="39" t="str">
        <f>'Rolling Data'!H381</f>
        <v/>
      </c>
      <c r="J698" s="167"/>
    </row>
    <row r="699" ht="15.75" customHeight="1">
      <c r="A699" s="48" t="str">
        <f t="shared" si="20"/>
        <v> &amp; </v>
      </c>
      <c r="B699" s="49" t="str">
        <f t="shared" si="21"/>
        <v> &amp; </v>
      </c>
      <c r="C699" s="39" t="str">
        <f>'Rolling Data'!C382</f>
        <v/>
      </c>
      <c r="D699" s="39" t="str">
        <f>'Rolling Data'!D382</f>
        <v/>
      </c>
      <c r="E699" s="39" t="str">
        <f>'Rolling Data'!E382</f>
        <v/>
      </c>
      <c r="F699" s="39" t="str">
        <f>'Rolling Data'!F382</f>
        <v/>
      </c>
      <c r="G699" s="39" t="str">
        <f>'Rolling Data'!G382</f>
        <v/>
      </c>
      <c r="H699" s="39" t="str">
        <f>'Rolling Data'!H382</f>
        <v/>
      </c>
      <c r="J699" s="167"/>
    </row>
    <row r="700" ht="15.75" customHeight="1">
      <c r="A700" s="48" t="str">
        <f t="shared" si="20"/>
        <v> &amp; </v>
      </c>
      <c r="B700" s="49" t="str">
        <f t="shared" si="21"/>
        <v> &amp; </v>
      </c>
      <c r="C700" s="39" t="str">
        <f>'Rolling Data'!C383</f>
        <v/>
      </c>
      <c r="D700" s="39" t="str">
        <f>'Rolling Data'!D383</f>
        <v/>
      </c>
      <c r="E700" s="39" t="str">
        <f>'Rolling Data'!E383</f>
        <v/>
      </c>
      <c r="F700" s="39" t="str">
        <f>'Rolling Data'!F383</f>
        <v/>
      </c>
      <c r="G700" s="39" t="str">
        <f>'Rolling Data'!G383</f>
        <v/>
      </c>
      <c r="H700" s="39" t="str">
        <f>'Rolling Data'!H383</f>
        <v/>
      </c>
      <c r="J700" s="167"/>
    </row>
    <row r="701" ht="15.75" customHeight="1">
      <c r="A701" s="48" t="str">
        <f t="shared" si="20"/>
        <v> &amp; </v>
      </c>
      <c r="B701" s="49" t="str">
        <f t="shared" si="21"/>
        <v> &amp; </v>
      </c>
      <c r="C701" s="39" t="str">
        <f>'Rolling Data'!C384</f>
        <v/>
      </c>
      <c r="D701" s="39" t="str">
        <f>'Rolling Data'!D384</f>
        <v/>
      </c>
      <c r="E701" s="39" t="str">
        <f>'Rolling Data'!E384</f>
        <v/>
      </c>
      <c r="F701" s="39" t="str">
        <f>'Rolling Data'!F384</f>
        <v/>
      </c>
      <c r="G701" s="39" t="str">
        <f>'Rolling Data'!G384</f>
        <v/>
      </c>
      <c r="H701" s="39" t="str">
        <f>'Rolling Data'!H384</f>
        <v/>
      </c>
      <c r="J701" s="167"/>
    </row>
    <row r="702" ht="15.75" customHeight="1">
      <c r="A702" s="48" t="str">
        <f t="shared" si="20"/>
        <v> &amp; </v>
      </c>
      <c r="B702" s="49" t="str">
        <f t="shared" si="21"/>
        <v> &amp; </v>
      </c>
      <c r="C702" s="39" t="str">
        <f>'Rolling Data'!C385</f>
        <v/>
      </c>
      <c r="D702" s="39" t="str">
        <f>'Rolling Data'!D385</f>
        <v/>
      </c>
      <c r="E702" s="39" t="str">
        <f>'Rolling Data'!E385</f>
        <v/>
      </c>
      <c r="F702" s="39" t="str">
        <f>'Rolling Data'!F385</f>
        <v/>
      </c>
      <c r="G702" s="39" t="str">
        <f>'Rolling Data'!G385</f>
        <v/>
      </c>
      <c r="H702" s="39" t="str">
        <f>'Rolling Data'!H385</f>
        <v/>
      </c>
      <c r="J702" s="167"/>
    </row>
    <row r="703" ht="15.75" customHeight="1">
      <c r="A703" s="48" t="str">
        <f t="shared" si="20"/>
        <v> &amp; </v>
      </c>
      <c r="B703" s="49" t="str">
        <f t="shared" si="21"/>
        <v> &amp; </v>
      </c>
      <c r="C703" s="39" t="str">
        <f>'Rolling Data'!C386</f>
        <v/>
      </c>
      <c r="D703" s="39" t="str">
        <f>'Rolling Data'!D386</f>
        <v/>
      </c>
      <c r="E703" s="39" t="str">
        <f>'Rolling Data'!E386</f>
        <v/>
      </c>
      <c r="F703" s="39" t="str">
        <f>'Rolling Data'!F386</f>
        <v/>
      </c>
      <c r="G703" s="39" t="str">
        <f>'Rolling Data'!G386</f>
        <v/>
      </c>
      <c r="H703" s="39" t="str">
        <f>'Rolling Data'!H386</f>
        <v/>
      </c>
      <c r="J703" s="167"/>
    </row>
    <row r="704" ht="15.75" customHeight="1">
      <c r="A704" s="48" t="str">
        <f t="shared" si="20"/>
        <v> &amp; </v>
      </c>
      <c r="B704" s="49" t="str">
        <f t="shared" si="21"/>
        <v> &amp; </v>
      </c>
      <c r="C704" s="39" t="str">
        <f>'Rolling Data'!C387</f>
        <v/>
      </c>
      <c r="D704" s="39" t="str">
        <f>'Rolling Data'!D387</f>
        <v/>
      </c>
      <c r="E704" s="39" t="str">
        <f>'Rolling Data'!E387</f>
        <v/>
      </c>
      <c r="F704" s="39" t="str">
        <f>'Rolling Data'!F387</f>
        <v/>
      </c>
      <c r="G704" s="39" t="str">
        <f>'Rolling Data'!G387</f>
        <v/>
      </c>
      <c r="H704" s="39" t="str">
        <f>'Rolling Data'!H387</f>
        <v/>
      </c>
      <c r="J704" s="167"/>
    </row>
    <row r="705" ht="15.75" customHeight="1">
      <c r="A705" s="48" t="str">
        <f t="shared" si="20"/>
        <v> &amp; </v>
      </c>
      <c r="B705" s="49" t="str">
        <f t="shared" si="21"/>
        <v> &amp; </v>
      </c>
      <c r="C705" s="39" t="str">
        <f>'Rolling Data'!C388</f>
        <v/>
      </c>
      <c r="D705" s="39" t="str">
        <f>'Rolling Data'!D388</f>
        <v/>
      </c>
      <c r="E705" s="39" t="str">
        <f>'Rolling Data'!E388</f>
        <v/>
      </c>
      <c r="F705" s="39" t="str">
        <f>'Rolling Data'!F388</f>
        <v/>
      </c>
      <c r="G705" s="39" t="str">
        <f>'Rolling Data'!G388</f>
        <v/>
      </c>
      <c r="H705" s="39" t="str">
        <f>'Rolling Data'!H388</f>
        <v/>
      </c>
      <c r="J705" s="167"/>
    </row>
    <row r="706" ht="15.75" customHeight="1">
      <c r="A706" s="48" t="str">
        <f t="shared" si="20"/>
        <v> &amp; </v>
      </c>
      <c r="B706" s="49" t="str">
        <f t="shared" si="21"/>
        <v> &amp; </v>
      </c>
      <c r="C706" s="39" t="str">
        <f>'Rolling Data'!C389</f>
        <v/>
      </c>
      <c r="D706" s="39" t="str">
        <f>'Rolling Data'!D389</f>
        <v/>
      </c>
      <c r="E706" s="39" t="str">
        <f>'Rolling Data'!E389</f>
        <v/>
      </c>
      <c r="F706" s="39" t="str">
        <f>'Rolling Data'!F389</f>
        <v/>
      </c>
      <c r="G706" s="39" t="str">
        <f>'Rolling Data'!G389</f>
        <v/>
      </c>
      <c r="H706" s="39" t="str">
        <f>'Rolling Data'!H389</f>
        <v/>
      </c>
      <c r="J706" s="167"/>
    </row>
    <row r="707" ht="15.75" customHeight="1">
      <c r="A707" s="48" t="str">
        <f t="shared" si="20"/>
        <v> &amp; </v>
      </c>
      <c r="B707" s="49" t="str">
        <f t="shared" si="21"/>
        <v> &amp; </v>
      </c>
      <c r="C707" s="39" t="str">
        <f>'Rolling Data'!C390</f>
        <v/>
      </c>
      <c r="D707" s="39" t="str">
        <f>'Rolling Data'!D390</f>
        <v/>
      </c>
      <c r="E707" s="39" t="str">
        <f>'Rolling Data'!E390</f>
        <v/>
      </c>
      <c r="F707" s="39" t="str">
        <f>'Rolling Data'!F390</f>
        <v/>
      </c>
      <c r="G707" s="39" t="str">
        <f>'Rolling Data'!G390</f>
        <v/>
      </c>
      <c r="H707" s="39" t="str">
        <f>'Rolling Data'!H390</f>
        <v/>
      </c>
      <c r="J707" s="167"/>
    </row>
    <row r="708" ht="15.75" customHeight="1">
      <c r="A708" s="48" t="str">
        <f t="shared" si="20"/>
        <v> &amp; </v>
      </c>
      <c r="B708" s="49" t="str">
        <f t="shared" si="21"/>
        <v> &amp; </v>
      </c>
      <c r="C708" s="39" t="str">
        <f>'Rolling Data'!C391</f>
        <v/>
      </c>
      <c r="D708" s="39" t="str">
        <f>'Rolling Data'!D391</f>
        <v/>
      </c>
      <c r="E708" s="39" t="str">
        <f>'Rolling Data'!E391</f>
        <v/>
      </c>
      <c r="F708" s="39" t="str">
        <f>'Rolling Data'!F391</f>
        <v/>
      </c>
      <c r="G708" s="39" t="str">
        <f>'Rolling Data'!G391</f>
        <v/>
      </c>
      <c r="H708" s="39" t="str">
        <f>'Rolling Data'!H391</f>
        <v/>
      </c>
      <c r="J708" s="167"/>
    </row>
    <row r="709" ht="15.75" customHeight="1">
      <c r="A709" s="48" t="str">
        <f t="shared" si="20"/>
        <v> &amp; </v>
      </c>
      <c r="B709" s="49" t="str">
        <f t="shared" si="21"/>
        <v> &amp; </v>
      </c>
      <c r="C709" s="39" t="str">
        <f>'Rolling Data'!C392</f>
        <v/>
      </c>
      <c r="D709" s="39" t="str">
        <f>'Rolling Data'!D392</f>
        <v/>
      </c>
      <c r="E709" s="39" t="str">
        <f>'Rolling Data'!E392</f>
        <v/>
      </c>
      <c r="F709" s="39" t="str">
        <f>'Rolling Data'!F392</f>
        <v/>
      </c>
      <c r="G709" s="39" t="str">
        <f>'Rolling Data'!G392</f>
        <v/>
      </c>
      <c r="H709" s="39" t="str">
        <f>'Rolling Data'!H392</f>
        <v/>
      </c>
      <c r="J709" s="167"/>
    </row>
    <row r="710" ht="15.75" customHeight="1">
      <c r="A710" s="48" t="str">
        <f t="shared" si="20"/>
        <v> &amp; </v>
      </c>
      <c r="B710" s="49" t="str">
        <f t="shared" si="21"/>
        <v> &amp; </v>
      </c>
      <c r="C710" s="39" t="str">
        <f>'Rolling Data'!C393</f>
        <v/>
      </c>
      <c r="D710" s="39" t="str">
        <f>'Rolling Data'!D393</f>
        <v/>
      </c>
      <c r="E710" s="39" t="str">
        <f>'Rolling Data'!E393</f>
        <v/>
      </c>
      <c r="F710" s="39" t="str">
        <f>'Rolling Data'!F393</f>
        <v/>
      </c>
      <c r="G710" s="39" t="str">
        <f>'Rolling Data'!G393</f>
        <v/>
      </c>
      <c r="H710" s="39" t="str">
        <f>'Rolling Data'!H393</f>
        <v/>
      </c>
      <c r="J710" s="167"/>
    </row>
    <row r="711" ht="15.75" customHeight="1">
      <c r="A711" s="48" t="str">
        <f t="shared" si="20"/>
        <v> &amp; </v>
      </c>
      <c r="B711" s="49" t="str">
        <f t="shared" si="21"/>
        <v> &amp; </v>
      </c>
      <c r="C711" s="39" t="str">
        <f>'Rolling Data'!C394</f>
        <v/>
      </c>
      <c r="D711" s="39" t="str">
        <f>'Rolling Data'!D394</f>
        <v/>
      </c>
      <c r="E711" s="39" t="str">
        <f>'Rolling Data'!E394</f>
        <v/>
      </c>
      <c r="F711" s="39" t="str">
        <f>'Rolling Data'!F394</f>
        <v/>
      </c>
      <c r="G711" s="39" t="str">
        <f>'Rolling Data'!G394</f>
        <v/>
      </c>
      <c r="H711" s="39" t="str">
        <f>'Rolling Data'!H394</f>
        <v/>
      </c>
      <c r="J711" s="167"/>
    </row>
    <row r="712" ht="15.75" customHeight="1">
      <c r="A712" s="48" t="str">
        <f t="shared" si="20"/>
        <v> &amp; </v>
      </c>
      <c r="B712" s="49" t="str">
        <f t="shared" si="21"/>
        <v> &amp; </v>
      </c>
      <c r="C712" s="39" t="str">
        <f>'Rolling Data'!C395</f>
        <v/>
      </c>
      <c r="D712" s="39" t="str">
        <f>'Rolling Data'!D395</f>
        <v/>
      </c>
      <c r="E712" s="39" t="str">
        <f>'Rolling Data'!E395</f>
        <v/>
      </c>
      <c r="F712" s="39" t="str">
        <f>'Rolling Data'!F395</f>
        <v/>
      </c>
      <c r="G712" s="39" t="str">
        <f>'Rolling Data'!G395</f>
        <v/>
      </c>
      <c r="H712" s="39" t="str">
        <f>'Rolling Data'!H395</f>
        <v/>
      </c>
      <c r="J712" s="167"/>
    </row>
    <row r="713" ht="15.75" customHeight="1">
      <c r="A713" s="48" t="str">
        <f t="shared" si="20"/>
        <v> &amp; </v>
      </c>
      <c r="B713" s="49" t="str">
        <f t="shared" si="21"/>
        <v> &amp; </v>
      </c>
      <c r="C713" s="39" t="str">
        <f>'Rolling Data'!C396</f>
        <v/>
      </c>
      <c r="D713" s="39" t="str">
        <f>'Rolling Data'!D396</f>
        <v/>
      </c>
      <c r="E713" s="39" t="str">
        <f>'Rolling Data'!E396</f>
        <v/>
      </c>
      <c r="F713" s="39" t="str">
        <f>'Rolling Data'!F396</f>
        <v/>
      </c>
      <c r="G713" s="39" t="str">
        <f>'Rolling Data'!G396</f>
        <v/>
      </c>
      <c r="H713" s="39" t="str">
        <f>'Rolling Data'!H396</f>
        <v/>
      </c>
      <c r="J713" s="167"/>
    </row>
    <row r="714" ht="15.75" customHeight="1">
      <c r="A714" s="48" t="str">
        <f t="shared" si="20"/>
        <v> &amp; </v>
      </c>
      <c r="B714" s="49" t="str">
        <f t="shared" si="21"/>
        <v> &amp; </v>
      </c>
      <c r="C714" s="39" t="str">
        <f>'Rolling Data'!C397</f>
        <v/>
      </c>
      <c r="D714" s="39" t="str">
        <f>'Rolling Data'!D397</f>
        <v/>
      </c>
      <c r="E714" s="39" t="str">
        <f>'Rolling Data'!E397</f>
        <v/>
      </c>
      <c r="F714" s="39" t="str">
        <f>'Rolling Data'!F397</f>
        <v/>
      </c>
      <c r="G714" s="39" t="str">
        <f>'Rolling Data'!G397</f>
        <v/>
      </c>
      <c r="H714" s="39" t="str">
        <f>'Rolling Data'!H397</f>
        <v/>
      </c>
      <c r="J714" s="167"/>
    </row>
    <row r="715" ht="15.75" customHeight="1">
      <c r="A715" s="48" t="str">
        <f t="shared" si="20"/>
        <v> &amp; </v>
      </c>
      <c r="B715" s="49" t="str">
        <f t="shared" si="21"/>
        <v> &amp; </v>
      </c>
      <c r="C715" s="39" t="str">
        <f>'Rolling Data'!C398</f>
        <v/>
      </c>
      <c r="D715" s="39" t="str">
        <f>'Rolling Data'!D398</f>
        <v/>
      </c>
      <c r="E715" s="39" t="str">
        <f>'Rolling Data'!E398</f>
        <v/>
      </c>
      <c r="F715" s="39" t="str">
        <f>'Rolling Data'!F398</f>
        <v/>
      </c>
      <c r="G715" s="39" t="str">
        <f>'Rolling Data'!G398</f>
        <v/>
      </c>
      <c r="H715" s="39" t="str">
        <f>'Rolling Data'!H398</f>
        <v/>
      </c>
      <c r="J715" s="167"/>
    </row>
    <row r="716" ht="15.75" customHeight="1">
      <c r="A716" s="48" t="str">
        <f t="shared" si="20"/>
        <v> &amp; </v>
      </c>
      <c r="B716" s="49" t="str">
        <f t="shared" si="21"/>
        <v> &amp; </v>
      </c>
      <c r="C716" s="39" t="str">
        <f>'Rolling Data'!C399</f>
        <v/>
      </c>
      <c r="D716" s="39" t="str">
        <f>'Rolling Data'!D399</f>
        <v/>
      </c>
      <c r="E716" s="39" t="str">
        <f>'Rolling Data'!E399</f>
        <v/>
      </c>
      <c r="F716" s="39" t="str">
        <f>'Rolling Data'!F399</f>
        <v/>
      </c>
      <c r="G716" s="39" t="str">
        <f>'Rolling Data'!G399</f>
        <v/>
      </c>
      <c r="H716" s="39" t="str">
        <f>'Rolling Data'!H399</f>
        <v/>
      </c>
      <c r="J716" s="167"/>
    </row>
    <row r="717" ht="15.75" customHeight="1">
      <c r="A717" s="48" t="str">
        <f t="shared" si="20"/>
        <v> &amp; </v>
      </c>
      <c r="B717" s="49" t="str">
        <f t="shared" si="21"/>
        <v> &amp; </v>
      </c>
      <c r="C717" s="39" t="str">
        <f>'Rolling Data'!C400</f>
        <v/>
      </c>
      <c r="D717" s="39" t="str">
        <f>'Rolling Data'!D400</f>
        <v/>
      </c>
      <c r="E717" s="39" t="str">
        <f>'Rolling Data'!E400</f>
        <v/>
      </c>
      <c r="F717" s="39" t="str">
        <f>'Rolling Data'!F400</f>
        <v/>
      </c>
      <c r="G717" s="39" t="str">
        <f>'Rolling Data'!G400</f>
        <v/>
      </c>
      <c r="H717" s="39" t="str">
        <f>'Rolling Data'!H400</f>
        <v/>
      </c>
      <c r="J717" s="167"/>
    </row>
    <row r="718" ht="15.75" customHeight="1">
      <c r="A718" s="48" t="str">
        <f t="shared" si="20"/>
        <v> &amp; </v>
      </c>
      <c r="B718" s="49" t="str">
        <f t="shared" si="21"/>
        <v> &amp; </v>
      </c>
      <c r="C718" s="39" t="str">
        <f>'Rolling Data'!C401</f>
        <v/>
      </c>
      <c r="D718" s="39" t="str">
        <f>'Rolling Data'!D401</f>
        <v/>
      </c>
      <c r="E718" s="39" t="str">
        <f>'Rolling Data'!E401</f>
        <v/>
      </c>
      <c r="F718" s="39" t="str">
        <f>'Rolling Data'!F401</f>
        <v/>
      </c>
      <c r="G718" s="39" t="str">
        <f>'Rolling Data'!G401</f>
        <v/>
      </c>
      <c r="H718" s="39" t="str">
        <f>'Rolling Data'!H401</f>
        <v/>
      </c>
      <c r="J718" s="167"/>
    </row>
    <row r="719" ht="15.75" customHeight="1">
      <c r="A719" s="48" t="str">
        <f t="shared" si="20"/>
        <v> &amp; </v>
      </c>
      <c r="B719" s="49" t="str">
        <f t="shared" si="21"/>
        <v> &amp; </v>
      </c>
      <c r="C719" s="39" t="str">
        <f>'Rolling Data'!C402</f>
        <v/>
      </c>
      <c r="D719" s="39" t="str">
        <f>'Rolling Data'!D402</f>
        <v/>
      </c>
      <c r="E719" s="39" t="str">
        <f>'Rolling Data'!E402</f>
        <v/>
      </c>
      <c r="F719" s="39" t="str">
        <f>'Rolling Data'!F402</f>
        <v/>
      </c>
      <c r="G719" s="39" t="str">
        <f>'Rolling Data'!G402</f>
        <v/>
      </c>
      <c r="H719" s="39" t="str">
        <f>'Rolling Data'!H402</f>
        <v/>
      </c>
      <c r="J719" s="167"/>
    </row>
    <row r="720" ht="15.75" customHeight="1">
      <c r="A720" s="48" t="str">
        <f t="shared" si="20"/>
        <v> &amp; </v>
      </c>
      <c r="B720" s="49" t="str">
        <f t="shared" si="21"/>
        <v> &amp; </v>
      </c>
      <c r="C720" s="39" t="str">
        <f>'Rolling Data'!C403</f>
        <v/>
      </c>
      <c r="D720" s="39" t="str">
        <f>'Rolling Data'!D403</f>
        <v/>
      </c>
      <c r="E720" s="39" t="str">
        <f>'Rolling Data'!E403</f>
        <v/>
      </c>
      <c r="F720" s="39" t="str">
        <f>'Rolling Data'!F403</f>
        <v/>
      </c>
      <c r="G720" s="39" t="str">
        <f>'Rolling Data'!G403</f>
        <v/>
      </c>
      <c r="H720" s="39" t="str">
        <f>'Rolling Data'!H403</f>
        <v/>
      </c>
      <c r="J720" s="167"/>
    </row>
    <row r="721" ht="15.75" customHeight="1">
      <c r="A721" s="48" t="str">
        <f t="shared" si="20"/>
        <v> &amp; </v>
      </c>
      <c r="B721" s="49" t="str">
        <f t="shared" si="21"/>
        <v> &amp; </v>
      </c>
      <c r="C721" s="39" t="str">
        <f>'Rolling Data'!C404</f>
        <v/>
      </c>
      <c r="D721" s="39" t="str">
        <f>'Rolling Data'!D404</f>
        <v/>
      </c>
      <c r="E721" s="39" t="str">
        <f>'Rolling Data'!E404</f>
        <v/>
      </c>
      <c r="F721" s="39" t="str">
        <f>'Rolling Data'!F404</f>
        <v/>
      </c>
      <c r="G721" s="39" t="str">
        <f>'Rolling Data'!G404</f>
        <v/>
      </c>
      <c r="H721" s="39" t="str">
        <f>'Rolling Data'!H404</f>
        <v/>
      </c>
      <c r="J721" s="167"/>
    </row>
    <row r="722" ht="15.75" customHeight="1">
      <c r="A722" s="48" t="str">
        <f t="shared" si="20"/>
        <v> &amp; </v>
      </c>
      <c r="B722" s="49" t="str">
        <f t="shared" si="21"/>
        <v> &amp; </v>
      </c>
      <c r="C722" s="39" t="str">
        <f>'Rolling Data'!C405</f>
        <v/>
      </c>
      <c r="D722" s="39" t="str">
        <f>'Rolling Data'!D405</f>
        <v/>
      </c>
      <c r="E722" s="39" t="str">
        <f>'Rolling Data'!E405</f>
        <v/>
      </c>
      <c r="F722" s="39" t="str">
        <f>'Rolling Data'!F405</f>
        <v/>
      </c>
      <c r="G722" s="39" t="str">
        <f>'Rolling Data'!G405</f>
        <v/>
      </c>
      <c r="H722" s="39" t="str">
        <f>'Rolling Data'!H405</f>
        <v/>
      </c>
      <c r="J722" s="167"/>
    </row>
    <row r="723" ht="15.75" customHeight="1">
      <c r="A723" s="48" t="str">
        <f t="shared" si="20"/>
        <v> &amp; </v>
      </c>
      <c r="B723" s="49" t="str">
        <f t="shared" si="21"/>
        <v> &amp; </v>
      </c>
      <c r="C723" s="39" t="str">
        <f>'Rolling Data'!C406</f>
        <v/>
      </c>
      <c r="D723" s="39" t="str">
        <f>'Rolling Data'!D406</f>
        <v/>
      </c>
      <c r="E723" s="39" t="str">
        <f>'Rolling Data'!E406</f>
        <v/>
      </c>
      <c r="F723" s="39" t="str">
        <f>'Rolling Data'!F406</f>
        <v/>
      </c>
      <c r="G723" s="39" t="str">
        <f>'Rolling Data'!G406</f>
        <v/>
      </c>
      <c r="H723" s="39" t="str">
        <f>'Rolling Data'!H406</f>
        <v/>
      </c>
      <c r="J723" s="167"/>
    </row>
    <row r="724" ht="15.75" customHeight="1">
      <c r="A724" s="48" t="str">
        <f t="shared" si="20"/>
        <v> &amp; </v>
      </c>
      <c r="B724" s="49" t="str">
        <f t="shared" si="21"/>
        <v> &amp; </v>
      </c>
      <c r="C724" s="39" t="str">
        <f>'Rolling Data'!C407</f>
        <v/>
      </c>
      <c r="D724" s="39" t="str">
        <f>'Rolling Data'!D407</f>
        <v/>
      </c>
      <c r="E724" s="39" t="str">
        <f>'Rolling Data'!E407</f>
        <v/>
      </c>
      <c r="F724" s="39" t="str">
        <f>'Rolling Data'!F407</f>
        <v/>
      </c>
      <c r="G724" s="39" t="str">
        <f>'Rolling Data'!G407</f>
        <v/>
      </c>
      <c r="H724" s="39" t="str">
        <f>'Rolling Data'!H407</f>
        <v/>
      </c>
      <c r="J724" s="167"/>
    </row>
    <row r="725" ht="15.75" customHeight="1">
      <c r="A725" s="48" t="str">
        <f t="shared" si="20"/>
        <v> &amp; </v>
      </c>
      <c r="B725" s="49" t="str">
        <f t="shared" si="21"/>
        <v> &amp; </v>
      </c>
      <c r="C725" s="39" t="str">
        <f>'Rolling Data'!C408</f>
        <v/>
      </c>
      <c r="D725" s="39" t="str">
        <f>'Rolling Data'!D408</f>
        <v/>
      </c>
      <c r="E725" s="39" t="str">
        <f>'Rolling Data'!E408</f>
        <v/>
      </c>
      <c r="F725" s="39" t="str">
        <f>'Rolling Data'!F408</f>
        <v/>
      </c>
      <c r="G725" s="39" t="str">
        <f>'Rolling Data'!G408</f>
        <v/>
      </c>
      <c r="H725" s="39" t="str">
        <f>'Rolling Data'!H408</f>
        <v/>
      </c>
      <c r="J725" s="167"/>
    </row>
    <row r="726" ht="15.75" customHeight="1">
      <c r="A726" s="48" t="str">
        <f t="shared" si="20"/>
        <v> &amp; </v>
      </c>
      <c r="B726" s="49" t="str">
        <f t="shared" si="21"/>
        <v> &amp; </v>
      </c>
      <c r="C726" s="39" t="str">
        <f>'Rolling Data'!C409</f>
        <v/>
      </c>
      <c r="D726" s="39" t="str">
        <f>'Rolling Data'!D409</f>
        <v/>
      </c>
      <c r="E726" s="39" t="str">
        <f>'Rolling Data'!E409</f>
        <v/>
      </c>
      <c r="F726" s="39" t="str">
        <f>'Rolling Data'!F409</f>
        <v/>
      </c>
      <c r="G726" s="39" t="str">
        <f>'Rolling Data'!G409</f>
        <v/>
      </c>
      <c r="H726" s="39" t="str">
        <f>'Rolling Data'!H409</f>
        <v/>
      </c>
      <c r="J726" s="167"/>
    </row>
    <row r="727" ht="15.75" customHeight="1">
      <c r="A727" s="48" t="str">
        <f t="shared" si="20"/>
        <v> &amp; </v>
      </c>
      <c r="B727" s="49" t="str">
        <f t="shared" si="21"/>
        <v> &amp; </v>
      </c>
      <c r="C727" s="39" t="str">
        <f>'Rolling Data'!C410</f>
        <v/>
      </c>
      <c r="D727" s="39" t="str">
        <f>'Rolling Data'!D410</f>
        <v/>
      </c>
      <c r="E727" s="39" t="str">
        <f>'Rolling Data'!E410</f>
        <v/>
      </c>
      <c r="F727" s="39" t="str">
        <f>'Rolling Data'!F410</f>
        <v/>
      </c>
      <c r="G727" s="39" t="str">
        <f>'Rolling Data'!G410</f>
        <v/>
      </c>
      <c r="H727" s="39" t="str">
        <f>'Rolling Data'!H410</f>
        <v/>
      </c>
      <c r="J727" s="167"/>
    </row>
    <row r="728" ht="15.75" customHeight="1">
      <c r="A728" s="48" t="str">
        <f t="shared" si="20"/>
        <v> &amp; </v>
      </c>
      <c r="B728" s="49" t="str">
        <f t="shared" si="21"/>
        <v> &amp; </v>
      </c>
      <c r="C728" s="39" t="str">
        <f>'Rolling Data'!C411</f>
        <v/>
      </c>
      <c r="D728" s="39" t="str">
        <f>'Rolling Data'!D411</f>
        <v/>
      </c>
      <c r="E728" s="39" t="str">
        <f>'Rolling Data'!E411</f>
        <v/>
      </c>
      <c r="F728" s="39" t="str">
        <f>'Rolling Data'!F411</f>
        <v/>
      </c>
      <c r="G728" s="39" t="str">
        <f>'Rolling Data'!G411</f>
        <v/>
      </c>
      <c r="H728" s="39" t="str">
        <f>'Rolling Data'!H411</f>
        <v/>
      </c>
      <c r="J728" s="167"/>
    </row>
    <row r="729" ht="15.75" customHeight="1">
      <c r="A729" s="48" t="str">
        <f t="shared" si="20"/>
        <v> &amp; </v>
      </c>
      <c r="B729" s="49" t="str">
        <f t="shared" si="21"/>
        <v> &amp; </v>
      </c>
      <c r="C729" s="39" t="str">
        <f>'Rolling Data'!C412</f>
        <v/>
      </c>
      <c r="D729" s="39" t="str">
        <f>'Rolling Data'!D412</f>
        <v/>
      </c>
      <c r="E729" s="39" t="str">
        <f>'Rolling Data'!E412</f>
        <v/>
      </c>
      <c r="F729" s="39" t="str">
        <f>'Rolling Data'!F412</f>
        <v/>
      </c>
      <c r="G729" s="39" t="str">
        <f>'Rolling Data'!G412</f>
        <v/>
      </c>
      <c r="H729" s="39" t="str">
        <f>'Rolling Data'!H412</f>
        <v/>
      </c>
      <c r="J729" s="167"/>
    </row>
    <row r="730" ht="15.75" customHeight="1">
      <c r="A730" s="48" t="str">
        <f t="shared" si="20"/>
        <v> &amp; </v>
      </c>
      <c r="B730" s="49" t="str">
        <f t="shared" si="21"/>
        <v> &amp; </v>
      </c>
      <c r="C730" s="39" t="str">
        <f>'Rolling Data'!C413</f>
        <v/>
      </c>
      <c r="D730" s="39" t="str">
        <f>'Rolling Data'!D413</f>
        <v/>
      </c>
      <c r="E730" s="39" t="str">
        <f>'Rolling Data'!E413</f>
        <v/>
      </c>
      <c r="F730" s="39" t="str">
        <f>'Rolling Data'!F413</f>
        <v/>
      </c>
      <c r="G730" s="39" t="str">
        <f>'Rolling Data'!G413</f>
        <v/>
      </c>
      <c r="H730" s="39" t="str">
        <f>'Rolling Data'!H413</f>
        <v/>
      </c>
      <c r="J730" s="167"/>
    </row>
    <row r="731" ht="15.75" customHeight="1">
      <c r="A731" s="48" t="str">
        <f t="shared" si="20"/>
        <v> &amp; </v>
      </c>
      <c r="B731" s="49" t="str">
        <f t="shared" si="21"/>
        <v> &amp; </v>
      </c>
      <c r="C731" s="39" t="str">
        <f>'Rolling Data'!C414</f>
        <v/>
      </c>
      <c r="D731" s="39" t="str">
        <f>'Rolling Data'!D414</f>
        <v/>
      </c>
      <c r="E731" s="39" t="str">
        <f>'Rolling Data'!E414</f>
        <v/>
      </c>
      <c r="F731" s="39" t="str">
        <f>'Rolling Data'!F414</f>
        <v/>
      </c>
      <c r="G731" s="39" t="str">
        <f>'Rolling Data'!G414</f>
        <v/>
      </c>
      <c r="H731" s="39" t="str">
        <f>'Rolling Data'!H414</f>
        <v/>
      </c>
      <c r="J731" s="167"/>
    </row>
    <row r="732" ht="15.75" customHeight="1">
      <c r="A732" s="48" t="str">
        <f t="shared" si="20"/>
        <v> &amp; </v>
      </c>
      <c r="B732" s="49" t="str">
        <f t="shared" si="21"/>
        <v> &amp; </v>
      </c>
      <c r="C732" s="39" t="str">
        <f>'Rolling Data'!C415</f>
        <v/>
      </c>
      <c r="D732" s="39" t="str">
        <f>'Rolling Data'!D415</f>
        <v/>
      </c>
      <c r="E732" s="39" t="str">
        <f>'Rolling Data'!E415</f>
        <v/>
      </c>
      <c r="F732" s="39" t="str">
        <f>'Rolling Data'!F415</f>
        <v/>
      </c>
      <c r="G732" s="39" t="str">
        <f>'Rolling Data'!G415</f>
        <v/>
      </c>
      <c r="H732" s="39" t="str">
        <f>'Rolling Data'!H415</f>
        <v/>
      </c>
      <c r="J732" s="167"/>
    </row>
    <row r="733" ht="15.75" customHeight="1">
      <c r="A733" s="48" t="str">
        <f t="shared" si="20"/>
        <v> &amp; </v>
      </c>
      <c r="B733" s="49" t="str">
        <f t="shared" si="21"/>
        <v> &amp; </v>
      </c>
      <c r="C733" s="39" t="str">
        <f>'Rolling Data'!C416</f>
        <v/>
      </c>
      <c r="D733" s="39" t="str">
        <f>'Rolling Data'!D416</f>
        <v/>
      </c>
      <c r="E733" s="39" t="str">
        <f>'Rolling Data'!E416</f>
        <v/>
      </c>
      <c r="F733" s="39" t="str">
        <f>'Rolling Data'!F416</f>
        <v/>
      </c>
      <c r="G733" s="39" t="str">
        <f>'Rolling Data'!G416</f>
        <v/>
      </c>
      <c r="H733" s="39" t="str">
        <f>'Rolling Data'!H416</f>
        <v/>
      </c>
      <c r="J733" s="167"/>
    </row>
    <row r="734" ht="15.75" customHeight="1">
      <c r="A734" s="48" t="str">
        <f t="shared" si="20"/>
        <v> &amp; </v>
      </c>
      <c r="B734" s="49" t="str">
        <f t="shared" si="21"/>
        <v> &amp; </v>
      </c>
      <c r="C734" s="39" t="str">
        <f>'Rolling Data'!C417</f>
        <v/>
      </c>
      <c r="D734" s="39" t="str">
        <f>'Rolling Data'!D417</f>
        <v/>
      </c>
      <c r="E734" s="39" t="str">
        <f>'Rolling Data'!E417</f>
        <v/>
      </c>
      <c r="F734" s="39" t="str">
        <f>'Rolling Data'!F417</f>
        <v/>
      </c>
      <c r="G734" s="39" t="str">
        <f>'Rolling Data'!G417</f>
        <v/>
      </c>
      <c r="H734" s="39" t="str">
        <f>'Rolling Data'!H417</f>
        <v/>
      </c>
      <c r="J734" s="167"/>
    </row>
    <row r="735" ht="15.75" customHeight="1">
      <c r="A735" s="48" t="str">
        <f t="shared" si="20"/>
        <v> &amp; </v>
      </c>
      <c r="B735" s="49" t="str">
        <f t="shared" si="21"/>
        <v> &amp; </v>
      </c>
      <c r="C735" s="39" t="str">
        <f>'Rolling Data'!C418</f>
        <v/>
      </c>
      <c r="D735" s="39" t="str">
        <f>'Rolling Data'!D418</f>
        <v/>
      </c>
      <c r="E735" s="39" t="str">
        <f>'Rolling Data'!E418</f>
        <v/>
      </c>
      <c r="F735" s="39" t="str">
        <f>'Rolling Data'!F418</f>
        <v/>
      </c>
      <c r="G735" s="39" t="str">
        <f>'Rolling Data'!G418</f>
        <v/>
      </c>
      <c r="H735" s="39" t="str">
        <f>'Rolling Data'!H418</f>
        <v/>
      </c>
      <c r="J735" s="167"/>
    </row>
    <row r="736" ht="15.75" customHeight="1">
      <c r="A736" s="48" t="str">
        <f t="shared" si="20"/>
        <v> &amp; </v>
      </c>
      <c r="B736" s="49" t="str">
        <f t="shared" si="21"/>
        <v> &amp; </v>
      </c>
      <c r="C736" s="39" t="str">
        <f>'Rolling Data'!C419</f>
        <v/>
      </c>
      <c r="D736" s="39" t="str">
        <f>'Rolling Data'!D419</f>
        <v/>
      </c>
      <c r="E736" s="39" t="str">
        <f>'Rolling Data'!E419</f>
        <v/>
      </c>
      <c r="F736" s="39" t="str">
        <f>'Rolling Data'!F419</f>
        <v/>
      </c>
      <c r="G736" s="39" t="str">
        <f>'Rolling Data'!G419</f>
        <v/>
      </c>
      <c r="H736" s="39" t="str">
        <f>'Rolling Data'!H419</f>
        <v/>
      </c>
      <c r="J736" s="167"/>
    </row>
    <row r="737" ht="15.75" customHeight="1">
      <c r="A737" s="48" t="str">
        <f t="shared" si="20"/>
        <v> &amp; </v>
      </c>
      <c r="B737" s="49" t="str">
        <f t="shared" si="21"/>
        <v> &amp; </v>
      </c>
      <c r="C737" s="39" t="str">
        <f>'Rolling Data'!C420</f>
        <v/>
      </c>
      <c r="D737" s="39" t="str">
        <f>'Rolling Data'!D420</f>
        <v/>
      </c>
      <c r="E737" s="39" t="str">
        <f>'Rolling Data'!E420</f>
        <v/>
      </c>
      <c r="F737" s="39" t="str">
        <f>'Rolling Data'!F420</f>
        <v/>
      </c>
      <c r="G737" s="39" t="str">
        <f>'Rolling Data'!G420</f>
        <v/>
      </c>
      <c r="H737" s="39" t="str">
        <f>'Rolling Data'!H420</f>
        <v/>
      </c>
      <c r="J737" s="167"/>
    </row>
    <row r="738" ht="15.75" customHeight="1">
      <c r="A738" s="48" t="str">
        <f t="shared" si="20"/>
        <v> &amp; </v>
      </c>
      <c r="B738" s="49" t="str">
        <f t="shared" si="21"/>
        <v> &amp; </v>
      </c>
      <c r="C738" s="39" t="str">
        <f>'Rolling Data'!C421</f>
        <v/>
      </c>
      <c r="D738" s="39" t="str">
        <f>'Rolling Data'!D421</f>
        <v/>
      </c>
      <c r="E738" s="39" t="str">
        <f>'Rolling Data'!E421</f>
        <v/>
      </c>
      <c r="F738" s="39" t="str">
        <f>'Rolling Data'!F421</f>
        <v/>
      </c>
      <c r="G738" s="39" t="str">
        <f>'Rolling Data'!G421</f>
        <v/>
      </c>
      <c r="H738" s="39" t="str">
        <f>'Rolling Data'!H421</f>
        <v/>
      </c>
      <c r="J738" s="167"/>
    </row>
    <row r="739" ht="15.75" customHeight="1">
      <c r="A739" s="48" t="str">
        <f t="shared" si="20"/>
        <v> &amp; </v>
      </c>
      <c r="B739" s="49" t="str">
        <f t="shared" si="21"/>
        <v> &amp; </v>
      </c>
      <c r="C739" s="39" t="str">
        <f>'Rolling Data'!C422</f>
        <v/>
      </c>
      <c r="D739" s="39" t="str">
        <f>'Rolling Data'!D422</f>
        <v/>
      </c>
      <c r="E739" s="39" t="str">
        <f>'Rolling Data'!E422</f>
        <v/>
      </c>
      <c r="F739" s="39" t="str">
        <f>'Rolling Data'!F422</f>
        <v/>
      </c>
      <c r="G739" s="39" t="str">
        <f>'Rolling Data'!G422</f>
        <v/>
      </c>
      <c r="H739" s="39" t="str">
        <f>'Rolling Data'!H422</f>
        <v/>
      </c>
      <c r="J739" s="167"/>
    </row>
    <row r="740" ht="15.75" customHeight="1">
      <c r="A740" s="48" t="str">
        <f t="shared" si="20"/>
        <v> &amp; </v>
      </c>
      <c r="B740" s="49" t="str">
        <f t="shared" si="21"/>
        <v> &amp; </v>
      </c>
      <c r="C740" s="39" t="str">
        <f>'Rolling Data'!C423</f>
        <v/>
      </c>
      <c r="D740" s="39" t="str">
        <f>'Rolling Data'!D423</f>
        <v/>
      </c>
      <c r="E740" s="39" t="str">
        <f>'Rolling Data'!E423</f>
        <v/>
      </c>
      <c r="F740" s="39" t="str">
        <f>'Rolling Data'!F423</f>
        <v/>
      </c>
      <c r="G740" s="39" t="str">
        <f>'Rolling Data'!G423</f>
        <v/>
      </c>
      <c r="H740" s="39" t="str">
        <f>'Rolling Data'!H423</f>
        <v/>
      </c>
      <c r="J740" s="167"/>
    </row>
    <row r="741" ht="15.75" customHeight="1">
      <c r="A741" s="48" t="str">
        <f t="shared" si="20"/>
        <v> &amp; </v>
      </c>
      <c r="B741" s="49" t="str">
        <f t="shared" si="21"/>
        <v> &amp; </v>
      </c>
      <c r="C741" s="39" t="str">
        <f>'Rolling Data'!C424</f>
        <v/>
      </c>
      <c r="D741" s="39" t="str">
        <f>'Rolling Data'!D424</f>
        <v/>
      </c>
      <c r="E741" s="39" t="str">
        <f>'Rolling Data'!E424</f>
        <v/>
      </c>
      <c r="F741" s="39" t="str">
        <f>'Rolling Data'!F424</f>
        <v/>
      </c>
      <c r="G741" s="39" t="str">
        <f>'Rolling Data'!G424</f>
        <v/>
      </c>
      <c r="H741" s="39" t="str">
        <f>'Rolling Data'!H424</f>
        <v/>
      </c>
      <c r="J741" s="167"/>
    </row>
    <row r="742" ht="15.75" customHeight="1">
      <c r="A742" s="48" t="str">
        <f t="shared" si="20"/>
        <v> &amp; </v>
      </c>
      <c r="B742" s="49" t="str">
        <f t="shared" si="21"/>
        <v> &amp; </v>
      </c>
      <c r="C742" s="39" t="str">
        <f>'Rolling Data'!C425</f>
        <v/>
      </c>
      <c r="D742" s="39" t="str">
        <f>'Rolling Data'!D425</f>
        <v/>
      </c>
      <c r="E742" s="39" t="str">
        <f>'Rolling Data'!E425</f>
        <v/>
      </c>
      <c r="F742" s="39" t="str">
        <f>'Rolling Data'!F425</f>
        <v/>
      </c>
      <c r="G742" s="39" t="str">
        <f>'Rolling Data'!G425</f>
        <v/>
      </c>
      <c r="H742" s="39" t="str">
        <f>'Rolling Data'!H425</f>
        <v/>
      </c>
      <c r="J742" s="167"/>
    </row>
    <row r="743" ht="15.75" customHeight="1">
      <c r="A743" s="48" t="str">
        <f t="shared" si="20"/>
        <v> &amp; </v>
      </c>
      <c r="B743" s="49" t="str">
        <f t="shared" si="21"/>
        <v> &amp; </v>
      </c>
      <c r="C743" s="39" t="str">
        <f>'Rolling Data'!C426</f>
        <v/>
      </c>
      <c r="D743" s="39" t="str">
        <f>'Rolling Data'!D426</f>
        <v/>
      </c>
      <c r="E743" s="39" t="str">
        <f>'Rolling Data'!E426</f>
        <v/>
      </c>
      <c r="F743" s="39" t="str">
        <f>'Rolling Data'!F426</f>
        <v/>
      </c>
      <c r="G743" s="39" t="str">
        <f>'Rolling Data'!G426</f>
        <v/>
      </c>
      <c r="H743" s="39" t="str">
        <f>'Rolling Data'!H426</f>
        <v/>
      </c>
      <c r="J743" s="167"/>
    </row>
    <row r="744" ht="15.75" customHeight="1">
      <c r="A744" s="48" t="str">
        <f t="shared" si="20"/>
        <v> &amp; </v>
      </c>
      <c r="B744" s="49" t="str">
        <f t="shared" si="21"/>
        <v> &amp; </v>
      </c>
      <c r="C744" s="39" t="str">
        <f>'Rolling Data'!C427</f>
        <v/>
      </c>
      <c r="D744" s="39" t="str">
        <f>'Rolling Data'!D427</f>
        <v/>
      </c>
      <c r="E744" s="39" t="str">
        <f>'Rolling Data'!E427</f>
        <v/>
      </c>
      <c r="F744" s="39" t="str">
        <f>'Rolling Data'!F427</f>
        <v/>
      </c>
      <c r="G744" s="39" t="str">
        <f>'Rolling Data'!G427</f>
        <v/>
      </c>
      <c r="H744" s="39" t="str">
        <f>'Rolling Data'!H427</f>
        <v/>
      </c>
      <c r="J744" s="167"/>
    </row>
    <row r="745" ht="15.75" customHeight="1">
      <c r="A745" s="48" t="str">
        <f t="shared" si="20"/>
        <v> &amp; </v>
      </c>
      <c r="B745" s="49" t="str">
        <f t="shared" si="21"/>
        <v> &amp; </v>
      </c>
      <c r="C745" s="39" t="str">
        <f>'Rolling Data'!C428</f>
        <v/>
      </c>
      <c r="D745" s="39" t="str">
        <f>'Rolling Data'!D428</f>
        <v/>
      </c>
      <c r="E745" s="39" t="str">
        <f>'Rolling Data'!E428</f>
        <v/>
      </c>
      <c r="F745" s="39" t="str">
        <f>'Rolling Data'!F428</f>
        <v/>
      </c>
      <c r="G745" s="39" t="str">
        <f>'Rolling Data'!G428</f>
        <v/>
      </c>
      <c r="H745" s="39" t="str">
        <f>'Rolling Data'!H428</f>
        <v/>
      </c>
      <c r="J745" s="167"/>
    </row>
    <row r="746" ht="15.75" customHeight="1">
      <c r="A746" s="48" t="str">
        <f t="shared" si="20"/>
        <v> &amp; </v>
      </c>
      <c r="B746" s="49" t="str">
        <f t="shared" si="21"/>
        <v> &amp; </v>
      </c>
      <c r="C746" s="39" t="str">
        <f>'Rolling Data'!C429</f>
        <v/>
      </c>
      <c r="D746" s="39" t="str">
        <f>'Rolling Data'!D429</f>
        <v/>
      </c>
      <c r="E746" s="39" t="str">
        <f>'Rolling Data'!E429</f>
        <v/>
      </c>
      <c r="F746" s="39" t="str">
        <f>'Rolling Data'!F429</f>
        <v/>
      </c>
      <c r="G746" s="39" t="str">
        <f>'Rolling Data'!G429</f>
        <v/>
      </c>
      <c r="H746" s="39" t="str">
        <f>'Rolling Data'!H429</f>
        <v/>
      </c>
      <c r="J746" s="167"/>
    </row>
    <row r="747" ht="15.75" customHeight="1">
      <c r="A747" s="48" t="str">
        <f t="shared" si="20"/>
        <v> &amp; </v>
      </c>
      <c r="B747" s="49" t="str">
        <f t="shared" si="21"/>
        <v> &amp; </v>
      </c>
      <c r="C747" s="39" t="str">
        <f>'Rolling Data'!C430</f>
        <v/>
      </c>
      <c r="D747" s="39" t="str">
        <f>'Rolling Data'!D430</f>
        <v/>
      </c>
      <c r="E747" s="39" t="str">
        <f>'Rolling Data'!E430</f>
        <v/>
      </c>
      <c r="F747" s="39" t="str">
        <f>'Rolling Data'!F430</f>
        <v/>
      </c>
      <c r="G747" s="39" t="str">
        <f>'Rolling Data'!G430</f>
        <v/>
      </c>
      <c r="H747" s="39" t="str">
        <f>'Rolling Data'!H430</f>
        <v/>
      </c>
      <c r="J747" s="167"/>
    </row>
    <row r="748" ht="15.75" customHeight="1">
      <c r="A748" s="48" t="str">
        <f t="shared" si="20"/>
        <v> &amp; </v>
      </c>
      <c r="B748" s="49" t="str">
        <f t="shared" si="21"/>
        <v> &amp; </v>
      </c>
      <c r="C748" s="39" t="str">
        <f>'Rolling Data'!C431</f>
        <v/>
      </c>
      <c r="D748" s="39" t="str">
        <f>'Rolling Data'!D431</f>
        <v/>
      </c>
      <c r="E748" s="39" t="str">
        <f>'Rolling Data'!E431</f>
        <v/>
      </c>
      <c r="F748" s="39" t="str">
        <f>'Rolling Data'!F431</f>
        <v/>
      </c>
      <c r="G748" s="39" t="str">
        <f>'Rolling Data'!G431</f>
        <v/>
      </c>
      <c r="H748" s="39" t="str">
        <f>'Rolling Data'!H431</f>
        <v/>
      </c>
      <c r="J748" s="167"/>
    </row>
    <row r="749" ht="15.75" customHeight="1">
      <c r="A749" s="48" t="str">
        <f t="shared" si="20"/>
        <v> &amp; </v>
      </c>
      <c r="B749" s="49" t="str">
        <f t="shared" si="21"/>
        <v> &amp; </v>
      </c>
      <c r="C749" s="39" t="str">
        <f>'Rolling Data'!C432</f>
        <v/>
      </c>
      <c r="D749" s="39" t="str">
        <f>'Rolling Data'!D432</f>
        <v/>
      </c>
      <c r="E749" s="39" t="str">
        <f>'Rolling Data'!E432</f>
        <v/>
      </c>
      <c r="F749" s="39" t="str">
        <f>'Rolling Data'!F432</f>
        <v/>
      </c>
      <c r="G749" s="39" t="str">
        <f>'Rolling Data'!G432</f>
        <v/>
      </c>
      <c r="H749" s="39" t="str">
        <f>'Rolling Data'!H432</f>
        <v/>
      </c>
      <c r="J749" s="167"/>
    </row>
    <row r="750" ht="15.75" customHeight="1">
      <c r="A750" s="48" t="str">
        <f t="shared" si="20"/>
        <v> &amp; </v>
      </c>
      <c r="B750" s="49" t="str">
        <f t="shared" si="21"/>
        <v> &amp; </v>
      </c>
      <c r="C750" s="39" t="str">
        <f>'Rolling Data'!C433</f>
        <v/>
      </c>
      <c r="D750" s="39" t="str">
        <f>'Rolling Data'!D433</f>
        <v/>
      </c>
      <c r="E750" s="39" t="str">
        <f>'Rolling Data'!E433</f>
        <v/>
      </c>
      <c r="F750" s="39" t="str">
        <f>'Rolling Data'!F433</f>
        <v/>
      </c>
      <c r="G750" s="39" t="str">
        <f>'Rolling Data'!G433</f>
        <v/>
      </c>
      <c r="H750" s="39" t="str">
        <f>'Rolling Data'!H433</f>
        <v/>
      </c>
      <c r="J750" s="167"/>
    </row>
    <row r="751" ht="15.75" customHeight="1">
      <c r="A751" s="48" t="str">
        <f t="shared" si="20"/>
        <v> &amp; </v>
      </c>
      <c r="B751" s="49" t="str">
        <f t="shared" si="21"/>
        <v> &amp; </v>
      </c>
      <c r="C751" s="39" t="str">
        <f>'Rolling Data'!C434</f>
        <v/>
      </c>
      <c r="D751" s="39" t="str">
        <f>'Rolling Data'!D434</f>
        <v/>
      </c>
      <c r="E751" s="39" t="str">
        <f>'Rolling Data'!E434</f>
        <v/>
      </c>
      <c r="F751" s="39" t="str">
        <f>'Rolling Data'!F434</f>
        <v/>
      </c>
      <c r="G751" s="39" t="str">
        <f>'Rolling Data'!G434</f>
        <v/>
      </c>
      <c r="H751" s="39" t="str">
        <f>'Rolling Data'!H434</f>
        <v/>
      </c>
      <c r="J751" s="167"/>
    </row>
    <row r="752" ht="15.75" customHeight="1">
      <c r="A752" s="48" t="str">
        <f t="shared" si="20"/>
        <v> &amp; </v>
      </c>
      <c r="B752" s="49" t="str">
        <f t="shared" si="21"/>
        <v> &amp; </v>
      </c>
      <c r="C752" s="39" t="str">
        <f>'Rolling Data'!C435</f>
        <v/>
      </c>
      <c r="D752" s="39" t="str">
        <f>'Rolling Data'!D435</f>
        <v/>
      </c>
      <c r="E752" s="39" t="str">
        <f>'Rolling Data'!E435</f>
        <v/>
      </c>
      <c r="F752" s="39" t="str">
        <f>'Rolling Data'!F435</f>
        <v/>
      </c>
      <c r="G752" s="39" t="str">
        <f>'Rolling Data'!G435</f>
        <v/>
      </c>
      <c r="H752" s="39" t="str">
        <f>'Rolling Data'!H435</f>
        <v/>
      </c>
      <c r="J752" s="167"/>
    </row>
    <row r="753" ht="15.75" customHeight="1">
      <c r="A753" s="48" t="str">
        <f t="shared" si="20"/>
        <v> &amp; </v>
      </c>
      <c r="B753" s="49" t="str">
        <f t="shared" si="21"/>
        <v> &amp; </v>
      </c>
      <c r="C753" s="39" t="str">
        <f>'Rolling Data'!C436</f>
        <v/>
      </c>
      <c r="D753" s="39" t="str">
        <f>'Rolling Data'!D436</f>
        <v/>
      </c>
      <c r="E753" s="39" t="str">
        <f>'Rolling Data'!E436</f>
        <v/>
      </c>
      <c r="F753" s="39" t="str">
        <f>'Rolling Data'!F436</f>
        <v/>
      </c>
      <c r="G753" s="39" t="str">
        <f>'Rolling Data'!G436</f>
        <v/>
      </c>
      <c r="H753" s="39" t="str">
        <f>'Rolling Data'!H436</f>
        <v/>
      </c>
      <c r="J753" s="167"/>
    </row>
    <row r="754" ht="15.75" customHeight="1">
      <c r="A754" s="48" t="str">
        <f t="shared" si="20"/>
        <v> &amp; </v>
      </c>
      <c r="B754" s="49" t="str">
        <f t="shared" si="21"/>
        <v> &amp; </v>
      </c>
      <c r="C754" s="39" t="str">
        <f>'Rolling Data'!C437</f>
        <v/>
      </c>
      <c r="D754" s="39" t="str">
        <f>'Rolling Data'!D437</f>
        <v/>
      </c>
      <c r="E754" s="39" t="str">
        <f>'Rolling Data'!E437</f>
        <v/>
      </c>
      <c r="F754" s="39" t="str">
        <f>'Rolling Data'!F437</f>
        <v/>
      </c>
      <c r="G754" s="39" t="str">
        <f>'Rolling Data'!G437</f>
        <v/>
      </c>
      <c r="H754" s="39" t="str">
        <f>'Rolling Data'!H437</f>
        <v/>
      </c>
      <c r="J754" s="167"/>
    </row>
    <row r="755" ht="15.75" customHeight="1">
      <c r="A755" s="48" t="str">
        <f t="shared" si="20"/>
        <v> &amp; </v>
      </c>
      <c r="B755" s="49" t="str">
        <f t="shared" si="21"/>
        <v> &amp; </v>
      </c>
      <c r="C755" s="39" t="str">
        <f>'Rolling Data'!C438</f>
        <v/>
      </c>
      <c r="D755" s="39" t="str">
        <f>'Rolling Data'!D438</f>
        <v/>
      </c>
      <c r="E755" s="39" t="str">
        <f>'Rolling Data'!E438</f>
        <v/>
      </c>
      <c r="F755" s="39" t="str">
        <f>'Rolling Data'!F438</f>
        <v/>
      </c>
      <c r="G755" s="39" t="str">
        <f>'Rolling Data'!G438</f>
        <v/>
      </c>
      <c r="H755" s="39" t="str">
        <f>'Rolling Data'!H438</f>
        <v/>
      </c>
      <c r="J755" s="167"/>
    </row>
    <row r="756" ht="15.75" customHeight="1">
      <c r="A756" s="48" t="str">
        <f t="shared" si="20"/>
        <v> &amp; </v>
      </c>
      <c r="B756" s="49" t="str">
        <f t="shared" si="21"/>
        <v> &amp; </v>
      </c>
      <c r="C756" s="39" t="str">
        <f>'Rolling Data'!C439</f>
        <v/>
      </c>
      <c r="D756" s="39" t="str">
        <f>'Rolling Data'!D439</f>
        <v/>
      </c>
      <c r="E756" s="39" t="str">
        <f>'Rolling Data'!E439</f>
        <v/>
      </c>
      <c r="F756" s="39" t="str">
        <f>'Rolling Data'!F439</f>
        <v/>
      </c>
      <c r="G756" s="39" t="str">
        <f>'Rolling Data'!G439</f>
        <v/>
      </c>
      <c r="H756" s="39" t="str">
        <f>'Rolling Data'!H439</f>
        <v/>
      </c>
      <c r="J756" s="167"/>
    </row>
    <row r="757" ht="15.75" customHeight="1">
      <c r="A757" s="48" t="str">
        <f t="shared" si="20"/>
        <v> &amp; </v>
      </c>
      <c r="B757" s="49" t="str">
        <f t="shared" si="21"/>
        <v> &amp; </v>
      </c>
      <c r="C757" s="39" t="str">
        <f>'Rolling Data'!C440</f>
        <v/>
      </c>
      <c r="D757" s="39" t="str">
        <f>'Rolling Data'!D440</f>
        <v/>
      </c>
      <c r="E757" s="39" t="str">
        <f>'Rolling Data'!E440</f>
        <v/>
      </c>
      <c r="F757" s="39" t="str">
        <f>'Rolling Data'!F440</f>
        <v/>
      </c>
      <c r="G757" s="39" t="str">
        <f>'Rolling Data'!G440</f>
        <v/>
      </c>
      <c r="H757" s="39" t="str">
        <f>'Rolling Data'!H440</f>
        <v/>
      </c>
      <c r="J757" s="167"/>
    </row>
    <row r="758" ht="15.75" customHeight="1">
      <c r="A758" s="48" t="str">
        <f t="shared" si="20"/>
        <v> &amp; </v>
      </c>
      <c r="B758" s="49" t="str">
        <f t="shared" si="21"/>
        <v> &amp; </v>
      </c>
      <c r="C758" s="39" t="str">
        <f>'Rolling Data'!C441</f>
        <v/>
      </c>
      <c r="D758" s="39" t="str">
        <f>'Rolling Data'!D441</f>
        <v/>
      </c>
      <c r="E758" s="39" t="str">
        <f>'Rolling Data'!E441</f>
        <v/>
      </c>
      <c r="F758" s="39" t="str">
        <f>'Rolling Data'!F441</f>
        <v/>
      </c>
      <c r="G758" s="39" t="str">
        <f>'Rolling Data'!G441</f>
        <v/>
      </c>
      <c r="H758" s="39" t="str">
        <f>'Rolling Data'!H441</f>
        <v/>
      </c>
      <c r="J758" s="167"/>
    </row>
    <row r="759" ht="15.75" customHeight="1">
      <c r="A759" s="48" t="str">
        <f t="shared" si="20"/>
        <v> &amp; </v>
      </c>
      <c r="B759" s="49" t="str">
        <f t="shared" si="21"/>
        <v> &amp; </v>
      </c>
      <c r="C759" s="39" t="str">
        <f>'Rolling Data'!C442</f>
        <v/>
      </c>
      <c r="D759" s="39" t="str">
        <f>'Rolling Data'!D442</f>
        <v/>
      </c>
      <c r="E759" s="39" t="str">
        <f>'Rolling Data'!E442</f>
        <v/>
      </c>
      <c r="F759" s="39" t="str">
        <f>'Rolling Data'!F442</f>
        <v/>
      </c>
      <c r="G759" s="39" t="str">
        <f>'Rolling Data'!G442</f>
        <v/>
      </c>
      <c r="H759" s="39" t="str">
        <f>'Rolling Data'!H442</f>
        <v/>
      </c>
      <c r="J759" s="167"/>
    </row>
    <row r="760" ht="15.75" customHeight="1">
      <c r="A760" s="48" t="str">
        <f t="shared" si="20"/>
        <v> &amp; </v>
      </c>
      <c r="B760" s="49" t="str">
        <f t="shared" si="21"/>
        <v> &amp; </v>
      </c>
      <c r="C760" s="39" t="str">
        <f>'Rolling Data'!C443</f>
        <v/>
      </c>
      <c r="D760" s="39" t="str">
        <f>'Rolling Data'!D443</f>
        <v/>
      </c>
      <c r="E760" s="39" t="str">
        <f>'Rolling Data'!E443</f>
        <v/>
      </c>
      <c r="F760" s="39" t="str">
        <f>'Rolling Data'!F443</f>
        <v/>
      </c>
      <c r="G760" s="39" t="str">
        <f>'Rolling Data'!G443</f>
        <v/>
      </c>
      <c r="H760" s="39" t="str">
        <f>'Rolling Data'!H443</f>
        <v/>
      </c>
      <c r="J760" s="167"/>
    </row>
    <row r="761" ht="15.75" customHeight="1">
      <c r="A761" s="48" t="str">
        <f t="shared" si="20"/>
        <v> &amp; </v>
      </c>
      <c r="B761" s="49" t="str">
        <f t="shared" si="21"/>
        <v> &amp; </v>
      </c>
      <c r="C761" s="39" t="str">
        <f>'Rolling Data'!C444</f>
        <v/>
      </c>
      <c r="D761" s="39" t="str">
        <f>'Rolling Data'!D444</f>
        <v/>
      </c>
      <c r="E761" s="39" t="str">
        <f>'Rolling Data'!E444</f>
        <v/>
      </c>
      <c r="F761" s="39" t="str">
        <f>'Rolling Data'!F444</f>
        <v/>
      </c>
      <c r="G761" s="39" t="str">
        <f>'Rolling Data'!G444</f>
        <v/>
      </c>
      <c r="H761" s="39" t="str">
        <f>'Rolling Data'!H444</f>
        <v/>
      </c>
      <c r="J761" s="167"/>
    </row>
    <row r="762" ht="15.75" customHeight="1">
      <c r="A762" s="48" t="str">
        <f t="shared" si="20"/>
        <v> &amp; </v>
      </c>
      <c r="B762" s="49" t="str">
        <f t="shared" si="21"/>
        <v> &amp; </v>
      </c>
      <c r="C762" s="39" t="str">
        <f>'Rolling Data'!C445</f>
        <v/>
      </c>
      <c r="D762" s="39" t="str">
        <f>'Rolling Data'!D445</f>
        <v/>
      </c>
      <c r="E762" s="39" t="str">
        <f>'Rolling Data'!E445</f>
        <v/>
      </c>
      <c r="F762" s="39" t="str">
        <f>'Rolling Data'!F445</f>
        <v/>
      </c>
      <c r="G762" s="39" t="str">
        <f>'Rolling Data'!G445</f>
        <v/>
      </c>
      <c r="H762" s="39" t="str">
        <f>'Rolling Data'!H445</f>
        <v/>
      </c>
      <c r="J762" s="167"/>
    </row>
    <row r="763" ht="15.75" customHeight="1">
      <c r="A763" s="48" t="str">
        <f t="shared" si="20"/>
        <v> &amp; </v>
      </c>
      <c r="B763" s="49" t="str">
        <f t="shared" si="21"/>
        <v> &amp; </v>
      </c>
      <c r="C763" s="39" t="str">
        <f>'Rolling Data'!C446</f>
        <v/>
      </c>
      <c r="D763" s="39" t="str">
        <f>'Rolling Data'!D446</f>
        <v/>
      </c>
      <c r="E763" s="39" t="str">
        <f>'Rolling Data'!E446</f>
        <v/>
      </c>
      <c r="F763" s="39" t="str">
        <f>'Rolling Data'!F446</f>
        <v/>
      </c>
      <c r="G763" s="39" t="str">
        <f>'Rolling Data'!G446</f>
        <v/>
      </c>
      <c r="H763" s="39" t="str">
        <f>'Rolling Data'!H446</f>
        <v/>
      </c>
      <c r="J763" s="167"/>
    </row>
    <row r="764" ht="15.75" customHeight="1">
      <c r="A764" s="48" t="str">
        <f t="shared" si="20"/>
        <v> &amp; </v>
      </c>
      <c r="B764" s="49" t="str">
        <f t="shared" si="21"/>
        <v> &amp; </v>
      </c>
      <c r="C764" s="39" t="str">
        <f>'Rolling Data'!C447</f>
        <v/>
      </c>
      <c r="D764" s="39" t="str">
        <f>'Rolling Data'!D447</f>
        <v/>
      </c>
      <c r="E764" s="39" t="str">
        <f>'Rolling Data'!E447</f>
        <v/>
      </c>
      <c r="F764" s="39" t="str">
        <f>'Rolling Data'!F447</f>
        <v/>
      </c>
      <c r="G764" s="39" t="str">
        <f>'Rolling Data'!G447</f>
        <v/>
      </c>
      <c r="H764" s="39" t="str">
        <f>'Rolling Data'!H447</f>
        <v/>
      </c>
      <c r="J764" s="167"/>
    </row>
    <row r="765" ht="15.75" customHeight="1">
      <c r="A765" s="48" t="str">
        <f t="shared" si="20"/>
        <v> &amp; </v>
      </c>
      <c r="B765" s="49" t="str">
        <f t="shared" si="21"/>
        <v> &amp; </v>
      </c>
      <c r="C765" s="39" t="str">
        <f>'Rolling Data'!C448</f>
        <v/>
      </c>
      <c r="D765" s="39" t="str">
        <f>'Rolling Data'!D448</f>
        <v/>
      </c>
      <c r="E765" s="39" t="str">
        <f>'Rolling Data'!E448</f>
        <v/>
      </c>
      <c r="F765" s="39" t="str">
        <f>'Rolling Data'!F448</f>
        <v/>
      </c>
      <c r="G765" s="39" t="str">
        <f>'Rolling Data'!G448</f>
        <v/>
      </c>
      <c r="H765" s="39" t="str">
        <f>'Rolling Data'!H448</f>
        <v/>
      </c>
      <c r="J765" s="167"/>
    </row>
    <row r="766" ht="15.75" customHeight="1">
      <c r="A766" s="48" t="str">
        <f t="shared" si="20"/>
        <v> &amp; </v>
      </c>
      <c r="B766" s="49" t="str">
        <f t="shared" si="21"/>
        <v> &amp; </v>
      </c>
      <c r="C766" s="39" t="str">
        <f>'Rolling Data'!C449</f>
        <v/>
      </c>
      <c r="D766" s="39" t="str">
        <f>'Rolling Data'!D449</f>
        <v/>
      </c>
      <c r="E766" s="39" t="str">
        <f>'Rolling Data'!E449</f>
        <v/>
      </c>
      <c r="F766" s="39" t="str">
        <f>'Rolling Data'!F449</f>
        <v/>
      </c>
      <c r="G766" s="39" t="str">
        <f>'Rolling Data'!G449</f>
        <v/>
      </c>
      <c r="H766" s="39" t="str">
        <f>'Rolling Data'!H449</f>
        <v/>
      </c>
      <c r="J766" s="167"/>
    </row>
    <row r="767" ht="15.75" customHeight="1">
      <c r="A767" s="48" t="str">
        <f t="shared" si="20"/>
        <v> &amp; </v>
      </c>
      <c r="B767" s="49" t="str">
        <f t="shared" si="21"/>
        <v> &amp; </v>
      </c>
      <c r="C767" s="39" t="str">
        <f>'Rolling Data'!C450</f>
        <v/>
      </c>
      <c r="D767" s="39" t="str">
        <f>'Rolling Data'!D450</f>
        <v/>
      </c>
      <c r="E767" s="39" t="str">
        <f>'Rolling Data'!E450</f>
        <v/>
      </c>
      <c r="F767" s="39" t="str">
        <f>'Rolling Data'!F450</f>
        <v/>
      </c>
      <c r="G767" s="39" t="str">
        <f>'Rolling Data'!G450</f>
        <v/>
      </c>
      <c r="H767" s="39" t="str">
        <f>'Rolling Data'!H450</f>
        <v/>
      </c>
      <c r="J767" s="167"/>
    </row>
    <row r="768" ht="15.75" customHeight="1">
      <c r="A768" s="48" t="str">
        <f t="shared" si="20"/>
        <v> &amp; </v>
      </c>
      <c r="B768" s="49" t="str">
        <f t="shared" si="21"/>
        <v> &amp; </v>
      </c>
      <c r="C768" s="39" t="str">
        <f>'Rolling Data'!C451</f>
        <v/>
      </c>
      <c r="D768" s="39" t="str">
        <f>'Rolling Data'!D451</f>
        <v/>
      </c>
      <c r="E768" s="39" t="str">
        <f>'Rolling Data'!E451</f>
        <v/>
      </c>
      <c r="F768" s="39" t="str">
        <f>'Rolling Data'!F451</f>
        <v/>
      </c>
      <c r="G768" s="39" t="str">
        <f>'Rolling Data'!G451</f>
        <v/>
      </c>
      <c r="H768" s="39" t="str">
        <f>'Rolling Data'!H451</f>
        <v/>
      </c>
      <c r="J768" s="167"/>
    </row>
    <row r="769" ht="15.75" customHeight="1">
      <c r="A769" s="48" t="str">
        <f t="shared" si="20"/>
        <v> &amp; </v>
      </c>
      <c r="B769" s="49" t="str">
        <f t="shared" si="21"/>
        <v> &amp; </v>
      </c>
      <c r="C769" s="39" t="str">
        <f>'Rolling Data'!C452</f>
        <v/>
      </c>
      <c r="D769" s="39" t="str">
        <f>'Rolling Data'!D452</f>
        <v/>
      </c>
      <c r="E769" s="39" t="str">
        <f>'Rolling Data'!E452</f>
        <v/>
      </c>
      <c r="F769" s="39" t="str">
        <f>'Rolling Data'!F452</f>
        <v/>
      </c>
      <c r="G769" s="39" t="str">
        <f>'Rolling Data'!G452</f>
        <v/>
      </c>
      <c r="H769" s="39" t="str">
        <f>'Rolling Data'!H452</f>
        <v/>
      </c>
      <c r="J769" s="167"/>
    </row>
    <row r="770" ht="15.75" customHeight="1">
      <c r="A770" s="48" t="str">
        <f t="shared" si="20"/>
        <v> &amp; </v>
      </c>
      <c r="B770" s="49" t="str">
        <f t="shared" si="21"/>
        <v> &amp; </v>
      </c>
      <c r="C770" s="39" t="str">
        <f>'Rolling Data'!C453</f>
        <v/>
      </c>
      <c r="D770" s="39" t="str">
        <f>'Rolling Data'!D453</f>
        <v/>
      </c>
      <c r="E770" s="39" t="str">
        <f>'Rolling Data'!E453</f>
        <v/>
      </c>
      <c r="F770" s="39" t="str">
        <f>'Rolling Data'!F453</f>
        <v/>
      </c>
      <c r="G770" s="39" t="str">
        <f>'Rolling Data'!G453</f>
        <v/>
      </c>
      <c r="H770" s="39" t="str">
        <f>'Rolling Data'!H453</f>
        <v/>
      </c>
      <c r="J770" s="167"/>
    </row>
    <row r="771" ht="15.75" customHeight="1">
      <c r="A771" s="48" t="str">
        <f t="shared" si="20"/>
        <v> &amp; </v>
      </c>
      <c r="B771" s="49" t="str">
        <f t="shared" si="21"/>
        <v> &amp; </v>
      </c>
      <c r="C771" s="39" t="str">
        <f>'Rolling Data'!C454</f>
        <v/>
      </c>
      <c r="D771" s="39" t="str">
        <f>'Rolling Data'!D454</f>
        <v/>
      </c>
      <c r="E771" s="39" t="str">
        <f>'Rolling Data'!E454</f>
        <v/>
      </c>
      <c r="F771" s="39" t="str">
        <f>'Rolling Data'!F454</f>
        <v/>
      </c>
      <c r="G771" s="39" t="str">
        <f>'Rolling Data'!G454</f>
        <v/>
      </c>
      <c r="H771" s="39" t="str">
        <f>'Rolling Data'!H454</f>
        <v/>
      </c>
      <c r="J771" s="167"/>
    </row>
    <row r="772" ht="15.75" customHeight="1">
      <c r="A772" s="48" t="str">
        <f t="shared" si="20"/>
        <v> &amp; </v>
      </c>
      <c r="B772" s="49" t="str">
        <f t="shared" si="21"/>
        <v> &amp; </v>
      </c>
      <c r="C772" s="39" t="str">
        <f>'Rolling Data'!C455</f>
        <v/>
      </c>
      <c r="D772" s="39" t="str">
        <f>'Rolling Data'!D455</f>
        <v/>
      </c>
      <c r="E772" s="39" t="str">
        <f>'Rolling Data'!E455</f>
        <v/>
      </c>
      <c r="F772" s="39" t="str">
        <f>'Rolling Data'!F455</f>
        <v/>
      </c>
      <c r="G772" s="39" t="str">
        <f>'Rolling Data'!G455</f>
        <v/>
      </c>
      <c r="H772" s="39" t="str">
        <f>'Rolling Data'!H455</f>
        <v/>
      </c>
      <c r="J772" s="167"/>
    </row>
    <row r="773" ht="15.75" customHeight="1">
      <c r="A773" s="48" t="str">
        <f t="shared" si="20"/>
        <v> &amp; </v>
      </c>
      <c r="B773" s="49" t="str">
        <f t="shared" si="21"/>
        <v> &amp; </v>
      </c>
      <c r="C773" s="39" t="str">
        <f>'Rolling Data'!C456</f>
        <v/>
      </c>
      <c r="D773" s="39" t="str">
        <f>'Rolling Data'!D456</f>
        <v/>
      </c>
      <c r="E773" s="39" t="str">
        <f>'Rolling Data'!E456</f>
        <v/>
      </c>
      <c r="F773" s="39" t="str">
        <f>'Rolling Data'!F456</f>
        <v/>
      </c>
      <c r="G773" s="39" t="str">
        <f>'Rolling Data'!G456</f>
        <v/>
      </c>
      <c r="H773" s="39" t="str">
        <f>'Rolling Data'!H456</f>
        <v/>
      </c>
      <c r="J773" s="167"/>
    </row>
    <row r="774" ht="15.75" customHeight="1">
      <c r="A774" s="48" t="str">
        <f t="shared" si="20"/>
        <v> &amp; </v>
      </c>
      <c r="B774" s="49" t="str">
        <f t="shared" si="21"/>
        <v> &amp; </v>
      </c>
      <c r="C774" s="39" t="str">
        <f>'Rolling Data'!C457</f>
        <v/>
      </c>
      <c r="D774" s="39" t="str">
        <f>'Rolling Data'!D457</f>
        <v/>
      </c>
      <c r="E774" s="39" t="str">
        <f>'Rolling Data'!E457</f>
        <v/>
      </c>
      <c r="F774" s="39" t="str">
        <f>'Rolling Data'!F457</f>
        <v/>
      </c>
      <c r="G774" s="39" t="str">
        <f>'Rolling Data'!G457</f>
        <v/>
      </c>
      <c r="H774" s="39" t="str">
        <f>'Rolling Data'!H457</f>
        <v/>
      </c>
      <c r="J774" s="167"/>
    </row>
    <row r="775" ht="15.75" customHeight="1">
      <c r="A775" s="48" t="str">
        <f t="shared" si="20"/>
        <v> &amp; </v>
      </c>
      <c r="B775" s="49" t="str">
        <f t="shared" si="21"/>
        <v> &amp; </v>
      </c>
      <c r="C775" s="39" t="str">
        <f>'Rolling Data'!C458</f>
        <v/>
      </c>
      <c r="D775" s="39" t="str">
        <f>'Rolling Data'!D458</f>
        <v/>
      </c>
      <c r="E775" s="39" t="str">
        <f>'Rolling Data'!E458</f>
        <v/>
      </c>
      <c r="F775" s="39" t="str">
        <f>'Rolling Data'!F458</f>
        <v/>
      </c>
      <c r="G775" s="39" t="str">
        <f>'Rolling Data'!G458</f>
        <v/>
      </c>
      <c r="H775" s="39" t="str">
        <f>'Rolling Data'!H458</f>
        <v/>
      </c>
      <c r="J775" s="167"/>
    </row>
    <row r="776" ht="15.75" customHeight="1">
      <c r="A776" s="48" t="str">
        <f t="shared" si="20"/>
        <v> &amp; </v>
      </c>
      <c r="B776" s="49" t="str">
        <f t="shared" si="21"/>
        <v> &amp; </v>
      </c>
      <c r="C776" s="39" t="str">
        <f>'Rolling Data'!C459</f>
        <v/>
      </c>
      <c r="D776" s="39" t="str">
        <f>'Rolling Data'!D459</f>
        <v/>
      </c>
      <c r="E776" s="39" t="str">
        <f>'Rolling Data'!E459</f>
        <v/>
      </c>
      <c r="F776" s="39" t="str">
        <f>'Rolling Data'!F459</f>
        <v/>
      </c>
      <c r="G776" s="39" t="str">
        <f>'Rolling Data'!G459</f>
        <v/>
      </c>
      <c r="H776" s="39" t="str">
        <f>'Rolling Data'!H459</f>
        <v/>
      </c>
      <c r="J776" s="167"/>
    </row>
    <row r="777" ht="15.75" customHeight="1">
      <c r="A777" s="48" t="str">
        <f t="shared" si="20"/>
        <v> &amp; </v>
      </c>
      <c r="B777" s="49" t="str">
        <f t="shared" si="21"/>
        <v> &amp; </v>
      </c>
      <c r="C777" s="39" t="str">
        <f>'Rolling Data'!C460</f>
        <v/>
      </c>
      <c r="D777" s="39" t="str">
        <f>'Rolling Data'!D460</f>
        <v/>
      </c>
      <c r="E777" s="39" t="str">
        <f>'Rolling Data'!E460</f>
        <v/>
      </c>
      <c r="F777" s="39" t="str">
        <f>'Rolling Data'!F460</f>
        <v/>
      </c>
      <c r="G777" s="39" t="str">
        <f>'Rolling Data'!G460</f>
        <v/>
      </c>
      <c r="H777" s="39" t="str">
        <f>'Rolling Data'!H460</f>
        <v/>
      </c>
      <c r="J777" s="167"/>
    </row>
    <row r="778" ht="15.75" customHeight="1">
      <c r="A778" s="48" t="str">
        <f t="shared" si="20"/>
        <v> &amp; </v>
      </c>
      <c r="B778" s="49" t="str">
        <f t="shared" si="21"/>
        <v> &amp; </v>
      </c>
      <c r="C778" s="39" t="str">
        <f>'Rolling Data'!C461</f>
        <v/>
      </c>
      <c r="D778" s="39" t="str">
        <f>'Rolling Data'!D461</f>
        <v/>
      </c>
      <c r="E778" s="39" t="str">
        <f>'Rolling Data'!E461</f>
        <v/>
      </c>
      <c r="F778" s="39" t="str">
        <f>'Rolling Data'!F461</f>
        <v/>
      </c>
      <c r="G778" s="39" t="str">
        <f>'Rolling Data'!G461</f>
        <v/>
      </c>
      <c r="H778" s="39" t="str">
        <f>'Rolling Data'!H461</f>
        <v/>
      </c>
      <c r="J778" s="167"/>
    </row>
    <row r="779" ht="15.75" customHeight="1">
      <c r="A779" s="48" t="str">
        <f t="shared" si="20"/>
        <v> &amp; </v>
      </c>
      <c r="B779" s="49" t="str">
        <f t="shared" si="21"/>
        <v> &amp; </v>
      </c>
      <c r="C779" s="39" t="str">
        <f>'Rolling Data'!C462</f>
        <v/>
      </c>
      <c r="D779" s="39" t="str">
        <f>'Rolling Data'!D462</f>
        <v/>
      </c>
      <c r="E779" s="39" t="str">
        <f>'Rolling Data'!E462</f>
        <v/>
      </c>
      <c r="F779" s="39" t="str">
        <f>'Rolling Data'!F462</f>
        <v/>
      </c>
      <c r="G779" s="39" t="str">
        <f>'Rolling Data'!G462</f>
        <v/>
      </c>
      <c r="H779" s="39" t="str">
        <f>'Rolling Data'!H462</f>
        <v/>
      </c>
      <c r="J779" s="167"/>
    </row>
    <row r="780" ht="15.75" customHeight="1">
      <c r="A780" s="48" t="str">
        <f t="shared" si="20"/>
        <v> &amp; </v>
      </c>
      <c r="B780" s="49" t="str">
        <f t="shared" si="21"/>
        <v> &amp; </v>
      </c>
      <c r="C780" s="39" t="str">
        <f>'Rolling Data'!C463</f>
        <v/>
      </c>
      <c r="D780" s="39" t="str">
        <f>'Rolling Data'!D463</f>
        <v/>
      </c>
      <c r="E780" s="39" t="str">
        <f>'Rolling Data'!E463</f>
        <v/>
      </c>
      <c r="F780" s="39" t="str">
        <f>'Rolling Data'!F463</f>
        <v/>
      </c>
      <c r="G780" s="39" t="str">
        <f>'Rolling Data'!G463</f>
        <v/>
      </c>
      <c r="H780" s="39" t="str">
        <f>'Rolling Data'!H463</f>
        <v/>
      </c>
      <c r="J780" s="167"/>
    </row>
    <row r="781" ht="15.75" customHeight="1">
      <c r="A781" s="48" t="str">
        <f t="shared" si="20"/>
        <v> &amp; </v>
      </c>
      <c r="B781" s="49" t="str">
        <f t="shared" si="21"/>
        <v> &amp; </v>
      </c>
      <c r="C781" s="39" t="str">
        <f>'Rolling Data'!C464</f>
        <v/>
      </c>
      <c r="D781" s="39" t="str">
        <f>'Rolling Data'!D464</f>
        <v/>
      </c>
      <c r="E781" s="39" t="str">
        <f>'Rolling Data'!E464</f>
        <v/>
      </c>
      <c r="F781" s="39" t="str">
        <f>'Rolling Data'!F464</f>
        <v/>
      </c>
      <c r="G781" s="39" t="str">
        <f>'Rolling Data'!G464</f>
        <v/>
      </c>
      <c r="H781" s="39" t="str">
        <f>'Rolling Data'!H464</f>
        <v/>
      </c>
      <c r="J781" s="167"/>
    </row>
    <row r="782" ht="15.75" customHeight="1">
      <c r="A782" s="48" t="str">
        <f t="shared" si="20"/>
        <v> &amp; </v>
      </c>
      <c r="B782" s="49" t="str">
        <f t="shared" si="21"/>
        <v> &amp; </v>
      </c>
      <c r="C782" s="39" t="str">
        <f>'Rolling Data'!C465</f>
        <v/>
      </c>
      <c r="D782" s="39" t="str">
        <f>'Rolling Data'!D465</f>
        <v/>
      </c>
      <c r="E782" s="39" t="str">
        <f>'Rolling Data'!E465</f>
        <v/>
      </c>
      <c r="F782" s="39" t="str">
        <f>'Rolling Data'!F465</f>
        <v/>
      </c>
      <c r="G782" s="39" t="str">
        <f>'Rolling Data'!G465</f>
        <v/>
      </c>
      <c r="H782" s="39" t="str">
        <f>'Rolling Data'!H465</f>
        <v/>
      </c>
      <c r="J782" s="167"/>
    </row>
    <row r="783" ht="15.75" customHeight="1">
      <c r="A783" s="48" t="str">
        <f t="shared" si="20"/>
        <v> &amp; </v>
      </c>
      <c r="B783" s="49" t="str">
        <f t="shared" si="21"/>
        <v> &amp; </v>
      </c>
      <c r="C783" s="39" t="str">
        <f>'Rolling Data'!C466</f>
        <v/>
      </c>
      <c r="D783" s="39" t="str">
        <f>'Rolling Data'!D466</f>
        <v/>
      </c>
      <c r="E783" s="39" t="str">
        <f>'Rolling Data'!E466</f>
        <v/>
      </c>
      <c r="F783" s="39" t="str">
        <f>'Rolling Data'!F466</f>
        <v/>
      </c>
      <c r="G783" s="39" t="str">
        <f>'Rolling Data'!G466</f>
        <v/>
      </c>
      <c r="H783" s="39" t="str">
        <f>'Rolling Data'!H466</f>
        <v/>
      </c>
      <c r="J783" s="167"/>
    </row>
    <row r="784" ht="15.75" customHeight="1">
      <c r="A784" s="48" t="str">
        <f t="shared" si="20"/>
        <v> &amp; </v>
      </c>
      <c r="B784" s="49" t="str">
        <f t="shared" si="21"/>
        <v> &amp; </v>
      </c>
      <c r="C784" s="39" t="str">
        <f>'Rolling Data'!C467</f>
        <v/>
      </c>
      <c r="D784" s="39" t="str">
        <f>'Rolling Data'!D467</f>
        <v/>
      </c>
      <c r="E784" s="39" t="str">
        <f>'Rolling Data'!E467</f>
        <v/>
      </c>
      <c r="F784" s="39" t="str">
        <f>'Rolling Data'!F467</f>
        <v/>
      </c>
      <c r="G784" s="39" t="str">
        <f>'Rolling Data'!G467</f>
        <v/>
      </c>
      <c r="H784" s="39" t="str">
        <f>'Rolling Data'!H467</f>
        <v/>
      </c>
      <c r="J784" s="167"/>
    </row>
    <row r="785" ht="15.75" customHeight="1">
      <c r="A785" s="48" t="str">
        <f t="shared" si="20"/>
        <v> &amp; </v>
      </c>
      <c r="B785" s="49" t="str">
        <f t="shared" si="21"/>
        <v> &amp; </v>
      </c>
      <c r="C785" s="39" t="str">
        <f>'Rolling Data'!C468</f>
        <v/>
      </c>
      <c r="D785" s="39" t="str">
        <f>'Rolling Data'!D468</f>
        <v/>
      </c>
      <c r="E785" s="39" t="str">
        <f>'Rolling Data'!E468</f>
        <v/>
      </c>
      <c r="F785" s="39" t="str">
        <f>'Rolling Data'!F468</f>
        <v/>
      </c>
      <c r="G785" s="39" t="str">
        <f>'Rolling Data'!G468</f>
        <v/>
      </c>
      <c r="H785" s="39" t="str">
        <f>'Rolling Data'!H468</f>
        <v/>
      </c>
      <c r="J785" s="167"/>
    </row>
    <row r="786" ht="15.75" customHeight="1">
      <c r="A786" s="48" t="str">
        <f t="shared" si="20"/>
        <v> &amp; </v>
      </c>
      <c r="B786" s="49" t="str">
        <f t="shared" si="21"/>
        <v> &amp; </v>
      </c>
      <c r="C786" s="39" t="str">
        <f>'Rolling Data'!C469</f>
        <v/>
      </c>
      <c r="D786" s="39" t="str">
        <f>'Rolling Data'!D469</f>
        <v/>
      </c>
      <c r="E786" s="39" t="str">
        <f>'Rolling Data'!E469</f>
        <v/>
      </c>
      <c r="F786" s="39" t="str">
        <f>'Rolling Data'!F469</f>
        <v/>
      </c>
      <c r="G786" s="39" t="str">
        <f>'Rolling Data'!G469</f>
        <v/>
      </c>
      <c r="H786" s="39" t="str">
        <f>'Rolling Data'!H469</f>
        <v/>
      </c>
      <c r="J786" s="167"/>
    </row>
    <row r="787" ht="15.75" customHeight="1">
      <c r="A787" s="48" t="str">
        <f t="shared" si="20"/>
        <v> &amp; </v>
      </c>
      <c r="B787" s="49" t="str">
        <f t="shared" si="21"/>
        <v> &amp; </v>
      </c>
      <c r="C787" s="39" t="str">
        <f>'Rolling Data'!C470</f>
        <v/>
      </c>
      <c r="D787" s="39" t="str">
        <f>'Rolling Data'!D470</f>
        <v/>
      </c>
      <c r="E787" s="39" t="str">
        <f>'Rolling Data'!E470</f>
        <v/>
      </c>
      <c r="F787" s="39" t="str">
        <f>'Rolling Data'!F470</f>
        <v/>
      </c>
      <c r="G787" s="39" t="str">
        <f>'Rolling Data'!G470</f>
        <v/>
      </c>
      <c r="H787" s="39" t="str">
        <f>'Rolling Data'!H470</f>
        <v/>
      </c>
      <c r="J787" s="167"/>
    </row>
    <row r="788" ht="15.75" customHeight="1">
      <c r="A788" s="48" t="str">
        <f t="shared" si="20"/>
        <v> &amp; </v>
      </c>
      <c r="B788" s="49" t="str">
        <f t="shared" si="21"/>
        <v> &amp; </v>
      </c>
      <c r="C788" s="39" t="str">
        <f>'Rolling Data'!C471</f>
        <v/>
      </c>
      <c r="D788" s="39" t="str">
        <f>'Rolling Data'!D471</f>
        <v/>
      </c>
      <c r="E788" s="39" t="str">
        <f>'Rolling Data'!E471</f>
        <v/>
      </c>
      <c r="F788" s="39" t="str">
        <f>'Rolling Data'!F471</f>
        <v/>
      </c>
      <c r="G788" s="39" t="str">
        <f>'Rolling Data'!G471</f>
        <v/>
      </c>
      <c r="H788" s="39" t="str">
        <f>'Rolling Data'!H471</f>
        <v/>
      </c>
      <c r="J788" s="167"/>
    </row>
    <row r="789" ht="15.75" customHeight="1">
      <c r="A789" s="48" t="str">
        <f t="shared" si="20"/>
        <v> &amp; </v>
      </c>
      <c r="B789" s="49" t="str">
        <f t="shared" si="21"/>
        <v> &amp; </v>
      </c>
      <c r="C789" s="39" t="str">
        <f>'Rolling Data'!C472</f>
        <v/>
      </c>
      <c r="D789" s="39" t="str">
        <f>'Rolling Data'!D472</f>
        <v/>
      </c>
      <c r="E789" s="39" t="str">
        <f>'Rolling Data'!E472</f>
        <v/>
      </c>
      <c r="F789" s="39" t="str">
        <f>'Rolling Data'!F472</f>
        <v/>
      </c>
      <c r="G789" s="39" t="str">
        <f>'Rolling Data'!G472</f>
        <v/>
      </c>
      <c r="H789" s="39" t="str">
        <f>'Rolling Data'!H472</f>
        <v/>
      </c>
      <c r="J789" s="167"/>
    </row>
    <row r="790" ht="15.75" customHeight="1">
      <c r="A790" s="48" t="str">
        <f t="shared" si="20"/>
        <v> &amp; </v>
      </c>
      <c r="B790" s="49" t="str">
        <f t="shared" si="21"/>
        <v> &amp; </v>
      </c>
      <c r="C790" s="39" t="str">
        <f>'Rolling Data'!C473</f>
        <v/>
      </c>
      <c r="D790" s="39" t="str">
        <f>'Rolling Data'!D473</f>
        <v/>
      </c>
      <c r="E790" s="39" t="str">
        <f>'Rolling Data'!E473</f>
        <v/>
      </c>
      <c r="F790" s="39" t="str">
        <f>'Rolling Data'!F473</f>
        <v/>
      </c>
      <c r="G790" s="39" t="str">
        <f>'Rolling Data'!G473</f>
        <v/>
      </c>
      <c r="H790" s="39" t="str">
        <f>'Rolling Data'!H473</f>
        <v/>
      </c>
      <c r="J790" s="167"/>
    </row>
    <row r="791" ht="15.75" customHeight="1">
      <c r="A791" s="48" t="str">
        <f t="shared" si="20"/>
        <v> &amp; </v>
      </c>
      <c r="B791" s="49" t="str">
        <f t="shared" si="21"/>
        <v> &amp; </v>
      </c>
      <c r="C791" s="39" t="str">
        <f>'Rolling Data'!C474</f>
        <v/>
      </c>
      <c r="D791" s="39" t="str">
        <f>'Rolling Data'!D474</f>
        <v/>
      </c>
      <c r="E791" s="39" t="str">
        <f>'Rolling Data'!E474</f>
        <v/>
      </c>
      <c r="F791" s="39" t="str">
        <f>'Rolling Data'!F474</f>
        <v/>
      </c>
      <c r="G791" s="39" t="str">
        <f>'Rolling Data'!G474</f>
        <v/>
      </c>
      <c r="H791" s="39" t="str">
        <f>'Rolling Data'!H474</f>
        <v/>
      </c>
      <c r="J791" s="167"/>
    </row>
    <row r="792" ht="15.75" customHeight="1">
      <c r="A792" s="48" t="str">
        <f t="shared" si="20"/>
        <v> &amp; </v>
      </c>
      <c r="B792" s="49" t="str">
        <f t="shared" si="21"/>
        <v> &amp; </v>
      </c>
      <c r="C792" s="39" t="str">
        <f>'Rolling Data'!C475</f>
        <v/>
      </c>
      <c r="D792" s="39" t="str">
        <f>'Rolling Data'!D475</f>
        <v/>
      </c>
      <c r="E792" s="39" t="str">
        <f>'Rolling Data'!E475</f>
        <v/>
      </c>
      <c r="F792" s="39" t="str">
        <f>'Rolling Data'!F475</f>
        <v/>
      </c>
      <c r="G792" s="39" t="str">
        <f>'Rolling Data'!G475</f>
        <v/>
      </c>
      <c r="H792" s="39" t="str">
        <f>'Rolling Data'!H475</f>
        <v/>
      </c>
      <c r="J792" s="167"/>
    </row>
    <row r="793" ht="15.75" customHeight="1">
      <c r="A793" s="48" t="str">
        <f t="shared" si="20"/>
        <v> &amp; </v>
      </c>
      <c r="B793" s="49" t="str">
        <f t="shared" si="21"/>
        <v> &amp; </v>
      </c>
      <c r="C793" s="39" t="str">
        <f>'Rolling Data'!C476</f>
        <v/>
      </c>
      <c r="D793" s="39" t="str">
        <f>'Rolling Data'!D476</f>
        <v/>
      </c>
      <c r="E793" s="39" t="str">
        <f>'Rolling Data'!E476</f>
        <v/>
      </c>
      <c r="F793" s="39" t="str">
        <f>'Rolling Data'!F476</f>
        <v/>
      </c>
      <c r="G793" s="39" t="str">
        <f>'Rolling Data'!G476</f>
        <v/>
      </c>
      <c r="H793" s="39" t="str">
        <f>'Rolling Data'!H476</f>
        <v/>
      </c>
      <c r="J793" s="167"/>
    </row>
    <row r="794" ht="15.75" customHeight="1">
      <c r="A794" s="48" t="str">
        <f t="shared" si="20"/>
        <v> &amp; </v>
      </c>
      <c r="B794" s="49" t="str">
        <f t="shared" si="21"/>
        <v> &amp; </v>
      </c>
      <c r="C794" s="39" t="str">
        <f>'Rolling Data'!C477</f>
        <v/>
      </c>
      <c r="D794" s="39" t="str">
        <f>'Rolling Data'!D477</f>
        <v/>
      </c>
      <c r="E794" s="39" t="str">
        <f>'Rolling Data'!E477</f>
        <v/>
      </c>
      <c r="F794" s="39" t="str">
        <f>'Rolling Data'!F477</f>
        <v/>
      </c>
      <c r="G794" s="39" t="str">
        <f>'Rolling Data'!G477</f>
        <v/>
      </c>
      <c r="H794" s="39" t="str">
        <f>'Rolling Data'!H477</f>
        <v/>
      </c>
      <c r="J794" s="167"/>
    </row>
    <row r="795" ht="15.75" customHeight="1">
      <c r="A795" s="48" t="str">
        <f t="shared" si="20"/>
        <v> &amp; </v>
      </c>
      <c r="B795" s="49" t="str">
        <f t="shared" si="21"/>
        <v> &amp; </v>
      </c>
      <c r="C795" s="39" t="str">
        <f>'Rolling Data'!C478</f>
        <v/>
      </c>
      <c r="D795" s="39" t="str">
        <f>'Rolling Data'!D478</f>
        <v/>
      </c>
      <c r="E795" s="39" t="str">
        <f>'Rolling Data'!E478</f>
        <v/>
      </c>
      <c r="F795" s="39" t="str">
        <f>'Rolling Data'!F478</f>
        <v/>
      </c>
      <c r="G795" s="39" t="str">
        <f>'Rolling Data'!G478</f>
        <v/>
      </c>
      <c r="H795" s="39" t="str">
        <f>'Rolling Data'!H478</f>
        <v/>
      </c>
      <c r="J795" s="167"/>
    </row>
    <row r="796" ht="15.75" customHeight="1">
      <c r="A796" s="48" t="str">
        <f t="shared" si="20"/>
        <v> &amp; </v>
      </c>
      <c r="B796" s="49" t="str">
        <f t="shared" si="21"/>
        <v> &amp; </v>
      </c>
      <c r="C796" s="39" t="str">
        <f>'Rolling Data'!C479</f>
        <v/>
      </c>
      <c r="D796" s="39" t="str">
        <f>'Rolling Data'!D479</f>
        <v/>
      </c>
      <c r="E796" s="39" t="str">
        <f>'Rolling Data'!E479</f>
        <v/>
      </c>
      <c r="F796" s="39" t="str">
        <f>'Rolling Data'!F479</f>
        <v/>
      </c>
      <c r="G796" s="39" t="str">
        <f>'Rolling Data'!G479</f>
        <v/>
      </c>
      <c r="H796" s="39" t="str">
        <f>'Rolling Data'!H479</f>
        <v/>
      </c>
      <c r="J796" s="167"/>
    </row>
    <row r="797" ht="15.75" customHeight="1">
      <c r="A797" s="48" t="str">
        <f t="shared" si="20"/>
        <v> &amp; </v>
      </c>
      <c r="B797" s="49" t="str">
        <f t="shared" si="21"/>
        <v> &amp; </v>
      </c>
      <c r="C797" s="39" t="str">
        <f>'Rolling Data'!C480</f>
        <v/>
      </c>
      <c r="D797" s="39" t="str">
        <f>'Rolling Data'!D480</f>
        <v/>
      </c>
      <c r="E797" s="39" t="str">
        <f>'Rolling Data'!E480</f>
        <v/>
      </c>
      <c r="F797" s="39" t="str">
        <f>'Rolling Data'!F480</f>
        <v/>
      </c>
      <c r="G797" s="39" t="str">
        <f>'Rolling Data'!G480</f>
        <v/>
      </c>
      <c r="H797" s="39" t="str">
        <f>'Rolling Data'!H480</f>
        <v/>
      </c>
      <c r="J797" s="167"/>
    </row>
    <row r="798" ht="15.75" customHeight="1">
      <c r="A798" s="48" t="str">
        <f t="shared" si="20"/>
        <v> &amp; </v>
      </c>
      <c r="B798" s="49" t="str">
        <f t="shared" si="21"/>
        <v> &amp; </v>
      </c>
      <c r="C798" s="39" t="str">
        <f>'Rolling Data'!C481</f>
        <v/>
      </c>
      <c r="D798" s="39" t="str">
        <f>'Rolling Data'!D481</f>
        <v/>
      </c>
      <c r="E798" s="39" t="str">
        <f>'Rolling Data'!E481</f>
        <v/>
      </c>
      <c r="F798" s="39" t="str">
        <f>'Rolling Data'!F481</f>
        <v/>
      </c>
      <c r="G798" s="39" t="str">
        <f>'Rolling Data'!G481</f>
        <v/>
      </c>
      <c r="H798" s="39" t="str">
        <f>'Rolling Data'!H481</f>
        <v/>
      </c>
      <c r="J798" s="167"/>
    </row>
    <row r="799" ht="15.75" customHeight="1">
      <c r="A799" s="48" t="str">
        <f t="shared" si="20"/>
        <v> &amp; </v>
      </c>
      <c r="B799" s="49" t="str">
        <f t="shared" si="21"/>
        <v> &amp; </v>
      </c>
      <c r="C799" s="39" t="str">
        <f>'Rolling Data'!C482</f>
        <v/>
      </c>
      <c r="D799" s="39" t="str">
        <f>'Rolling Data'!D482</f>
        <v/>
      </c>
      <c r="E799" s="39" t="str">
        <f>'Rolling Data'!E482</f>
        <v/>
      </c>
      <c r="F799" s="39" t="str">
        <f>'Rolling Data'!F482</f>
        <v/>
      </c>
      <c r="G799" s="39" t="str">
        <f>'Rolling Data'!G482</f>
        <v/>
      </c>
      <c r="H799" s="39" t="str">
        <f>'Rolling Data'!H482</f>
        <v/>
      </c>
      <c r="J799" s="167"/>
    </row>
    <row r="800" ht="15.75" customHeight="1">
      <c r="A800" s="48" t="str">
        <f t="shared" si="20"/>
        <v> &amp; </v>
      </c>
      <c r="B800" s="49" t="str">
        <f t="shared" si="21"/>
        <v> &amp; </v>
      </c>
      <c r="C800" s="39" t="str">
        <f>'Rolling Data'!C483</f>
        <v/>
      </c>
      <c r="D800" s="39" t="str">
        <f>'Rolling Data'!D483</f>
        <v/>
      </c>
      <c r="E800" s="39" t="str">
        <f>'Rolling Data'!E483</f>
        <v/>
      </c>
      <c r="F800" s="39" t="str">
        <f>'Rolling Data'!F483</f>
        <v/>
      </c>
      <c r="G800" s="39" t="str">
        <f>'Rolling Data'!G483</f>
        <v/>
      </c>
      <c r="H800" s="39" t="str">
        <f>'Rolling Data'!H483</f>
        <v/>
      </c>
      <c r="J800" s="167"/>
    </row>
    <row r="801" ht="15.75" customHeight="1">
      <c r="A801" s="48" t="str">
        <f t="shared" si="20"/>
        <v> &amp; </v>
      </c>
      <c r="B801" s="49" t="str">
        <f t="shared" si="21"/>
        <v> &amp; </v>
      </c>
      <c r="C801" s="39" t="str">
        <f>'Rolling Data'!C484</f>
        <v/>
      </c>
      <c r="D801" s="39" t="str">
        <f>'Rolling Data'!D484</f>
        <v/>
      </c>
      <c r="E801" s="39" t="str">
        <f>'Rolling Data'!E484</f>
        <v/>
      </c>
      <c r="F801" s="39" t="str">
        <f>'Rolling Data'!F484</f>
        <v/>
      </c>
      <c r="G801" s="39" t="str">
        <f>'Rolling Data'!G484</f>
        <v/>
      </c>
      <c r="H801" s="39" t="str">
        <f>'Rolling Data'!H484</f>
        <v/>
      </c>
      <c r="J801" s="167"/>
    </row>
    <row r="802" ht="15.75" customHeight="1">
      <c r="A802" s="48" t="str">
        <f t="shared" si="20"/>
        <v> &amp; </v>
      </c>
      <c r="B802" s="49" t="str">
        <f t="shared" si="21"/>
        <v> &amp; </v>
      </c>
      <c r="C802" s="39" t="str">
        <f>'Rolling Data'!C485</f>
        <v/>
      </c>
      <c r="D802" s="39" t="str">
        <f>'Rolling Data'!D485</f>
        <v/>
      </c>
      <c r="E802" s="39" t="str">
        <f>'Rolling Data'!E485</f>
        <v/>
      </c>
      <c r="F802" s="39" t="str">
        <f>'Rolling Data'!F485</f>
        <v/>
      </c>
      <c r="G802" s="39" t="str">
        <f>'Rolling Data'!G485</f>
        <v/>
      </c>
      <c r="H802" s="39" t="str">
        <f>'Rolling Data'!H485</f>
        <v/>
      </c>
      <c r="J802" s="167"/>
    </row>
    <row r="803" ht="15.75" customHeight="1">
      <c r="A803" s="48" t="str">
        <f t="shared" si="20"/>
        <v> &amp; </v>
      </c>
      <c r="B803" s="49" t="str">
        <f t="shared" si="21"/>
        <v> &amp; </v>
      </c>
      <c r="C803" s="39" t="str">
        <f>'Rolling Data'!C486</f>
        <v/>
      </c>
      <c r="D803" s="39" t="str">
        <f>'Rolling Data'!D486</f>
        <v/>
      </c>
      <c r="E803" s="39" t="str">
        <f>'Rolling Data'!E486</f>
        <v/>
      </c>
      <c r="F803" s="39" t="str">
        <f>'Rolling Data'!F486</f>
        <v/>
      </c>
      <c r="G803" s="39" t="str">
        <f>'Rolling Data'!G486</f>
        <v/>
      </c>
      <c r="H803" s="39" t="str">
        <f>'Rolling Data'!H486</f>
        <v/>
      </c>
      <c r="J803" s="167"/>
    </row>
    <row r="804" ht="15.75" customHeight="1">
      <c r="A804" s="48" t="str">
        <f t="shared" si="20"/>
        <v> &amp; </v>
      </c>
      <c r="B804" s="49" t="str">
        <f t="shared" si="21"/>
        <v> &amp; </v>
      </c>
      <c r="C804" s="39" t="str">
        <f>'Rolling Data'!C487</f>
        <v/>
      </c>
      <c r="D804" s="39" t="str">
        <f>'Rolling Data'!D487</f>
        <v/>
      </c>
      <c r="E804" s="39" t="str">
        <f>'Rolling Data'!E487</f>
        <v/>
      </c>
      <c r="F804" s="39" t="str">
        <f>'Rolling Data'!F487</f>
        <v/>
      </c>
      <c r="G804" s="39" t="str">
        <f>'Rolling Data'!G487</f>
        <v/>
      </c>
      <c r="H804" s="39" t="str">
        <f>'Rolling Data'!H487</f>
        <v/>
      </c>
      <c r="J804" s="167"/>
    </row>
    <row r="805" ht="15.75" customHeight="1">
      <c r="A805" s="48" t="str">
        <f t="shared" si="20"/>
        <v> &amp; </v>
      </c>
      <c r="B805" s="49" t="str">
        <f t="shared" si="21"/>
        <v> &amp; </v>
      </c>
      <c r="C805" s="39" t="str">
        <f>'Rolling Data'!C488</f>
        <v/>
      </c>
      <c r="D805" s="39" t="str">
        <f>'Rolling Data'!D488</f>
        <v/>
      </c>
      <c r="E805" s="39" t="str">
        <f>'Rolling Data'!E488</f>
        <v/>
      </c>
      <c r="F805" s="39" t="str">
        <f>'Rolling Data'!F488</f>
        <v/>
      </c>
      <c r="G805" s="39" t="str">
        <f>'Rolling Data'!G488</f>
        <v/>
      </c>
      <c r="H805" s="39" t="str">
        <f>'Rolling Data'!H488</f>
        <v/>
      </c>
      <c r="J805" s="167"/>
    </row>
    <row r="806" ht="15.75" customHeight="1">
      <c r="A806" s="48" t="str">
        <f t="shared" si="20"/>
        <v> &amp; </v>
      </c>
      <c r="B806" s="49" t="str">
        <f t="shared" si="21"/>
        <v> &amp; </v>
      </c>
      <c r="C806" s="39" t="str">
        <f>'Rolling Data'!C489</f>
        <v/>
      </c>
      <c r="D806" s="39" t="str">
        <f>'Rolling Data'!D489</f>
        <v/>
      </c>
      <c r="E806" s="39" t="str">
        <f>'Rolling Data'!E489</f>
        <v/>
      </c>
      <c r="F806" s="39" t="str">
        <f>'Rolling Data'!F489</f>
        <v/>
      </c>
      <c r="G806" s="39" t="str">
        <f>'Rolling Data'!G489</f>
        <v/>
      </c>
      <c r="H806" s="39" t="str">
        <f>'Rolling Data'!H489</f>
        <v/>
      </c>
      <c r="J806" s="167"/>
    </row>
    <row r="807" ht="15.75" customHeight="1">
      <c r="A807" s="48" t="str">
        <f t="shared" si="20"/>
        <v> &amp; </v>
      </c>
      <c r="B807" s="49" t="str">
        <f t="shared" si="21"/>
        <v> &amp; </v>
      </c>
      <c r="C807" s="39" t="str">
        <f>'Rolling Data'!C490</f>
        <v/>
      </c>
      <c r="D807" s="39" t="str">
        <f>'Rolling Data'!D490</f>
        <v/>
      </c>
      <c r="E807" s="39" t="str">
        <f>'Rolling Data'!E490</f>
        <v/>
      </c>
      <c r="F807" s="39" t="str">
        <f>'Rolling Data'!F490</f>
        <v/>
      </c>
      <c r="G807" s="39" t="str">
        <f>'Rolling Data'!G490</f>
        <v/>
      </c>
      <c r="H807" s="39" t="str">
        <f>'Rolling Data'!H490</f>
        <v/>
      </c>
      <c r="J807" s="167"/>
    </row>
    <row r="808" ht="15.75" customHeight="1">
      <c r="A808" s="48" t="str">
        <f t="shared" si="20"/>
        <v> &amp; </v>
      </c>
      <c r="B808" s="49" t="str">
        <f t="shared" si="21"/>
        <v> &amp; </v>
      </c>
      <c r="C808" s="39" t="str">
        <f>'Rolling Data'!C491</f>
        <v/>
      </c>
      <c r="D808" s="39" t="str">
        <f>'Rolling Data'!D491</f>
        <v/>
      </c>
      <c r="E808" s="39" t="str">
        <f>'Rolling Data'!E491</f>
        <v/>
      </c>
      <c r="F808" s="39" t="str">
        <f>'Rolling Data'!F491</f>
        <v/>
      </c>
      <c r="G808" s="39" t="str">
        <f>'Rolling Data'!G491</f>
        <v/>
      </c>
      <c r="H808" s="39" t="str">
        <f>'Rolling Data'!H491</f>
        <v/>
      </c>
      <c r="J808" s="167"/>
    </row>
    <row r="809" ht="15.75" customHeight="1">
      <c r="A809" s="48" t="str">
        <f t="shared" si="20"/>
        <v> &amp; </v>
      </c>
      <c r="B809" s="49" t="str">
        <f t="shared" si="21"/>
        <v> &amp; </v>
      </c>
      <c r="C809" s="39" t="str">
        <f>'Rolling Data'!C492</f>
        <v/>
      </c>
      <c r="D809" s="39" t="str">
        <f>'Rolling Data'!D492</f>
        <v/>
      </c>
      <c r="E809" s="39" t="str">
        <f>'Rolling Data'!E492</f>
        <v/>
      </c>
      <c r="F809" s="39" t="str">
        <f>'Rolling Data'!F492</f>
        <v/>
      </c>
      <c r="G809" s="39" t="str">
        <f>'Rolling Data'!G492</f>
        <v/>
      </c>
      <c r="H809" s="39" t="str">
        <f>'Rolling Data'!H492</f>
        <v/>
      </c>
      <c r="J809" s="167"/>
    </row>
    <row r="810" ht="15.75" customHeight="1">
      <c r="A810" s="48" t="str">
        <f t="shared" si="20"/>
        <v> &amp; </v>
      </c>
      <c r="B810" s="49" t="str">
        <f t="shared" si="21"/>
        <v> &amp; </v>
      </c>
      <c r="C810" s="39" t="str">
        <f>'Rolling Data'!C493</f>
        <v/>
      </c>
      <c r="D810" s="39" t="str">
        <f>'Rolling Data'!D493</f>
        <v/>
      </c>
      <c r="E810" s="39" t="str">
        <f>'Rolling Data'!E493</f>
        <v/>
      </c>
      <c r="F810" s="39" t="str">
        <f>'Rolling Data'!F493</f>
        <v/>
      </c>
      <c r="G810" s="39" t="str">
        <f>'Rolling Data'!G493</f>
        <v/>
      </c>
      <c r="H810" s="39" t="str">
        <f>'Rolling Data'!H493</f>
        <v/>
      </c>
      <c r="J810" s="167"/>
    </row>
    <row r="811" ht="15.75" customHeight="1">
      <c r="A811" s="48" t="str">
        <f t="shared" si="20"/>
        <v> &amp; </v>
      </c>
      <c r="B811" s="49" t="str">
        <f t="shared" si="21"/>
        <v> &amp; </v>
      </c>
      <c r="C811" s="39" t="str">
        <f>'Rolling Data'!C494</f>
        <v/>
      </c>
      <c r="D811" s="39" t="str">
        <f>'Rolling Data'!D494</f>
        <v/>
      </c>
      <c r="E811" s="39" t="str">
        <f>'Rolling Data'!E494</f>
        <v/>
      </c>
      <c r="F811" s="39" t="str">
        <f>'Rolling Data'!F494</f>
        <v/>
      </c>
      <c r="G811" s="39" t="str">
        <f>'Rolling Data'!G494</f>
        <v/>
      </c>
      <c r="H811" s="39" t="str">
        <f>'Rolling Data'!H494</f>
        <v/>
      </c>
      <c r="J811" s="167"/>
    </row>
    <row r="812" ht="15.75" customHeight="1">
      <c r="A812" s="48" t="str">
        <f t="shared" si="20"/>
        <v> &amp; </v>
      </c>
      <c r="B812" s="49" t="str">
        <f t="shared" si="21"/>
        <v> &amp; </v>
      </c>
      <c r="C812" s="39" t="str">
        <f>'Rolling Data'!C495</f>
        <v/>
      </c>
      <c r="D812" s="39" t="str">
        <f>'Rolling Data'!D495</f>
        <v/>
      </c>
      <c r="E812" s="39" t="str">
        <f>'Rolling Data'!E495</f>
        <v/>
      </c>
      <c r="F812" s="39" t="str">
        <f>'Rolling Data'!F495</f>
        <v/>
      </c>
      <c r="G812" s="39" t="str">
        <f>'Rolling Data'!G495</f>
        <v/>
      </c>
      <c r="H812" s="39" t="str">
        <f>'Rolling Data'!H495</f>
        <v/>
      </c>
      <c r="J812" s="167"/>
    </row>
    <row r="813" ht="15.75" customHeight="1">
      <c r="A813" s="48" t="str">
        <f t="shared" si="20"/>
        <v> &amp; </v>
      </c>
      <c r="B813" s="49" t="str">
        <f t="shared" si="21"/>
        <v> &amp; </v>
      </c>
      <c r="C813" s="39" t="str">
        <f>'Rolling Data'!C496</f>
        <v/>
      </c>
      <c r="D813" s="39" t="str">
        <f>'Rolling Data'!D496</f>
        <v/>
      </c>
      <c r="E813" s="39" t="str">
        <f>'Rolling Data'!E496</f>
        <v/>
      </c>
      <c r="F813" s="39" t="str">
        <f>'Rolling Data'!F496</f>
        <v/>
      </c>
      <c r="G813" s="39" t="str">
        <f>'Rolling Data'!G496</f>
        <v/>
      </c>
      <c r="H813" s="39" t="str">
        <f>'Rolling Data'!H496</f>
        <v/>
      </c>
      <c r="J813" s="167"/>
    </row>
    <row r="814" ht="15.75" customHeight="1">
      <c r="A814" s="48" t="str">
        <f t="shared" si="20"/>
        <v> &amp; </v>
      </c>
      <c r="B814" s="49" t="str">
        <f t="shared" si="21"/>
        <v> &amp; </v>
      </c>
      <c r="C814" s="39" t="str">
        <f>'Rolling Data'!C497</f>
        <v/>
      </c>
      <c r="D814" s="39" t="str">
        <f>'Rolling Data'!D497</f>
        <v/>
      </c>
      <c r="E814" s="39" t="str">
        <f>'Rolling Data'!E497</f>
        <v/>
      </c>
      <c r="F814" s="39" t="str">
        <f>'Rolling Data'!F497</f>
        <v/>
      </c>
      <c r="G814" s="39" t="str">
        <f>'Rolling Data'!G497</f>
        <v/>
      </c>
      <c r="H814" s="39" t="str">
        <f>'Rolling Data'!H497</f>
        <v/>
      </c>
      <c r="J814" s="167"/>
    </row>
    <row r="815" ht="15.75" customHeight="1">
      <c r="A815" s="48" t="str">
        <f t="shared" si="20"/>
        <v> &amp; </v>
      </c>
      <c r="B815" s="49" t="str">
        <f t="shared" si="21"/>
        <v> &amp; </v>
      </c>
      <c r="C815" s="39" t="str">
        <f>'Rolling Data'!C498</f>
        <v/>
      </c>
      <c r="D815" s="39" t="str">
        <f>'Rolling Data'!D498</f>
        <v/>
      </c>
      <c r="E815" s="39" t="str">
        <f>'Rolling Data'!E498</f>
        <v/>
      </c>
      <c r="F815" s="39" t="str">
        <f>'Rolling Data'!F498</f>
        <v/>
      </c>
      <c r="G815" s="39" t="str">
        <f>'Rolling Data'!G498</f>
        <v/>
      </c>
      <c r="H815" s="39" t="str">
        <f>'Rolling Data'!H498</f>
        <v/>
      </c>
      <c r="J815" s="167"/>
    </row>
    <row r="816" ht="15.75" customHeight="1">
      <c r="A816" s="48" t="str">
        <f t="shared" si="20"/>
        <v> &amp; </v>
      </c>
      <c r="B816" s="49" t="str">
        <f t="shared" si="21"/>
        <v> &amp; </v>
      </c>
      <c r="C816" s="39" t="str">
        <f>'Rolling Data'!C499</f>
        <v/>
      </c>
      <c r="D816" s="39" t="str">
        <f>'Rolling Data'!D499</f>
        <v/>
      </c>
      <c r="E816" s="39" t="str">
        <f>'Rolling Data'!E499</f>
        <v/>
      </c>
      <c r="F816" s="39" t="str">
        <f>'Rolling Data'!F499</f>
        <v/>
      </c>
      <c r="G816" s="39" t="str">
        <f>'Rolling Data'!G499</f>
        <v/>
      </c>
      <c r="H816" s="39" t="str">
        <f>'Rolling Data'!H499</f>
        <v/>
      </c>
      <c r="J816" s="167"/>
    </row>
    <row r="817" ht="15.75" customHeight="1">
      <c r="A817" s="48" t="str">
        <f t="shared" si="20"/>
        <v> &amp; </v>
      </c>
      <c r="B817" s="49" t="str">
        <f t="shared" si="21"/>
        <v> &amp; </v>
      </c>
      <c r="C817" s="39" t="str">
        <f>'Rolling Data'!C500</f>
        <v/>
      </c>
      <c r="D817" s="39" t="str">
        <f>'Rolling Data'!D500</f>
        <v/>
      </c>
      <c r="E817" s="39" t="str">
        <f>'Rolling Data'!E500</f>
        <v/>
      </c>
      <c r="F817" s="39" t="str">
        <f>'Rolling Data'!F500</f>
        <v/>
      </c>
      <c r="G817" s="39" t="str">
        <f>'Rolling Data'!G500</f>
        <v/>
      </c>
      <c r="H817" s="39" t="str">
        <f>'Rolling Data'!H500</f>
        <v/>
      </c>
      <c r="J817" s="167"/>
    </row>
    <row r="818" ht="15.75" customHeight="1">
      <c r="A818" s="48" t="str">
        <f t="shared" si="20"/>
        <v> &amp; </v>
      </c>
      <c r="B818" s="49" t="str">
        <f t="shared" si="21"/>
        <v> &amp; </v>
      </c>
      <c r="C818" s="39" t="str">
        <f>'Rolling Data'!C501</f>
        <v/>
      </c>
      <c r="D818" s="39" t="str">
        <f>'Rolling Data'!D501</f>
        <v/>
      </c>
      <c r="E818" s="39" t="str">
        <f>'Rolling Data'!E501</f>
        <v/>
      </c>
      <c r="F818" s="39" t="str">
        <f>'Rolling Data'!F501</f>
        <v/>
      </c>
      <c r="G818" s="39" t="str">
        <f>'Rolling Data'!G501</f>
        <v/>
      </c>
      <c r="H818" s="39" t="str">
        <f>'Rolling Data'!H501</f>
        <v/>
      </c>
      <c r="J818" s="167"/>
    </row>
    <row r="819" ht="15.75" customHeight="1">
      <c r="A819" s="48" t="str">
        <f t="shared" si="20"/>
        <v> &amp; </v>
      </c>
      <c r="B819" s="49" t="str">
        <f t="shared" si="21"/>
        <v> &amp; </v>
      </c>
      <c r="C819" s="39" t="str">
        <f>'Rolling Data'!C502</f>
        <v/>
      </c>
      <c r="D819" s="39" t="str">
        <f>'Rolling Data'!D502</f>
        <v/>
      </c>
      <c r="E819" s="39" t="str">
        <f>'Rolling Data'!E502</f>
        <v/>
      </c>
      <c r="F819" s="39" t="str">
        <f>'Rolling Data'!F502</f>
        <v/>
      </c>
      <c r="G819" s="39" t="str">
        <f>'Rolling Data'!G502</f>
        <v/>
      </c>
      <c r="H819" s="39" t="str">
        <f>'Rolling Data'!H502</f>
        <v/>
      </c>
      <c r="J819" s="167"/>
    </row>
    <row r="820" ht="15.75" customHeight="1">
      <c r="A820" s="48" t="str">
        <f t="shared" si="20"/>
        <v> &amp; </v>
      </c>
      <c r="B820" s="49" t="str">
        <f t="shared" si="21"/>
        <v> &amp; </v>
      </c>
      <c r="C820" s="39" t="str">
        <f>'Rolling Data'!C503</f>
        <v/>
      </c>
      <c r="D820" s="39" t="str">
        <f>'Rolling Data'!D503</f>
        <v/>
      </c>
      <c r="E820" s="39" t="str">
        <f>'Rolling Data'!E503</f>
        <v/>
      </c>
      <c r="F820" s="39" t="str">
        <f>'Rolling Data'!F503</f>
        <v/>
      </c>
      <c r="G820" s="39" t="str">
        <f>'Rolling Data'!G503</f>
        <v/>
      </c>
      <c r="H820" s="39" t="str">
        <f>'Rolling Data'!H503</f>
        <v/>
      </c>
      <c r="J820" s="167"/>
    </row>
    <row r="821" ht="15.75" customHeight="1">
      <c r="A821" s="48" t="str">
        <f t="shared" si="20"/>
        <v> &amp; </v>
      </c>
      <c r="B821" s="49" t="str">
        <f t="shared" si="21"/>
        <v> &amp; </v>
      </c>
      <c r="C821" s="39" t="str">
        <f>'Rolling Data'!C504</f>
        <v/>
      </c>
      <c r="D821" s="39" t="str">
        <f>'Rolling Data'!D504</f>
        <v/>
      </c>
      <c r="E821" s="39" t="str">
        <f>'Rolling Data'!E504</f>
        <v/>
      </c>
      <c r="F821" s="39" t="str">
        <f>'Rolling Data'!F504</f>
        <v/>
      </c>
      <c r="G821" s="39" t="str">
        <f>'Rolling Data'!G504</f>
        <v/>
      </c>
      <c r="H821" s="39" t="str">
        <f>'Rolling Data'!H504</f>
        <v/>
      </c>
      <c r="J821" s="167"/>
    </row>
    <row r="822" ht="15.75" customHeight="1">
      <c r="A822" s="48" t="str">
        <f t="shared" si="20"/>
        <v> &amp; </v>
      </c>
      <c r="B822" s="49" t="str">
        <f t="shared" si="21"/>
        <v> &amp; </v>
      </c>
      <c r="C822" s="39" t="str">
        <f>'Rolling Data'!C505</f>
        <v/>
      </c>
      <c r="D822" s="39" t="str">
        <f>'Rolling Data'!D505</f>
        <v/>
      </c>
      <c r="E822" s="39" t="str">
        <f>'Rolling Data'!E505</f>
        <v/>
      </c>
      <c r="F822" s="39" t="str">
        <f>'Rolling Data'!F505</f>
        <v/>
      </c>
      <c r="G822" s="39" t="str">
        <f>'Rolling Data'!G505</f>
        <v/>
      </c>
      <c r="H822" s="39" t="str">
        <f>'Rolling Data'!H505</f>
        <v/>
      </c>
      <c r="J822" s="167"/>
    </row>
    <row r="823" ht="15.75" customHeight="1">
      <c r="A823" s="48" t="str">
        <f t="shared" si="20"/>
        <v> &amp; </v>
      </c>
      <c r="B823" s="49" t="str">
        <f t="shared" si="21"/>
        <v> &amp; </v>
      </c>
      <c r="C823" s="39" t="str">
        <f>'Rolling Data'!C506</f>
        <v/>
      </c>
      <c r="D823" s="39" t="str">
        <f>'Rolling Data'!D506</f>
        <v/>
      </c>
      <c r="E823" s="39" t="str">
        <f>'Rolling Data'!E506</f>
        <v/>
      </c>
      <c r="F823" s="39" t="str">
        <f>'Rolling Data'!F506</f>
        <v/>
      </c>
      <c r="G823" s="39" t="str">
        <f>'Rolling Data'!G506</f>
        <v/>
      </c>
      <c r="H823" s="39" t="str">
        <f>'Rolling Data'!H506</f>
        <v/>
      </c>
      <c r="J823" s="167"/>
    </row>
    <row r="824" ht="15.75" customHeight="1">
      <c r="A824" s="48" t="str">
        <f t="shared" si="20"/>
        <v> &amp; </v>
      </c>
      <c r="B824" s="49" t="str">
        <f t="shared" si="21"/>
        <v> &amp; </v>
      </c>
      <c r="C824" s="39" t="str">
        <f>'Rolling Data'!C507</f>
        <v/>
      </c>
      <c r="D824" s="39" t="str">
        <f>'Rolling Data'!D507</f>
        <v/>
      </c>
      <c r="E824" s="39" t="str">
        <f>'Rolling Data'!E507</f>
        <v/>
      </c>
      <c r="F824" s="39" t="str">
        <f>'Rolling Data'!F507</f>
        <v/>
      </c>
      <c r="G824" s="39" t="str">
        <f>'Rolling Data'!G507</f>
        <v/>
      </c>
      <c r="H824" s="39" t="str">
        <f>'Rolling Data'!H507</f>
        <v/>
      </c>
      <c r="J824" s="167"/>
    </row>
    <row r="825" ht="15.75" customHeight="1">
      <c r="A825" s="48" t="str">
        <f t="shared" si="20"/>
        <v> &amp; </v>
      </c>
      <c r="B825" s="49" t="str">
        <f t="shared" si="21"/>
        <v> &amp; </v>
      </c>
      <c r="C825" s="39" t="str">
        <f>'Rolling Data'!C508</f>
        <v/>
      </c>
      <c r="D825" s="39" t="str">
        <f>'Rolling Data'!D508</f>
        <v/>
      </c>
      <c r="E825" s="39" t="str">
        <f>'Rolling Data'!E508</f>
        <v/>
      </c>
      <c r="F825" s="39" t="str">
        <f>'Rolling Data'!F508</f>
        <v/>
      </c>
      <c r="G825" s="39" t="str">
        <f>'Rolling Data'!G508</f>
        <v/>
      </c>
      <c r="H825" s="39" t="str">
        <f>'Rolling Data'!H508</f>
        <v/>
      </c>
      <c r="J825" s="167"/>
    </row>
    <row r="826" ht="15.75" customHeight="1">
      <c r="A826" s="48" t="str">
        <f t="shared" si="20"/>
        <v> &amp; </v>
      </c>
      <c r="B826" s="49" t="str">
        <f t="shared" si="21"/>
        <v> &amp; </v>
      </c>
      <c r="C826" s="39" t="str">
        <f>'Rolling Data'!C509</f>
        <v/>
      </c>
      <c r="D826" s="39" t="str">
        <f>'Rolling Data'!D509</f>
        <v/>
      </c>
      <c r="E826" s="39" t="str">
        <f>'Rolling Data'!E509</f>
        <v/>
      </c>
      <c r="F826" s="39" t="str">
        <f>'Rolling Data'!F509</f>
        <v/>
      </c>
      <c r="G826" s="39" t="str">
        <f>'Rolling Data'!G509</f>
        <v/>
      </c>
      <c r="H826" s="39" t="str">
        <f>'Rolling Data'!H509</f>
        <v/>
      </c>
      <c r="J826" s="167"/>
    </row>
    <row r="827" ht="15.75" customHeight="1">
      <c r="A827" s="48" t="str">
        <f t="shared" si="20"/>
        <v> &amp; </v>
      </c>
      <c r="B827" s="49" t="str">
        <f t="shared" si="21"/>
        <v> &amp; </v>
      </c>
      <c r="C827" s="39" t="str">
        <f>'Rolling Data'!C510</f>
        <v/>
      </c>
      <c r="D827" s="39" t="str">
        <f>'Rolling Data'!D510</f>
        <v/>
      </c>
      <c r="E827" s="39" t="str">
        <f>'Rolling Data'!E510</f>
        <v/>
      </c>
      <c r="F827" s="39" t="str">
        <f>'Rolling Data'!F510</f>
        <v/>
      </c>
      <c r="G827" s="39" t="str">
        <f>'Rolling Data'!G510</f>
        <v/>
      </c>
      <c r="H827" s="39" t="str">
        <f>'Rolling Data'!H510</f>
        <v/>
      </c>
      <c r="J827" s="167"/>
    </row>
    <row r="828" ht="15.75" customHeight="1">
      <c r="A828" s="48" t="str">
        <f t="shared" si="20"/>
        <v> &amp; </v>
      </c>
      <c r="B828" s="49" t="str">
        <f t="shared" si="21"/>
        <v> &amp; </v>
      </c>
      <c r="C828" s="39" t="str">
        <f>'Rolling Data'!C511</f>
        <v/>
      </c>
      <c r="D828" s="39" t="str">
        <f>'Rolling Data'!D511</f>
        <v/>
      </c>
      <c r="E828" s="39" t="str">
        <f>'Rolling Data'!E511</f>
        <v/>
      </c>
      <c r="F828" s="39" t="str">
        <f>'Rolling Data'!F511</f>
        <v/>
      </c>
      <c r="G828" s="39" t="str">
        <f>'Rolling Data'!G511</f>
        <v/>
      </c>
      <c r="H828" s="39" t="str">
        <f>'Rolling Data'!H511</f>
        <v/>
      </c>
      <c r="J828" s="167"/>
    </row>
    <row r="829" ht="15.75" customHeight="1">
      <c r="A829" s="48" t="str">
        <f t="shared" si="20"/>
        <v> &amp; </v>
      </c>
      <c r="B829" s="49" t="str">
        <f t="shared" si="21"/>
        <v> &amp; </v>
      </c>
      <c r="C829" s="39" t="str">
        <f>'Rolling Data'!C512</f>
        <v/>
      </c>
      <c r="D829" s="39" t="str">
        <f>'Rolling Data'!D512</f>
        <v/>
      </c>
      <c r="E829" s="39" t="str">
        <f>'Rolling Data'!E512</f>
        <v/>
      </c>
      <c r="F829" s="39" t="str">
        <f>'Rolling Data'!F512</f>
        <v/>
      </c>
      <c r="G829" s="39" t="str">
        <f>'Rolling Data'!G512</f>
        <v/>
      </c>
      <c r="H829" s="39" t="str">
        <f>'Rolling Data'!H512</f>
        <v/>
      </c>
      <c r="J829" s="167"/>
    </row>
    <row r="830" ht="15.75" customHeight="1">
      <c r="A830" s="48" t="str">
        <f t="shared" si="20"/>
        <v> &amp; </v>
      </c>
      <c r="B830" s="49" t="str">
        <f t="shared" si="21"/>
        <v> &amp; </v>
      </c>
      <c r="C830" s="39" t="str">
        <f>'Rolling Data'!C513</f>
        <v/>
      </c>
      <c r="D830" s="39" t="str">
        <f>'Rolling Data'!D513</f>
        <v/>
      </c>
      <c r="E830" s="39" t="str">
        <f>'Rolling Data'!E513</f>
        <v/>
      </c>
      <c r="F830" s="39" t="str">
        <f>'Rolling Data'!F513</f>
        <v/>
      </c>
      <c r="G830" s="39" t="str">
        <f>'Rolling Data'!G513</f>
        <v/>
      </c>
      <c r="H830" s="39" t="str">
        <f>'Rolling Data'!H513</f>
        <v/>
      </c>
      <c r="J830" s="167"/>
    </row>
    <row r="831" ht="15.75" customHeight="1">
      <c r="A831" s="48" t="str">
        <f t="shared" si="20"/>
        <v> &amp; </v>
      </c>
      <c r="B831" s="49" t="str">
        <f t="shared" si="21"/>
        <v> &amp; </v>
      </c>
      <c r="C831" s="39" t="str">
        <f>'Rolling Data'!C514</f>
        <v/>
      </c>
      <c r="D831" s="39" t="str">
        <f>'Rolling Data'!D514</f>
        <v/>
      </c>
      <c r="E831" s="39" t="str">
        <f>'Rolling Data'!E514</f>
        <v/>
      </c>
      <c r="F831" s="39" t="str">
        <f>'Rolling Data'!F514</f>
        <v/>
      </c>
      <c r="G831" s="39" t="str">
        <f>'Rolling Data'!G514</f>
        <v/>
      </c>
      <c r="H831" s="39" t="str">
        <f>'Rolling Data'!H514</f>
        <v/>
      </c>
      <c r="J831" s="167"/>
    </row>
    <row r="832" ht="15.75" customHeight="1">
      <c r="A832" s="48" t="str">
        <f t="shared" si="20"/>
        <v> &amp; </v>
      </c>
      <c r="B832" s="49" t="str">
        <f t="shared" si="21"/>
        <v> &amp; </v>
      </c>
      <c r="C832" s="39" t="str">
        <f>'Rolling Data'!C515</f>
        <v/>
      </c>
      <c r="D832" s="39" t="str">
        <f>'Rolling Data'!D515</f>
        <v/>
      </c>
      <c r="E832" s="39" t="str">
        <f>'Rolling Data'!E515</f>
        <v/>
      </c>
      <c r="F832" s="39" t="str">
        <f>'Rolling Data'!F515</f>
        <v/>
      </c>
      <c r="G832" s="39" t="str">
        <f>'Rolling Data'!G515</f>
        <v/>
      </c>
      <c r="H832" s="39" t="str">
        <f>'Rolling Data'!H515</f>
        <v/>
      </c>
      <c r="J832" s="167"/>
    </row>
    <row r="833" ht="15.75" customHeight="1">
      <c r="A833" s="48" t="str">
        <f t="shared" si="20"/>
        <v> &amp; </v>
      </c>
      <c r="B833" s="49" t="str">
        <f t="shared" si="21"/>
        <v> &amp; </v>
      </c>
      <c r="C833" s="39" t="str">
        <f>'Rolling Data'!C516</f>
        <v/>
      </c>
      <c r="D833" s="39" t="str">
        <f>'Rolling Data'!D516</f>
        <v/>
      </c>
      <c r="E833" s="39" t="str">
        <f>'Rolling Data'!E516</f>
        <v/>
      </c>
      <c r="F833" s="39" t="str">
        <f>'Rolling Data'!F516</f>
        <v/>
      </c>
      <c r="G833" s="39" t="str">
        <f>'Rolling Data'!G516</f>
        <v/>
      </c>
      <c r="H833" s="39" t="str">
        <f>'Rolling Data'!H516</f>
        <v/>
      </c>
      <c r="J833" s="167"/>
    </row>
    <row r="834" ht="15.75" customHeight="1">
      <c r="A834" s="48" t="str">
        <f t="shared" si="20"/>
        <v> &amp; </v>
      </c>
      <c r="B834" s="49" t="str">
        <f t="shared" si="21"/>
        <v> &amp; </v>
      </c>
      <c r="C834" s="39" t="str">
        <f>'Rolling Data'!C517</f>
        <v/>
      </c>
      <c r="D834" s="39" t="str">
        <f>'Rolling Data'!D517</f>
        <v/>
      </c>
      <c r="E834" s="39" t="str">
        <f>'Rolling Data'!E517</f>
        <v/>
      </c>
      <c r="F834" s="39" t="str">
        <f>'Rolling Data'!F517</f>
        <v/>
      </c>
      <c r="G834" s="39" t="str">
        <f>'Rolling Data'!G517</f>
        <v/>
      </c>
      <c r="H834" s="39" t="str">
        <f>'Rolling Data'!H517</f>
        <v/>
      </c>
      <c r="J834" s="167"/>
    </row>
    <row r="835" ht="15.75" customHeight="1">
      <c r="A835" s="48" t="str">
        <f t="shared" si="20"/>
        <v> &amp; </v>
      </c>
      <c r="B835" s="49" t="str">
        <f t="shared" si="21"/>
        <v> &amp; </v>
      </c>
      <c r="C835" s="39" t="str">
        <f>'Rolling Data'!C518</f>
        <v/>
      </c>
      <c r="D835" s="39" t="str">
        <f>'Rolling Data'!D518</f>
        <v/>
      </c>
      <c r="E835" s="39" t="str">
        <f>'Rolling Data'!E518</f>
        <v/>
      </c>
      <c r="F835" s="39" t="str">
        <f>'Rolling Data'!F518</f>
        <v/>
      </c>
      <c r="G835" s="39" t="str">
        <f>'Rolling Data'!G518</f>
        <v/>
      </c>
      <c r="H835" s="39" t="str">
        <f>'Rolling Data'!H518</f>
        <v/>
      </c>
      <c r="J835" s="167"/>
    </row>
    <row r="836" ht="15.75" customHeight="1">
      <c r="A836" s="48" t="str">
        <f t="shared" si="20"/>
        <v> &amp; </v>
      </c>
      <c r="B836" s="49" t="str">
        <f t="shared" si="21"/>
        <v> &amp; </v>
      </c>
      <c r="C836" s="39" t="str">
        <f>'Rolling Data'!C519</f>
        <v/>
      </c>
      <c r="D836" s="39" t="str">
        <f>'Rolling Data'!D519</f>
        <v/>
      </c>
      <c r="E836" s="39" t="str">
        <f>'Rolling Data'!E519</f>
        <v/>
      </c>
      <c r="F836" s="39" t="str">
        <f>'Rolling Data'!F519</f>
        <v/>
      </c>
      <c r="G836" s="39" t="str">
        <f>'Rolling Data'!G519</f>
        <v/>
      </c>
      <c r="H836" s="39" t="str">
        <f>'Rolling Data'!H519</f>
        <v/>
      </c>
      <c r="J836" s="167"/>
    </row>
    <row r="837" ht="15.75" customHeight="1">
      <c r="A837" s="48" t="str">
        <f t="shared" si="20"/>
        <v> &amp; </v>
      </c>
      <c r="B837" s="49" t="str">
        <f t="shared" si="21"/>
        <v> &amp; </v>
      </c>
      <c r="C837" s="39" t="str">
        <f>'Rolling Data'!C520</f>
        <v/>
      </c>
      <c r="D837" s="39" t="str">
        <f>'Rolling Data'!D520</f>
        <v/>
      </c>
      <c r="E837" s="39" t="str">
        <f>'Rolling Data'!E520</f>
        <v/>
      </c>
      <c r="F837" s="39" t="str">
        <f>'Rolling Data'!F520</f>
        <v/>
      </c>
      <c r="G837" s="39" t="str">
        <f>'Rolling Data'!G520</f>
        <v/>
      </c>
      <c r="H837" s="39" t="str">
        <f>'Rolling Data'!H520</f>
        <v/>
      </c>
      <c r="J837" s="167"/>
    </row>
    <row r="838" ht="15.75" customHeight="1">
      <c r="A838" s="48" t="str">
        <f t="shared" si="20"/>
        <v> &amp; </v>
      </c>
      <c r="B838" s="49" t="str">
        <f t="shared" si="21"/>
        <v> &amp; </v>
      </c>
      <c r="C838" s="39" t="str">
        <f>'Rolling Data'!C521</f>
        <v/>
      </c>
      <c r="D838" s="39" t="str">
        <f>'Rolling Data'!D521</f>
        <v/>
      </c>
      <c r="E838" s="39" t="str">
        <f>'Rolling Data'!E521</f>
        <v/>
      </c>
      <c r="F838" s="39" t="str">
        <f>'Rolling Data'!F521</f>
        <v/>
      </c>
      <c r="G838" s="39" t="str">
        <f>'Rolling Data'!G521</f>
        <v/>
      </c>
      <c r="H838" s="39" t="str">
        <f>'Rolling Data'!H521</f>
        <v/>
      </c>
      <c r="J838" s="167"/>
    </row>
    <row r="839" ht="15.75" customHeight="1">
      <c r="A839" s="48" t="str">
        <f t="shared" si="20"/>
        <v> &amp; </v>
      </c>
      <c r="B839" s="49" t="str">
        <f t="shared" si="21"/>
        <v> &amp; </v>
      </c>
      <c r="C839" s="39" t="str">
        <f>'Rolling Data'!C522</f>
        <v/>
      </c>
      <c r="D839" s="39" t="str">
        <f>'Rolling Data'!D522</f>
        <v/>
      </c>
      <c r="E839" s="39" t="str">
        <f>'Rolling Data'!E522</f>
        <v/>
      </c>
      <c r="F839" s="39" t="str">
        <f>'Rolling Data'!F522</f>
        <v/>
      </c>
      <c r="G839" s="39" t="str">
        <f>'Rolling Data'!G522</f>
        <v/>
      </c>
      <c r="H839" s="39" t="str">
        <f>'Rolling Data'!H522</f>
        <v/>
      </c>
      <c r="J839" s="167"/>
    </row>
    <row r="840" ht="15.75" customHeight="1">
      <c r="A840" s="48" t="str">
        <f t="shared" si="20"/>
        <v> &amp; </v>
      </c>
      <c r="B840" s="49" t="str">
        <f t="shared" si="21"/>
        <v> &amp; </v>
      </c>
      <c r="C840" s="39" t="str">
        <f>'Rolling Data'!C523</f>
        <v/>
      </c>
      <c r="D840" s="39" t="str">
        <f>'Rolling Data'!D523</f>
        <v/>
      </c>
      <c r="E840" s="39" t="str">
        <f>'Rolling Data'!E523</f>
        <v/>
      </c>
      <c r="F840" s="39" t="str">
        <f>'Rolling Data'!F523</f>
        <v/>
      </c>
      <c r="G840" s="39" t="str">
        <f>'Rolling Data'!G523</f>
        <v/>
      </c>
      <c r="H840" s="39" t="str">
        <f>'Rolling Data'!H523</f>
        <v/>
      </c>
      <c r="J840" s="167"/>
    </row>
    <row r="841" ht="15.75" customHeight="1">
      <c r="A841" s="48" t="str">
        <f t="shared" si="20"/>
        <v> &amp; </v>
      </c>
      <c r="B841" s="49" t="str">
        <f t="shared" si="21"/>
        <v> &amp; </v>
      </c>
      <c r="C841" s="39" t="str">
        <f>'Rolling Data'!C524</f>
        <v/>
      </c>
      <c r="D841" s="39" t="str">
        <f>'Rolling Data'!D524</f>
        <v/>
      </c>
      <c r="E841" s="39" t="str">
        <f>'Rolling Data'!E524</f>
        <v/>
      </c>
      <c r="F841" s="39" t="str">
        <f>'Rolling Data'!F524</f>
        <v/>
      </c>
      <c r="G841" s="39" t="str">
        <f>'Rolling Data'!G524</f>
        <v/>
      </c>
      <c r="H841" s="39" t="str">
        <f>'Rolling Data'!H524</f>
        <v/>
      </c>
      <c r="J841" s="167"/>
    </row>
    <row r="842" ht="15.75" customHeight="1">
      <c r="A842" s="48" t="str">
        <f t="shared" si="20"/>
        <v> &amp; </v>
      </c>
      <c r="B842" s="49" t="str">
        <f t="shared" si="21"/>
        <v> &amp; </v>
      </c>
      <c r="C842" s="39" t="str">
        <f>'Rolling Data'!C525</f>
        <v/>
      </c>
      <c r="D842" s="39" t="str">
        <f>'Rolling Data'!D525</f>
        <v/>
      </c>
      <c r="E842" s="39" t="str">
        <f>'Rolling Data'!E525</f>
        <v/>
      </c>
      <c r="F842" s="39" t="str">
        <f>'Rolling Data'!F525</f>
        <v/>
      </c>
      <c r="G842" s="39" t="str">
        <f>'Rolling Data'!G525</f>
        <v/>
      </c>
      <c r="H842" s="39" t="str">
        <f>'Rolling Data'!H525</f>
        <v/>
      </c>
      <c r="J842" s="167"/>
    </row>
    <row r="843" ht="15.75" customHeight="1">
      <c r="A843" s="48" t="str">
        <f t="shared" si="20"/>
        <v> &amp; </v>
      </c>
      <c r="B843" s="49" t="str">
        <f t="shared" si="21"/>
        <v> &amp; </v>
      </c>
      <c r="C843" s="39" t="str">
        <f>'Rolling Data'!C526</f>
        <v/>
      </c>
      <c r="D843" s="39" t="str">
        <f>'Rolling Data'!D526</f>
        <v/>
      </c>
      <c r="E843" s="39" t="str">
        <f>'Rolling Data'!E526</f>
        <v/>
      </c>
      <c r="F843" s="39" t="str">
        <f>'Rolling Data'!F526</f>
        <v/>
      </c>
      <c r="G843" s="39" t="str">
        <f>'Rolling Data'!G526</f>
        <v/>
      </c>
      <c r="H843" s="39" t="str">
        <f>'Rolling Data'!H526</f>
        <v/>
      </c>
      <c r="J843" s="167"/>
    </row>
    <row r="844" ht="15.75" customHeight="1">
      <c r="A844" s="48" t="str">
        <f t="shared" si="20"/>
        <v> &amp; </v>
      </c>
      <c r="B844" s="49" t="str">
        <f t="shared" si="21"/>
        <v> &amp; </v>
      </c>
      <c r="C844" s="39" t="str">
        <f>'Rolling Data'!C527</f>
        <v/>
      </c>
      <c r="D844" s="39" t="str">
        <f>'Rolling Data'!D527</f>
        <v/>
      </c>
      <c r="E844" s="39" t="str">
        <f>'Rolling Data'!E527</f>
        <v/>
      </c>
      <c r="F844" s="39" t="str">
        <f>'Rolling Data'!F527</f>
        <v/>
      </c>
      <c r="G844" s="39" t="str">
        <f>'Rolling Data'!G527</f>
        <v/>
      </c>
      <c r="H844" s="39" t="str">
        <f>'Rolling Data'!H527</f>
        <v/>
      </c>
      <c r="J844" s="167"/>
    </row>
    <row r="845" ht="15.75" customHeight="1">
      <c r="A845" s="48" t="str">
        <f t="shared" si="20"/>
        <v> &amp; </v>
      </c>
      <c r="B845" s="49" t="str">
        <f t="shared" si="21"/>
        <v> &amp; </v>
      </c>
      <c r="C845" s="39" t="str">
        <f>'Rolling Data'!C528</f>
        <v/>
      </c>
      <c r="D845" s="39" t="str">
        <f>'Rolling Data'!D528</f>
        <v/>
      </c>
      <c r="E845" s="39" t="str">
        <f>'Rolling Data'!E528</f>
        <v/>
      </c>
      <c r="F845" s="39" t="str">
        <f>'Rolling Data'!F528</f>
        <v/>
      </c>
      <c r="G845" s="39" t="str">
        <f>'Rolling Data'!G528</f>
        <v/>
      </c>
      <c r="H845" s="39" t="str">
        <f>'Rolling Data'!H528</f>
        <v/>
      </c>
      <c r="J845" s="167"/>
    </row>
    <row r="846" ht="15.75" customHeight="1">
      <c r="A846" s="48" t="str">
        <f t="shared" si="20"/>
        <v> &amp; </v>
      </c>
      <c r="B846" s="49" t="str">
        <f t="shared" si="21"/>
        <v> &amp; </v>
      </c>
      <c r="C846" s="39" t="str">
        <f>'Rolling Data'!C529</f>
        <v/>
      </c>
      <c r="D846" s="39" t="str">
        <f>'Rolling Data'!D529</f>
        <v/>
      </c>
      <c r="E846" s="39" t="str">
        <f>'Rolling Data'!E529</f>
        <v/>
      </c>
      <c r="F846" s="39" t="str">
        <f>'Rolling Data'!F529</f>
        <v/>
      </c>
      <c r="G846" s="39" t="str">
        <f>'Rolling Data'!G529</f>
        <v/>
      </c>
      <c r="H846" s="39" t="str">
        <f>'Rolling Data'!H529</f>
        <v/>
      </c>
      <c r="J846" s="167"/>
    </row>
    <row r="847" ht="15.75" customHeight="1">
      <c r="A847" s="48" t="str">
        <f t="shared" si="20"/>
        <v> &amp; </v>
      </c>
      <c r="B847" s="49" t="str">
        <f t="shared" si="21"/>
        <v> &amp; </v>
      </c>
      <c r="C847" s="39" t="str">
        <f>'Rolling Data'!C530</f>
        <v/>
      </c>
      <c r="D847" s="39" t="str">
        <f>'Rolling Data'!D530</f>
        <v/>
      </c>
      <c r="E847" s="39" t="str">
        <f>'Rolling Data'!E530</f>
        <v/>
      </c>
      <c r="F847" s="39" t="str">
        <f>'Rolling Data'!F530</f>
        <v/>
      </c>
      <c r="G847" s="39" t="str">
        <f>'Rolling Data'!G530</f>
        <v/>
      </c>
      <c r="H847" s="39" t="str">
        <f>'Rolling Data'!H530</f>
        <v/>
      </c>
      <c r="J847" s="167"/>
    </row>
    <row r="848" ht="15.75" customHeight="1">
      <c r="A848" s="48" t="str">
        <f t="shared" si="20"/>
        <v> &amp; </v>
      </c>
      <c r="B848" s="49" t="str">
        <f t="shared" si="21"/>
        <v> &amp; </v>
      </c>
      <c r="C848" s="39" t="str">
        <f>'Rolling Data'!C531</f>
        <v/>
      </c>
      <c r="D848" s="39" t="str">
        <f>'Rolling Data'!D531</f>
        <v/>
      </c>
      <c r="E848" s="39" t="str">
        <f>'Rolling Data'!E531</f>
        <v/>
      </c>
      <c r="F848" s="39" t="str">
        <f>'Rolling Data'!F531</f>
        <v/>
      </c>
      <c r="G848" s="39" t="str">
        <f>'Rolling Data'!G531</f>
        <v/>
      </c>
      <c r="H848" s="39" t="str">
        <f>'Rolling Data'!H531</f>
        <v/>
      </c>
      <c r="J848" s="167"/>
    </row>
    <row r="849" ht="15.75" customHeight="1">
      <c r="A849" s="48" t="str">
        <f t="shared" si="20"/>
        <v> &amp; </v>
      </c>
      <c r="B849" s="49" t="str">
        <f t="shared" si="21"/>
        <v> &amp; </v>
      </c>
      <c r="C849" s="39" t="str">
        <f>'Rolling Data'!C532</f>
        <v/>
      </c>
      <c r="D849" s="39" t="str">
        <f>'Rolling Data'!D532</f>
        <v/>
      </c>
      <c r="E849" s="39" t="str">
        <f>'Rolling Data'!E532</f>
        <v/>
      </c>
      <c r="F849" s="39" t="str">
        <f>'Rolling Data'!F532</f>
        <v/>
      </c>
      <c r="G849" s="39" t="str">
        <f>'Rolling Data'!G532</f>
        <v/>
      </c>
      <c r="H849" s="39" t="str">
        <f>'Rolling Data'!H532</f>
        <v/>
      </c>
      <c r="J849" s="167"/>
    </row>
    <row r="850" ht="15.75" customHeight="1">
      <c r="A850" s="48" t="str">
        <f t="shared" si="20"/>
        <v> &amp; </v>
      </c>
      <c r="B850" s="49" t="str">
        <f t="shared" si="21"/>
        <v> &amp; </v>
      </c>
      <c r="J850" s="167"/>
    </row>
    <row r="851" ht="15.75" customHeight="1">
      <c r="A851" s="48" t="str">
        <f t="shared" si="20"/>
        <v> &amp; </v>
      </c>
      <c r="B851" s="49" t="str">
        <f t="shared" si="21"/>
        <v> &amp; </v>
      </c>
      <c r="J851" s="167"/>
    </row>
    <row r="852" ht="15.75" customHeight="1">
      <c r="A852" s="48" t="str">
        <f t="shared" si="20"/>
        <v> &amp; </v>
      </c>
      <c r="B852" s="49" t="str">
        <f t="shared" si="21"/>
        <v> &amp; </v>
      </c>
      <c r="J852" s="167"/>
    </row>
    <row r="853" ht="15.75" customHeight="1">
      <c r="A853" s="48" t="str">
        <f t="shared" si="20"/>
        <v> &amp; </v>
      </c>
      <c r="B853" s="49" t="str">
        <f t="shared" si="21"/>
        <v> &amp; </v>
      </c>
      <c r="J853" s="167"/>
    </row>
    <row r="854" ht="15.75" customHeight="1">
      <c r="A854" s="48" t="str">
        <f t="shared" si="20"/>
        <v> &amp; </v>
      </c>
      <c r="B854" s="49" t="str">
        <f t="shared" si="21"/>
        <v> &amp; </v>
      </c>
      <c r="J854" s="167"/>
    </row>
    <row r="855" ht="15.75" customHeight="1">
      <c r="A855" s="48" t="str">
        <f t="shared" si="20"/>
        <v> &amp; </v>
      </c>
      <c r="B855" s="49" t="str">
        <f t="shared" si="21"/>
        <v> &amp; </v>
      </c>
      <c r="J855" s="167"/>
    </row>
    <row r="856" ht="15.75" customHeight="1">
      <c r="A856" s="48" t="str">
        <f t="shared" si="20"/>
        <v> &amp; </v>
      </c>
      <c r="B856" s="49" t="str">
        <f t="shared" si="21"/>
        <v> &amp; </v>
      </c>
      <c r="J856" s="167"/>
    </row>
    <row r="857" ht="15.75" customHeight="1">
      <c r="A857" s="48" t="str">
        <f t="shared" si="20"/>
        <v> &amp; </v>
      </c>
      <c r="B857" s="49" t="str">
        <f t="shared" si="21"/>
        <v> &amp; </v>
      </c>
      <c r="J857" s="167"/>
    </row>
    <row r="858" ht="15.75" customHeight="1">
      <c r="A858" s="48" t="str">
        <f t="shared" si="20"/>
        <v> &amp; </v>
      </c>
      <c r="B858" s="49" t="str">
        <f t="shared" si="21"/>
        <v> &amp; </v>
      </c>
      <c r="J858" s="167"/>
    </row>
    <row r="859" ht="15.75" customHeight="1">
      <c r="A859" s="48" t="str">
        <f t="shared" si="20"/>
        <v> &amp; </v>
      </c>
      <c r="B859" s="49" t="str">
        <f t="shared" si="21"/>
        <v> &amp; </v>
      </c>
      <c r="J859" s="167"/>
    </row>
    <row r="860" ht="15.75" customHeight="1">
      <c r="A860" s="48" t="str">
        <f t="shared" si="20"/>
        <v> &amp; </v>
      </c>
      <c r="B860" s="49" t="str">
        <f t="shared" si="21"/>
        <v> &amp; </v>
      </c>
      <c r="J860" s="167"/>
    </row>
    <row r="861" ht="15.75" customHeight="1">
      <c r="A861" s="48" t="str">
        <f t="shared" si="20"/>
        <v> &amp; </v>
      </c>
      <c r="B861" s="49" t="str">
        <f t="shared" si="21"/>
        <v> &amp; </v>
      </c>
      <c r="J861" s="167"/>
    </row>
    <row r="862" ht="15.75" customHeight="1">
      <c r="A862" s="48" t="str">
        <f t="shared" si="20"/>
        <v> &amp; </v>
      </c>
      <c r="B862" s="49" t="str">
        <f t="shared" si="21"/>
        <v> &amp; </v>
      </c>
      <c r="J862" s="167"/>
    </row>
    <row r="863" ht="15.75" customHeight="1">
      <c r="A863" s="48" t="str">
        <f t="shared" si="20"/>
        <v> &amp; </v>
      </c>
      <c r="B863" s="49" t="str">
        <f t="shared" si="21"/>
        <v> &amp; </v>
      </c>
      <c r="J863" s="167"/>
    </row>
    <row r="864" ht="15.75" customHeight="1">
      <c r="A864" s="48" t="str">
        <f t="shared" si="20"/>
        <v> &amp; </v>
      </c>
      <c r="B864" s="49" t="str">
        <f t="shared" si="21"/>
        <v> &amp; </v>
      </c>
      <c r="J864" s="167"/>
    </row>
    <row r="865" ht="15.75" customHeight="1">
      <c r="A865" s="48" t="str">
        <f t="shared" si="20"/>
        <v> &amp; </v>
      </c>
      <c r="B865" s="49" t="str">
        <f t="shared" si="21"/>
        <v> &amp; </v>
      </c>
      <c r="J865" s="167"/>
    </row>
    <row r="866" ht="15.75" customHeight="1">
      <c r="A866" s="48" t="str">
        <f t="shared" si="20"/>
        <v> &amp; </v>
      </c>
      <c r="B866" s="49" t="str">
        <f t="shared" si="21"/>
        <v> &amp; </v>
      </c>
      <c r="J866" s="167"/>
    </row>
    <row r="867" ht="15.75" customHeight="1">
      <c r="A867" s="48" t="str">
        <f t="shared" si="20"/>
        <v> &amp; </v>
      </c>
      <c r="B867" s="49" t="str">
        <f t="shared" si="21"/>
        <v> &amp; </v>
      </c>
      <c r="J867" s="167"/>
    </row>
    <row r="868" ht="15.75" customHeight="1">
      <c r="A868" s="48" t="str">
        <f t="shared" si="20"/>
        <v> &amp; </v>
      </c>
      <c r="B868" s="49" t="str">
        <f t="shared" si="21"/>
        <v> &amp; </v>
      </c>
      <c r="J868" s="167"/>
    </row>
    <row r="869" ht="15.75" customHeight="1">
      <c r="A869" s="48" t="str">
        <f t="shared" si="20"/>
        <v> &amp; </v>
      </c>
      <c r="B869" s="49" t="str">
        <f t="shared" si="21"/>
        <v> &amp; </v>
      </c>
      <c r="J869" s="167"/>
    </row>
    <row r="870" ht="15.75" customHeight="1">
      <c r="A870" s="48" t="str">
        <f t="shared" si="20"/>
        <v> &amp; </v>
      </c>
      <c r="B870" s="49" t="str">
        <f t="shared" si="21"/>
        <v> &amp; </v>
      </c>
      <c r="J870" s="167"/>
    </row>
    <row r="871" ht="15.75" customHeight="1">
      <c r="A871" s="48" t="str">
        <f t="shared" si="20"/>
        <v> &amp; </v>
      </c>
      <c r="B871" s="49" t="str">
        <f t="shared" si="21"/>
        <v> &amp; </v>
      </c>
      <c r="J871" s="167"/>
    </row>
    <row r="872" ht="15.75" customHeight="1">
      <c r="A872" s="48" t="str">
        <f t="shared" si="20"/>
        <v> &amp; </v>
      </c>
      <c r="B872" s="49" t="str">
        <f t="shared" si="21"/>
        <v> &amp; </v>
      </c>
      <c r="J872" s="167"/>
    </row>
    <row r="873" ht="15.75" customHeight="1">
      <c r="A873" s="48" t="str">
        <f t="shared" si="20"/>
        <v> &amp; </v>
      </c>
      <c r="B873" s="49" t="str">
        <f t="shared" si="21"/>
        <v> &amp; </v>
      </c>
      <c r="J873" s="167"/>
    </row>
    <row r="874" ht="15.75" customHeight="1">
      <c r="A874" s="48" t="str">
        <f t="shared" si="20"/>
        <v> &amp; </v>
      </c>
      <c r="B874" s="49" t="str">
        <f t="shared" si="21"/>
        <v> &amp; </v>
      </c>
      <c r="J874" s="167"/>
    </row>
    <row r="875" ht="15.75" customHeight="1">
      <c r="A875" s="48" t="str">
        <f t="shared" si="20"/>
        <v> &amp; </v>
      </c>
      <c r="B875" s="49" t="str">
        <f t="shared" si="21"/>
        <v> &amp; </v>
      </c>
      <c r="J875" s="167"/>
    </row>
    <row r="876" ht="15.75" customHeight="1">
      <c r="A876" s="48" t="str">
        <f t="shared" si="20"/>
        <v> &amp; </v>
      </c>
      <c r="B876" s="49" t="str">
        <f t="shared" si="21"/>
        <v> &amp; </v>
      </c>
      <c r="J876" s="167"/>
    </row>
    <row r="877" ht="15.75" customHeight="1">
      <c r="A877" s="48" t="str">
        <f t="shared" si="20"/>
        <v> &amp; </v>
      </c>
      <c r="B877" s="49" t="str">
        <f t="shared" si="21"/>
        <v> &amp; </v>
      </c>
      <c r="J877" s="167"/>
    </row>
    <row r="878" ht="15.75" customHeight="1">
      <c r="A878" s="48" t="str">
        <f t="shared" si="20"/>
        <v> &amp; </v>
      </c>
      <c r="B878" s="49" t="str">
        <f t="shared" si="21"/>
        <v> &amp; </v>
      </c>
      <c r="J878" s="167"/>
    </row>
    <row r="879" ht="15.75" customHeight="1">
      <c r="A879" s="48" t="str">
        <f t="shared" si="20"/>
        <v> &amp; </v>
      </c>
      <c r="B879" s="49" t="str">
        <f t="shared" si="21"/>
        <v> &amp; </v>
      </c>
      <c r="J879" s="167"/>
    </row>
    <row r="880" ht="15.75" customHeight="1">
      <c r="A880" s="48" t="str">
        <f t="shared" si="20"/>
        <v> &amp; </v>
      </c>
      <c r="B880" s="49" t="str">
        <f t="shared" si="21"/>
        <v> &amp; </v>
      </c>
      <c r="J880" s="167"/>
    </row>
    <row r="881" ht="15.75" customHeight="1">
      <c r="A881" s="48" t="str">
        <f t="shared" si="20"/>
        <v> &amp; </v>
      </c>
      <c r="B881" s="49" t="str">
        <f t="shared" si="21"/>
        <v> &amp; </v>
      </c>
      <c r="J881" s="167"/>
    </row>
    <row r="882" ht="15.75" customHeight="1">
      <c r="A882" s="48" t="str">
        <f t="shared" si="20"/>
        <v> &amp; </v>
      </c>
      <c r="B882" s="49" t="str">
        <f t="shared" si="21"/>
        <v> &amp; </v>
      </c>
      <c r="J882" s="167"/>
    </row>
    <row r="883" ht="15.75" customHeight="1">
      <c r="A883" s="48" t="str">
        <f t="shared" si="20"/>
        <v> &amp; </v>
      </c>
      <c r="B883" s="49" t="str">
        <f t="shared" si="21"/>
        <v> &amp; </v>
      </c>
      <c r="J883" s="167"/>
    </row>
    <row r="884" ht="15.75" customHeight="1">
      <c r="A884" s="48" t="str">
        <f t="shared" si="20"/>
        <v> &amp; </v>
      </c>
      <c r="B884" s="49" t="str">
        <f t="shared" si="21"/>
        <v> &amp; </v>
      </c>
      <c r="J884" s="167"/>
    </row>
    <row r="885" ht="15.75" customHeight="1">
      <c r="A885" s="48" t="str">
        <f t="shared" si="20"/>
        <v> &amp; </v>
      </c>
      <c r="B885" s="49" t="str">
        <f t="shared" si="21"/>
        <v> &amp; </v>
      </c>
      <c r="J885" s="167"/>
    </row>
    <row r="886" ht="15.75" customHeight="1">
      <c r="A886" s="48" t="str">
        <f t="shared" si="20"/>
        <v> &amp; </v>
      </c>
      <c r="B886" s="49" t="str">
        <f t="shared" si="21"/>
        <v> &amp; </v>
      </c>
      <c r="J886" s="167"/>
    </row>
    <row r="887" ht="15.75" customHeight="1">
      <c r="A887" s="48" t="str">
        <f t="shared" si="20"/>
        <v> &amp; </v>
      </c>
      <c r="B887" s="49" t="str">
        <f t="shared" si="21"/>
        <v> &amp; </v>
      </c>
      <c r="J887" s="167"/>
    </row>
    <row r="888" ht="15.75" customHeight="1">
      <c r="A888" s="48" t="str">
        <f t="shared" si="20"/>
        <v> &amp; </v>
      </c>
      <c r="B888" s="49" t="str">
        <f t="shared" si="21"/>
        <v> &amp; </v>
      </c>
      <c r="J888" s="167"/>
    </row>
    <row r="889" ht="15.75" customHeight="1">
      <c r="A889" s="48" t="str">
        <f t="shared" si="20"/>
        <v> &amp; </v>
      </c>
      <c r="B889" s="49" t="str">
        <f t="shared" si="21"/>
        <v> &amp; </v>
      </c>
      <c r="J889" s="167"/>
    </row>
    <row r="890" ht="15.75" customHeight="1">
      <c r="A890" s="48" t="str">
        <f t="shared" si="20"/>
        <v> &amp; </v>
      </c>
      <c r="B890" s="49" t="str">
        <f t="shared" si="21"/>
        <v> &amp; </v>
      </c>
      <c r="J890" s="167"/>
    </row>
    <row r="891" ht="15.75" customHeight="1">
      <c r="A891" s="48" t="str">
        <f t="shared" si="20"/>
        <v> &amp; </v>
      </c>
      <c r="B891" s="49" t="str">
        <f t="shared" si="21"/>
        <v> &amp; </v>
      </c>
      <c r="J891" s="167"/>
    </row>
    <row r="892" ht="15.75" customHeight="1">
      <c r="A892" s="48" t="str">
        <f t="shared" si="20"/>
        <v> &amp; </v>
      </c>
      <c r="B892" s="49" t="str">
        <f t="shared" si="21"/>
        <v> &amp; </v>
      </c>
      <c r="J892" s="167"/>
    </row>
    <row r="893" ht="15.75" customHeight="1">
      <c r="A893" s="48" t="str">
        <f t="shared" si="20"/>
        <v> &amp; </v>
      </c>
      <c r="B893" s="49" t="str">
        <f t="shared" si="21"/>
        <v> &amp; </v>
      </c>
      <c r="J893" s="167"/>
    </row>
    <row r="894" ht="15.75" customHeight="1">
      <c r="A894" s="48" t="str">
        <f t="shared" si="20"/>
        <v> &amp; </v>
      </c>
      <c r="B894" s="49" t="str">
        <f t="shared" si="21"/>
        <v> &amp; </v>
      </c>
      <c r="J894" s="167"/>
    </row>
    <row r="895" ht="15.75" customHeight="1">
      <c r="A895" s="48" t="str">
        <f t="shared" si="20"/>
        <v> &amp; </v>
      </c>
      <c r="B895" s="49" t="str">
        <f t="shared" si="21"/>
        <v> &amp; </v>
      </c>
      <c r="J895" s="167"/>
    </row>
    <row r="896" ht="15.75" customHeight="1">
      <c r="A896" s="48" t="str">
        <f t="shared" si="20"/>
        <v> &amp; </v>
      </c>
      <c r="B896" s="49" t="str">
        <f t="shared" si="21"/>
        <v> &amp; </v>
      </c>
      <c r="J896" s="167"/>
    </row>
    <row r="897" ht="15.75" customHeight="1">
      <c r="A897" s="48" t="str">
        <f t="shared" si="20"/>
        <v> &amp; </v>
      </c>
      <c r="B897" s="49" t="str">
        <f t="shared" si="21"/>
        <v> &amp; </v>
      </c>
      <c r="J897" s="167"/>
    </row>
    <row r="898" ht="15.75" customHeight="1">
      <c r="A898" s="48" t="str">
        <f t="shared" si="20"/>
        <v> &amp; </v>
      </c>
      <c r="B898" s="49" t="str">
        <f t="shared" si="21"/>
        <v> &amp; </v>
      </c>
      <c r="J898" s="167"/>
    </row>
    <row r="899" ht="15.75" customHeight="1">
      <c r="A899" s="48" t="str">
        <f t="shared" si="20"/>
        <v> &amp; </v>
      </c>
      <c r="B899" s="49" t="str">
        <f t="shared" si="21"/>
        <v> &amp; </v>
      </c>
      <c r="J899" s="167"/>
    </row>
    <row r="900" ht="15.75" customHeight="1">
      <c r="A900" s="48" t="str">
        <f t="shared" si="20"/>
        <v> &amp; </v>
      </c>
      <c r="B900" s="49" t="str">
        <f t="shared" si="21"/>
        <v> &amp; </v>
      </c>
      <c r="J900" s="167"/>
    </row>
    <row r="901" ht="15.75" customHeight="1">
      <c r="A901" s="48" t="str">
        <f t="shared" si="20"/>
        <v> &amp; </v>
      </c>
      <c r="B901" s="49" t="str">
        <f t="shared" si="21"/>
        <v> &amp; </v>
      </c>
      <c r="J901" s="167"/>
    </row>
    <row r="902" ht="15.75" customHeight="1">
      <c r="A902" s="48" t="str">
        <f t="shared" si="20"/>
        <v> &amp; </v>
      </c>
      <c r="B902" s="49" t="str">
        <f t="shared" si="21"/>
        <v> &amp; </v>
      </c>
      <c r="J902" s="167"/>
    </row>
    <row r="903" ht="15.75" customHeight="1">
      <c r="A903" s="48" t="str">
        <f t="shared" si="20"/>
        <v> &amp; </v>
      </c>
      <c r="B903" s="49" t="str">
        <f t="shared" si="21"/>
        <v> &amp; </v>
      </c>
      <c r="J903" s="167"/>
    </row>
    <row r="904" ht="15.75" customHeight="1">
      <c r="A904" s="48" t="str">
        <f t="shared" si="20"/>
        <v> &amp; </v>
      </c>
      <c r="B904" s="49" t="str">
        <f t="shared" si="21"/>
        <v> &amp; </v>
      </c>
      <c r="J904" s="167"/>
    </row>
    <row r="905" ht="15.75" customHeight="1">
      <c r="A905" s="48" t="str">
        <f t="shared" si="20"/>
        <v> &amp; </v>
      </c>
      <c r="B905" s="49" t="str">
        <f t="shared" si="21"/>
        <v> &amp; </v>
      </c>
      <c r="J905" s="167"/>
    </row>
    <row r="906" ht="15.75" customHeight="1">
      <c r="A906" s="48" t="str">
        <f t="shared" si="20"/>
        <v> &amp; </v>
      </c>
      <c r="B906" s="49" t="str">
        <f t="shared" si="21"/>
        <v> &amp; </v>
      </c>
      <c r="J906" s="167"/>
    </row>
    <row r="907" ht="15.75" customHeight="1">
      <c r="A907" s="48" t="str">
        <f t="shared" si="20"/>
        <v> &amp; </v>
      </c>
      <c r="B907" s="49" t="str">
        <f t="shared" si="21"/>
        <v> &amp; </v>
      </c>
      <c r="J907" s="167"/>
    </row>
    <row r="908" ht="15.75" customHeight="1">
      <c r="A908" s="48" t="str">
        <f t="shared" si="20"/>
        <v> &amp; </v>
      </c>
      <c r="B908" s="49" t="str">
        <f t="shared" si="21"/>
        <v> &amp; </v>
      </c>
      <c r="J908" s="167"/>
    </row>
    <row r="909" ht="15.75" customHeight="1">
      <c r="A909" s="48" t="str">
        <f t="shared" si="20"/>
        <v> &amp; </v>
      </c>
      <c r="B909" s="49" t="str">
        <f t="shared" si="21"/>
        <v> &amp; </v>
      </c>
      <c r="J909" s="167"/>
    </row>
    <row r="910" ht="15.75" customHeight="1">
      <c r="A910" s="48" t="str">
        <f t="shared" si="20"/>
        <v> &amp; </v>
      </c>
      <c r="B910" s="49" t="str">
        <f t="shared" si="21"/>
        <v> &amp; </v>
      </c>
      <c r="J910" s="167"/>
    </row>
    <row r="911" ht="15.75" customHeight="1">
      <c r="A911" s="48" t="str">
        <f t="shared" si="20"/>
        <v> &amp; </v>
      </c>
      <c r="B911" s="49" t="str">
        <f t="shared" si="21"/>
        <v> &amp; </v>
      </c>
      <c r="J911" s="167"/>
    </row>
    <row r="912" ht="15.75" customHeight="1">
      <c r="A912" s="48" t="str">
        <f t="shared" si="20"/>
        <v> &amp; </v>
      </c>
      <c r="B912" s="49" t="str">
        <f t="shared" si="21"/>
        <v> &amp; </v>
      </c>
      <c r="J912" s="167"/>
    </row>
    <row r="913" ht="15.75" customHeight="1">
      <c r="A913" s="48" t="str">
        <f t="shared" si="20"/>
        <v> &amp; </v>
      </c>
      <c r="B913" s="49" t="str">
        <f t="shared" si="21"/>
        <v> &amp; </v>
      </c>
      <c r="J913" s="167"/>
    </row>
    <row r="914" ht="15.75" customHeight="1">
      <c r="A914" s="48" t="str">
        <f t="shared" si="20"/>
        <v> &amp; </v>
      </c>
      <c r="B914" s="49" t="str">
        <f t="shared" si="21"/>
        <v> &amp; </v>
      </c>
      <c r="J914" s="167"/>
    </row>
    <row r="915" ht="15.75" customHeight="1">
      <c r="A915" s="48" t="str">
        <f t="shared" si="20"/>
        <v> &amp; </v>
      </c>
      <c r="B915" s="49" t="str">
        <f t="shared" si="21"/>
        <v> &amp; </v>
      </c>
      <c r="J915" s="167"/>
    </row>
    <row r="916" ht="15.75" customHeight="1">
      <c r="A916" s="48" t="str">
        <f t="shared" si="20"/>
        <v> &amp; </v>
      </c>
      <c r="B916" s="49" t="str">
        <f t="shared" si="21"/>
        <v> &amp; </v>
      </c>
      <c r="J916" s="167"/>
    </row>
    <row r="917" ht="15.75" customHeight="1">
      <c r="A917" s="48" t="str">
        <f t="shared" si="20"/>
        <v> &amp; </v>
      </c>
      <c r="B917" s="49" t="str">
        <f t="shared" si="21"/>
        <v> &amp; </v>
      </c>
      <c r="J917" s="167"/>
    </row>
    <row r="918" ht="15.75" customHeight="1">
      <c r="A918" s="48" t="str">
        <f t="shared" si="20"/>
        <v> &amp; </v>
      </c>
      <c r="B918" s="49" t="str">
        <f t="shared" si="21"/>
        <v> &amp; </v>
      </c>
      <c r="J918" s="167"/>
    </row>
    <row r="919" ht="15.75" customHeight="1">
      <c r="A919" s="48" t="str">
        <f t="shared" si="20"/>
        <v> &amp; </v>
      </c>
      <c r="B919" s="49" t="str">
        <f t="shared" si="21"/>
        <v> &amp; </v>
      </c>
      <c r="J919" s="167"/>
    </row>
    <row r="920" ht="15.75" customHeight="1">
      <c r="A920" s="48" t="str">
        <f t="shared" si="20"/>
        <v> &amp; </v>
      </c>
      <c r="B920" s="49" t="str">
        <f t="shared" si="21"/>
        <v> &amp; </v>
      </c>
      <c r="J920" s="167"/>
    </row>
    <row r="921" ht="15.75" customHeight="1">
      <c r="A921" s="48" t="str">
        <f t="shared" si="20"/>
        <v> &amp; </v>
      </c>
      <c r="B921" s="49" t="str">
        <f t="shared" si="21"/>
        <v> &amp; </v>
      </c>
      <c r="J921" s="167"/>
    </row>
    <row r="922" ht="15.75" customHeight="1">
      <c r="A922" s="48" t="str">
        <f t="shared" si="20"/>
        <v> &amp; </v>
      </c>
      <c r="B922" s="49" t="str">
        <f t="shared" si="21"/>
        <v> &amp; </v>
      </c>
      <c r="J922" s="167"/>
    </row>
    <row r="923" ht="15.75" customHeight="1">
      <c r="A923" s="48" t="str">
        <f t="shared" si="20"/>
        <v> &amp; </v>
      </c>
      <c r="B923" s="49" t="str">
        <f t="shared" si="21"/>
        <v> &amp; </v>
      </c>
      <c r="J923" s="167"/>
    </row>
    <row r="924" ht="15.75" customHeight="1">
      <c r="A924" s="48" t="str">
        <f t="shared" si="20"/>
        <v> &amp; </v>
      </c>
      <c r="B924" s="49" t="str">
        <f t="shared" si="21"/>
        <v> &amp; </v>
      </c>
      <c r="J924" s="167"/>
    </row>
    <row r="925" ht="15.75" customHeight="1">
      <c r="A925" s="48" t="str">
        <f t="shared" si="20"/>
        <v> &amp; </v>
      </c>
      <c r="B925" s="49" t="str">
        <f t="shared" si="21"/>
        <v> &amp; </v>
      </c>
      <c r="J925" s="167"/>
    </row>
    <row r="926" ht="15.75" customHeight="1">
      <c r="A926" s="48" t="str">
        <f t="shared" si="20"/>
        <v> &amp; </v>
      </c>
      <c r="B926" s="49" t="str">
        <f t="shared" si="21"/>
        <v> &amp; </v>
      </c>
      <c r="J926" s="167"/>
    </row>
    <row r="927" ht="15.75" customHeight="1">
      <c r="A927" s="48" t="str">
        <f t="shared" si="20"/>
        <v> &amp; </v>
      </c>
      <c r="B927" s="49" t="str">
        <f t="shared" si="21"/>
        <v> &amp; </v>
      </c>
      <c r="J927" s="167"/>
    </row>
    <row r="928" ht="15.75" customHeight="1">
      <c r="A928" s="48" t="str">
        <f t="shared" si="20"/>
        <v> &amp; </v>
      </c>
      <c r="B928" s="49" t="str">
        <f t="shared" si="21"/>
        <v> &amp; </v>
      </c>
      <c r="J928" s="167"/>
    </row>
    <row r="929" ht="15.75" customHeight="1">
      <c r="A929" s="48" t="str">
        <f t="shared" si="20"/>
        <v> &amp; </v>
      </c>
      <c r="B929" s="49" t="str">
        <f t="shared" si="21"/>
        <v> &amp; </v>
      </c>
      <c r="J929" s="167"/>
    </row>
    <row r="930" ht="15.75" customHeight="1">
      <c r="A930" s="48" t="str">
        <f t="shared" si="20"/>
        <v> &amp; </v>
      </c>
      <c r="B930" s="49" t="str">
        <f t="shared" si="21"/>
        <v> &amp; </v>
      </c>
      <c r="J930" s="167"/>
    </row>
    <row r="931" ht="15.75" customHeight="1">
      <c r="A931" s="48" t="str">
        <f t="shared" si="20"/>
        <v> &amp; </v>
      </c>
      <c r="B931" s="49" t="str">
        <f t="shared" si="21"/>
        <v> &amp; </v>
      </c>
      <c r="J931" s="167"/>
    </row>
    <row r="932" ht="15.75" customHeight="1">
      <c r="A932" s="48" t="str">
        <f t="shared" si="20"/>
        <v> &amp; </v>
      </c>
      <c r="B932" s="49" t="str">
        <f t="shared" si="21"/>
        <v> &amp; </v>
      </c>
      <c r="J932" s="167"/>
    </row>
    <row r="933" ht="15.75" customHeight="1">
      <c r="A933" s="48" t="str">
        <f t="shared" si="20"/>
        <v> &amp; </v>
      </c>
      <c r="B933" s="49" t="str">
        <f t="shared" si="21"/>
        <v> &amp; </v>
      </c>
      <c r="J933" s="167"/>
    </row>
    <row r="934" ht="15.75" customHeight="1">
      <c r="A934" s="48" t="str">
        <f t="shared" si="20"/>
        <v> &amp; </v>
      </c>
      <c r="B934" s="49" t="str">
        <f t="shared" si="21"/>
        <v> &amp; </v>
      </c>
      <c r="J934" s="167"/>
    </row>
    <row r="935" ht="15.75" customHeight="1">
      <c r="A935" s="48" t="str">
        <f t="shared" si="20"/>
        <v> &amp; </v>
      </c>
      <c r="B935" s="49" t="str">
        <f t="shared" si="21"/>
        <v> &amp; </v>
      </c>
      <c r="J935" s="167"/>
    </row>
    <row r="936" ht="15.75" customHeight="1">
      <c r="A936" s="48" t="str">
        <f t="shared" si="20"/>
        <v> &amp; </v>
      </c>
      <c r="B936" s="49" t="str">
        <f t="shared" si="21"/>
        <v> &amp; </v>
      </c>
      <c r="J936" s="167"/>
    </row>
    <row r="937" ht="15.75" customHeight="1">
      <c r="A937" s="48" t="str">
        <f t="shared" si="20"/>
        <v> &amp; </v>
      </c>
      <c r="B937" s="49" t="str">
        <f t="shared" si="21"/>
        <v> &amp; </v>
      </c>
      <c r="J937" s="167"/>
    </row>
    <row r="938" ht="15.75" customHeight="1">
      <c r="A938" s="48" t="str">
        <f t="shared" si="20"/>
        <v> &amp; </v>
      </c>
      <c r="B938" s="49" t="str">
        <f t="shared" si="21"/>
        <v> &amp; </v>
      </c>
      <c r="J938" s="167"/>
    </row>
    <row r="939" ht="15.75" customHeight="1">
      <c r="A939" s="48" t="str">
        <f t="shared" si="20"/>
        <v> &amp; </v>
      </c>
      <c r="B939" s="49" t="str">
        <f t="shared" si="21"/>
        <v> &amp; </v>
      </c>
      <c r="J939" s="167"/>
    </row>
    <row r="940" ht="15.75" customHeight="1">
      <c r="A940" s="48" t="str">
        <f t="shared" si="20"/>
        <v> &amp; </v>
      </c>
      <c r="B940" s="49" t="str">
        <f t="shared" si="21"/>
        <v> &amp; </v>
      </c>
      <c r="J940" s="167"/>
    </row>
    <row r="941" ht="15.75" customHeight="1">
      <c r="A941" s="48" t="str">
        <f t="shared" si="20"/>
        <v> &amp; </v>
      </c>
      <c r="B941" s="49" t="str">
        <f t="shared" si="21"/>
        <v> &amp; </v>
      </c>
      <c r="J941" s="167"/>
    </row>
    <row r="942" ht="15.75" customHeight="1">
      <c r="A942" s="48" t="str">
        <f t="shared" si="20"/>
        <v> &amp; </v>
      </c>
      <c r="B942" s="49" t="str">
        <f t="shared" si="21"/>
        <v> &amp; </v>
      </c>
      <c r="J942" s="167"/>
    </row>
    <row r="943" ht="15.75" customHeight="1">
      <c r="A943" s="48" t="str">
        <f t="shared" si="20"/>
        <v> &amp; </v>
      </c>
      <c r="B943" s="49" t="str">
        <f t="shared" si="21"/>
        <v> &amp; </v>
      </c>
      <c r="J943" s="167"/>
    </row>
    <row r="944" ht="15.75" customHeight="1">
      <c r="A944" s="48" t="str">
        <f t="shared" si="20"/>
        <v> &amp; </v>
      </c>
      <c r="B944" s="49" t="str">
        <f t="shared" si="21"/>
        <v> &amp; </v>
      </c>
      <c r="J944" s="167"/>
    </row>
    <row r="945" ht="15.75" customHeight="1">
      <c r="A945" s="48" t="str">
        <f t="shared" si="20"/>
        <v> &amp; </v>
      </c>
      <c r="B945" s="49" t="str">
        <f t="shared" si="21"/>
        <v> &amp; </v>
      </c>
      <c r="J945" s="167"/>
    </row>
    <row r="946" ht="15.75" customHeight="1">
      <c r="A946" s="48" t="str">
        <f t="shared" si="20"/>
        <v> &amp; </v>
      </c>
      <c r="B946" s="49" t="str">
        <f t="shared" si="21"/>
        <v> &amp; </v>
      </c>
      <c r="J946" s="167"/>
    </row>
    <row r="947" ht="15.75" customHeight="1">
      <c r="A947" s="48" t="str">
        <f t="shared" si="20"/>
        <v> &amp; </v>
      </c>
      <c r="B947" s="49" t="str">
        <f t="shared" si="21"/>
        <v> &amp; </v>
      </c>
      <c r="J947" s="167"/>
    </row>
    <row r="948" ht="15.75" customHeight="1">
      <c r="A948" s="48" t="str">
        <f t="shared" si="20"/>
        <v> &amp; </v>
      </c>
      <c r="B948" s="49" t="str">
        <f t="shared" si="21"/>
        <v> &amp; </v>
      </c>
      <c r="J948" s="167"/>
    </row>
    <row r="949" ht="15.75" customHeight="1">
      <c r="A949" s="48" t="str">
        <f t="shared" si="20"/>
        <v> &amp; </v>
      </c>
      <c r="B949" s="49" t="str">
        <f t="shared" si="21"/>
        <v> &amp; </v>
      </c>
      <c r="J949" s="167"/>
    </row>
    <row r="950" ht="15.75" customHeight="1">
      <c r="A950" s="48" t="str">
        <f t="shared" si="20"/>
        <v> &amp; </v>
      </c>
      <c r="B950" s="49" t="str">
        <f t="shared" si="21"/>
        <v> &amp; </v>
      </c>
      <c r="J950" s="167"/>
    </row>
    <row r="951" ht="15.75" customHeight="1">
      <c r="A951" s="48" t="str">
        <f t="shared" si="20"/>
        <v> &amp; </v>
      </c>
      <c r="B951" s="49" t="str">
        <f t="shared" si="21"/>
        <v> &amp; </v>
      </c>
      <c r="J951" s="167"/>
    </row>
    <row r="952" ht="15.75" customHeight="1">
      <c r="A952" s="48" t="str">
        <f t="shared" si="20"/>
        <v> &amp; </v>
      </c>
      <c r="B952" s="49" t="str">
        <f t="shared" si="21"/>
        <v> &amp; </v>
      </c>
      <c r="J952" s="167"/>
    </row>
    <row r="953" ht="15.75" customHeight="1">
      <c r="A953" s="48" t="str">
        <f t="shared" si="20"/>
        <v> &amp; </v>
      </c>
      <c r="B953" s="49" t="str">
        <f t="shared" si="21"/>
        <v> &amp; </v>
      </c>
      <c r="J953" s="167"/>
    </row>
    <row r="954" ht="15.75" customHeight="1">
      <c r="A954" s="48" t="str">
        <f t="shared" si="20"/>
        <v> &amp; </v>
      </c>
      <c r="B954" s="49" t="str">
        <f t="shared" si="21"/>
        <v> &amp; </v>
      </c>
      <c r="J954" s="167"/>
    </row>
    <row r="955" ht="15.75" customHeight="1">
      <c r="A955" s="48" t="str">
        <f t="shared" si="20"/>
        <v> &amp; </v>
      </c>
      <c r="B955" s="49" t="str">
        <f t="shared" si="21"/>
        <v> &amp; </v>
      </c>
      <c r="J955" s="167"/>
    </row>
    <row r="956" ht="15.75" customHeight="1">
      <c r="A956" s="48" t="str">
        <f t="shared" si="20"/>
        <v> &amp; </v>
      </c>
      <c r="B956" s="49" t="str">
        <f t="shared" si="21"/>
        <v> &amp; </v>
      </c>
      <c r="J956" s="167"/>
    </row>
    <row r="957" ht="15.75" customHeight="1">
      <c r="A957" s="48" t="str">
        <f t="shared" si="20"/>
        <v> &amp; </v>
      </c>
      <c r="B957" s="49" t="str">
        <f t="shared" si="21"/>
        <v> &amp; </v>
      </c>
      <c r="J957" s="167"/>
    </row>
    <row r="958" ht="15.75" customHeight="1">
      <c r="A958" s="48" t="str">
        <f t="shared" si="20"/>
        <v> &amp; </v>
      </c>
      <c r="B958" s="49" t="str">
        <f t="shared" si="21"/>
        <v> &amp; </v>
      </c>
      <c r="J958" s="167"/>
    </row>
    <row r="959" ht="15.75" customHeight="1">
      <c r="A959" s="48" t="str">
        <f t="shared" si="20"/>
        <v> &amp; </v>
      </c>
      <c r="B959" s="49" t="str">
        <f t="shared" si="21"/>
        <v> &amp; </v>
      </c>
      <c r="J959" s="167"/>
    </row>
    <row r="960" ht="15.75" customHeight="1">
      <c r="A960" s="48" t="str">
        <f t="shared" si="20"/>
        <v> &amp; </v>
      </c>
      <c r="B960" s="49" t="str">
        <f t="shared" si="21"/>
        <v> &amp; </v>
      </c>
      <c r="J960" s="167"/>
    </row>
    <row r="961" ht="15.75" customHeight="1">
      <c r="A961" s="48" t="str">
        <f t="shared" si="20"/>
        <v> &amp; </v>
      </c>
      <c r="B961" s="49" t="str">
        <f t="shared" si="21"/>
        <v> &amp; </v>
      </c>
      <c r="J961" s="167"/>
    </row>
    <row r="962" ht="15.75" customHeight="1">
      <c r="A962" s="48" t="str">
        <f t="shared" si="20"/>
        <v> &amp; </v>
      </c>
      <c r="B962" s="49" t="str">
        <f t="shared" si="21"/>
        <v> &amp; </v>
      </c>
      <c r="J962" s="167"/>
    </row>
    <row r="963" ht="15.75" customHeight="1">
      <c r="A963" s="48" t="str">
        <f t="shared" si="20"/>
        <v> &amp; </v>
      </c>
      <c r="B963" s="49" t="str">
        <f t="shared" si="21"/>
        <v> &amp; </v>
      </c>
      <c r="J963" s="167"/>
    </row>
    <row r="964" ht="15.75" customHeight="1">
      <c r="A964" s="48" t="str">
        <f t="shared" si="20"/>
        <v> &amp; </v>
      </c>
      <c r="B964" s="49" t="str">
        <f t="shared" si="21"/>
        <v> &amp; </v>
      </c>
      <c r="J964" s="167"/>
    </row>
    <row r="965" ht="15.75" customHeight="1">
      <c r="A965" s="48" t="str">
        <f t="shared" si="20"/>
        <v> &amp; </v>
      </c>
      <c r="B965" s="49" t="str">
        <f t="shared" si="21"/>
        <v> &amp; </v>
      </c>
      <c r="J965" s="167"/>
    </row>
    <row r="966" ht="15.75" customHeight="1">
      <c r="A966" s="48" t="str">
        <f t="shared" si="20"/>
        <v> &amp; </v>
      </c>
      <c r="B966" s="49" t="str">
        <f t="shared" si="21"/>
        <v> &amp; </v>
      </c>
      <c r="J966" s="167"/>
    </row>
    <row r="967" ht="15.75" customHeight="1">
      <c r="A967" s="48" t="str">
        <f t="shared" si="20"/>
        <v> &amp; </v>
      </c>
      <c r="B967" s="49" t="str">
        <f t="shared" si="21"/>
        <v> &amp; </v>
      </c>
      <c r="J967" s="167"/>
    </row>
    <row r="968" ht="15.75" customHeight="1">
      <c r="A968" s="48" t="str">
        <f t="shared" si="20"/>
        <v> &amp; </v>
      </c>
      <c r="B968" s="49" t="str">
        <f t="shared" si="21"/>
        <v> &amp; </v>
      </c>
      <c r="J968" s="167"/>
    </row>
    <row r="969" ht="15.75" customHeight="1">
      <c r="A969" s="48" t="str">
        <f t="shared" si="20"/>
        <v> &amp; </v>
      </c>
      <c r="B969" s="49" t="str">
        <f t="shared" si="21"/>
        <v> &amp; </v>
      </c>
      <c r="J969" s="167"/>
    </row>
    <row r="970" ht="15.75" customHeight="1">
      <c r="A970" s="48" t="str">
        <f t="shared" si="20"/>
        <v> &amp; </v>
      </c>
      <c r="B970" s="49" t="str">
        <f t="shared" si="21"/>
        <v> &amp; </v>
      </c>
      <c r="J970" s="167"/>
    </row>
    <row r="971" ht="15.75" customHeight="1">
      <c r="A971" s="48" t="str">
        <f t="shared" si="20"/>
        <v> &amp; </v>
      </c>
      <c r="B971" s="49" t="str">
        <f t="shared" si="21"/>
        <v> &amp; </v>
      </c>
      <c r="J971" s="167"/>
    </row>
    <row r="972" ht="15.75" customHeight="1">
      <c r="A972" s="48" t="str">
        <f t="shared" si="20"/>
        <v> &amp; </v>
      </c>
      <c r="B972" s="49" t="str">
        <f t="shared" si="21"/>
        <v> &amp; </v>
      </c>
      <c r="J972" s="167"/>
    </row>
    <row r="973" ht="15.75" customHeight="1">
      <c r="A973" s="48" t="str">
        <f t="shared" si="20"/>
        <v> &amp; </v>
      </c>
      <c r="B973" s="49" t="str">
        <f t="shared" si="21"/>
        <v> &amp; </v>
      </c>
      <c r="J973" s="167"/>
    </row>
    <row r="974" ht="15.75" customHeight="1">
      <c r="A974" s="48" t="str">
        <f t="shared" si="20"/>
        <v> &amp; </v>
      </c>
      <c r="B974" s="49" t="str">
        <f t="shared" si="21"/>
        <v> &amp; </v>
      </c>
      <c r="J974" s="167"/>
    </row>
    <row r="975" ht="15.75" customHeight="1">
      <c r="A975" s="48" t="str">
        <f t="shared" si="20"/>
        <v> &amp; </v>
      </c>
      <c r="B975" s="49" t="str">
        <f t="shared" si="21"/>
        <v> &amp; </v>
      </c>
      <c r="J975" s="167"/>
    </row>
    <row r="976" ht="15.75" customHeight="1">
      <c r="A976" s="48" t="str">
        <f t="shared" si="20"/>
        <v> &amp; </v>
      </c>
      <c r="B976" s="49" t="str">
        <f t="shared" si="21"/>
        <v> &amp; </v>
      </c>
      <c r="J976" s="167"/>
    </row>
    <row r="977" ht="15.75" customHeight="1">
      <c r="A977" s="48" t="str">
        <f t="shared" si="20"/>
        <v> &amp; </v>
      </c>
      <c r="B977" s="49" t="str">
        <f t="shared" si="21"/>
        <v> &amp; </v>
      </c>
      <c r="J977" s="167"/>
    </row>
    <row r="978" ht="15.75" customHeight="1">
      <c r="A978" s="48" t="str">
        <f t="shared" si="20"/>
        <v> &amp; </v>
      </c>
      <c r="B978" s="49" t="str">
        <f t="shared" si="21"/>
        <v> &amp; </v>
      </c>
      <c r="J978" s="167"/>
    </row>
    <row r="979" ht="15.75" customHeight="1">
      <c r="A979" s="48" t="str">
        <f t="shared" si="20"/>
        <v> &amp; </v>
      </c>
      <c r="B979" s="49" t="str">
        <f t="shared" si="21"/>
        <v> &amp; </v>
      </c>
      <c r="J979" s="167"/>
    </row>
    <row r="980" ht="15.75" customHeight="1">
      <c r="A980" s="48" t="str">
        <f t="shared" si="20"/>
        <v> &amp; </v>
      </c>
      <c r="B980" s="49" t="str">
        <f t="shared" si="21"/>
        <v> &amp; </v>
      </c>
      <c r="J980" s="167"/>
    </row>
    <row r="981" ht="15.75" customHeight="1">
      <c r="A981" s="48" t="str">
        <f t="shared" si="20"/>
        <v> &amp; </v>
      </c>
      <c r="B981" s="49" t="str">
        <f t="shared" si="21"/>
        <v> &amp; </v>
      </c>
      <c r="J981" s="167"/>
    </row>
    <row r="982" ht="15.75" customHeight="1">
      <c r="A982" s="48" t="str">
        <f t="shared" si="20"/>
        <v> &amp; </v>
      </c>
      <c r="B982" s="49" t="str">
        <f t="shared" si="21"/>
        <v> &amp; </v>
      </c>
      <c r="J982" s="167"/>
    </row>
    <row r="983" ht="15.75" customHeight="1">
      <c r="A983" s="48" t="str">
        <f t="shared" si="20"/>
        <v> &amp; </v>
      </c>
      <c r="B983" s="49" t="str">
        <f t="shared" si="21"/>
        <v> &amp; </v>
      </c>
      <c r="J983" s="167"/>
    </row>
    <row r="984" ht="15.75" customHeight="1">
      <c r="A984" s="48" t="str">
        <f t="shared" si="20"/>
        <v> &amp; </v>
      </c>
      <c r="B984" s="49" t="str">
        <f t="shared" si="21"/>
        <v> &amp; </v>
      </c>
      <c r="J984" s="167"/>
    </row>
    <row r="985" ht="15.75" customHeight="1">
      <c r="A985" s="48" t="str">
        <f t="shared" si="20"/>
        <v> &amp; </v>
      </c>
      <c r="B985" s="49" t="str">
        <f t="shared" si="21"/>
        <v> &amp; </v>
      </c>
      <c r="J985" s="167"/>
    </row>
    <row r="986" ht="15.75" customHeight="1">
      <c r="A986" s="48" t="str">
        <f t="shared" si="20"/>
        <v> &amp; </v>
      </c>
      <c r="B986" s="49" t="str">
        <f t="shared" si="21"/>
        <v> &amp; </v>
      </c>
      <c r="J986" s="167"/>
    </row>
    <row r="987" ht="15.75" customHeight="1">
      <c r="A987" s="48" t="str">
        <f t="shared" si="20"/>
        <v> &amp; </v>
      </c>
      <c r="B987" s="49" t="str">
        <f t="shared" si="21"/>
        <v> &amp; </v>
      </c>
      <c r="J987" s="167"/>
    </row>
    <row r="988" ht="15.75" customHeight="1">
      <c r="A988" s="48" t="str">
        <f t="shared" si="20"/>
        <v> &amp; </v>
      </c>
      <c r="B988" s="49" t="str">
        <f t="shared" si="21"/>
        <v> &amp; </v>
      </c>
      <c r="J988" s="167"/>
    </row>
    <row r="989" ht="15.75" customHeight="1">
      <c r="A989" s="48" t="str">
        <f t="shared" si="20"/>
        <v> &amp; </v>
      </c>
      <c r="B989" s="49" t="str">
        <f t="shared" si="21"/>
        <v> &amp; </v>
      </c>
      <c r="J989" s="167"/>
    </row>
    <row r="990" ht="15.75" customHeight="1">
      <c r="A990" s="48" t="str">
        <f t="shared" si="20"/>
        <v> &amp; </v>
      </c>
      <c r="B990" s="49" t="str">
        <f t="shared" si="21"/>
        <v> &amp; </v>
      </c>
      <c r="J990" s="167"/>
    </row>
    <row r="991" ht="15.75" customHeight="1">
      <c r="A991" s="48" t="str">
        <f t="shared" si="20"/>
        <v> &amp; </v>
      </c>
      <c r="B991" s="49" t="str">
        <f t="shared" si="21"/>
        <v> &amp; </v>
      </c>
      <c r="J991" s="167"/>
    </row>
    <row r="992" ht="15.75" customHeight="1">
      <c r="A992" s="48" t="str">
        <f t="shared" si="20"/>
        <v> &amp; </v>
      </c>
      <c r="B992" s="49" t="str">
        <f t="shared" si="21"/>
        <v> &amp; </v>
      </c>
      <c r="J992" s="167"/>
    </row>
    <row r="993" ht="15.75" customHeight="1">
      <c r="A993" s="48" t="str">
        <f t="shared" si="20"/>
        <v> &amp; </v>
      </c>
      <c r="B993" s="49" t="str">
        <f t="shared" si="21"/>
        <v> &amp; </v>
      </c>
      <c r="J993" s="167"/>
    </row>
    <row r="994" ht="15.75" customHeight="1">
      <c r="A994" s="48" t="str">
        <f t="shared" si="20"/>
        <v> &amp; </v>
      </c>
      <c r="B994" s="49" t="str">
        <f t="shared" si="21"/>
        <v> &amp; </v>
      </c>
      <c r="J994" s="167"/>
    </row>
    <row r="995" ht="15.75" customHeight="1">
      <c r="A995" s="48" t="str">
        <f t="shared" si="20"/>
        <v> &amp; </v>
      </c>
      <c r="B995" s="49" t="str">
        <f t="shared" si="21"/>
        <v> &amp; </v>
      </c>
      <c r="J995" s="167"/>
    </row>
    <row r="996" ht="15.75" customHeight="1">
      <c r="A996" s="48" t="str">
        <f t="shared" si="20"/>
        <v> &amp; </v>
      </c>
      <c r="B996" s="49" t="str">
        <f t="shared" si="21"/>
        <v> &amp; </v>
      </c>
      <c r="J996" s="167"/>
    </row>
    <row r="997" ht="15.75" customHeight="1">
      <c r="A997" s="48" t="str">
        <f t="shared" si="20"/>
        <v> &amp; </v>
      </c>
      <c r="B997" s="49" t="str">
        <f t="shared" si="21"/>
        <v> &amp; </v>
      </c>
      <c r="J997" s="167"/>
    </row>
    <row r="998" ht="15.75" customHeight="1">
      <c r="A998" s="48" t="str">
        <f t="shared" si="20"/>
        <v> &amp; </v>
      </c>
      <c r="B998" s="49" t="str">
        <f t="shared" si="21"/>
        <v> &amp; </v>
      </c>
      <c r="J998" s="167"/>
    </row>
    <row r="999" ht="15.75" customHeight="1">
      <c r="A999" s="48" t="str">
        <f t="shared" si="20"/>
        <v> &amp; </v>
      </c>
      <c r="B999" s="49" t="str">
        <f t="shared" si="21"/>
        <v> &amp; </v>
      </c>
      <c r="J999" s="167"/>
    </row>
    <row r="1000" ht="15.75" customHeight="1">
      <c r="A1000" s="48" t="str">
        <f t="shared" si="20"/>
        <v> &amp; </v>
      </c>
      <c r="B1000" s="49" t="str">
        <f t="shared" si="21"/>
        <v> &amp; </v>
      </c>
      <c r="J1000" s="167"/>
    </row>
    <row r="1001" ht="15.75" customHeight="1">
      <c r="A1001" s="48" t="str">
        <f t="shared" si="20"/>
        <v> &amp; </v>
      </c>
      <c r="B1001" s="49" t="str">
        <f t="shared" si="21"/>
        <v> &amp; </v>
      </c>
      <c r="J1001" s="167"/>
    </row>
    <row r="1002" ht="15.75" customHeight="1">
      <c r="A1002" s="48" t="str">
        <f t="shared" si="20"/>
        <v> &amp; </v>
      </c>
      <c r="B1002" s="49" t="str">
        <f t="shared" si="21"/>
        <v> &amp; </v>
      </c>
      <c r="J1002" s="167"/>
    </row>
    <row r="1003" ht="15.75" customHeight="1">
      <c r="A1003" s="48" t="str">
        <f t="shared" si="20"/>
        <v> &amp; </v>
      </c>
      <c r="B1003" s="49" t="str">
        <f t="shared" si="21"/>
        <v> &amp; </v>
      </c>
      <c r="J1003" s="167"/>
    </row>
    <row r="1004" ht="15.75" customHeight="1">
      <c r="A1004" s="48" t="str">
        <f t="shared" si="20"/>
        <v> &amp; </v>
      </c>
      <c r="B1004" s="49" t="str">
        <f t="shared" si="21"/>
        <v> &amp; </v>
      </c>
      <c r="J1004" s="167"/>
    </row>
    <row r="1005" ht="15.75" customHeight="1">
      <c r="A1005" s="48" t="str">
        <f t="shared" si="20"/>
        <v> &amp; </v>
      </c>
      <c r="B1005" s="49" t="str">
        <f t="shared" si="21"/>
        <v> &amp; </v>
      </c>
      <c r="J1005" s="167"/>
    </row>
    <row r="1006" ht="15.75" customHeight="1">
      <c r="A1006" s="48" t="str">
        <f t="shared" si="20"/>
        <v> &amp; </v>
      </c>
      <c r="B1006" s="49" t="str">
        <f t="shared" si="21"/>
        <v> &amp; </v>
      </c>
      <c r="J1006" s="167"/>
    </row>
    <row r="1007" ht="15.75" customHeight="1">
      <c r="A1007" s="48" t="str">
        <f t="shared" si="20"/>
        <v> &amp; </v>
      </c>
      <c r="B1007" s="49" t="str">
        <f t="shared" si="21"/>
        <v> &amp; </v>
      </c>
      <c r="J1007" s="167"/>
    </row>
    <row r="1008" ht="15.75" customHeight="1">
      <c r="A1008" s="48" t="str">
        <f t="shared" si="20"/>
        <v> &amp; </v>
      </c>
      <c r="B1008" s="49" t="str">
        <f t="shared" si="21"/>
        <v> &amp; </v>
      </c>
      <c r="J1008" s="167"/>
    </row>
    <row r="1009" ht="15.75" customHeight="1">
      <c r="A1009" s="48" t="str">
        <f t="shared" si="20"/>
        <v> &amp; </v>
      </c>
      <c r="B1009" s="49" t="str">
        <f t="shared" si="21"/>
        <v> &amp; </v>
      </c>
      <c r="J1009" s="167"/>
    </row>
    <row r="1010" ht="15.75" customHeight="1">
      <c r="A1010" s="48" t="str">
        <f t="shared" si="20"/>
        <v> &amp; </v>
      </c>
      <c r="B1010" s="49" t="str">
        <f t="shared" si="21"/>
        <v> &amp; </v>
      </c>
      <c r="J1010" s="167"/>
    </row>
    <row r="1011" ht="15.75" customHeight="1">
      <c r="A1011" s="48" t="str">
        <f t="shared" si="20"/>
        <v> &amp; </v>
      </c>
      <c r="B1011" s="49" t="str">
        <f t="shared" si="21"/>
        <v> &amp; </v>
      </c>
      <c r="J1011" s="167"/>
    </row>
    <row r="1012" ht="15.75" customHeight="1">
      <c r="A1012" s="48" t="str">
        <f t="shared" si="20"/>
        <v> &amp; </v>
      </c>
      <c r="B1012" s="49" t="str">
        <f t="shared" si="21"/>
        <v> &amp; </v>
      </c>
      <c r="J1012" s="167"/>
    </row>
    <row r="1013" ht="15.75" customHeight="1">
      <c r="A1013" s="48" t="str">
        <f t="shared" si="20"/>
        <v> &amp; </v>
      </c>
      <c r="B1013" s="49" t="str">
        <f t="shared" si="21"/>
        <v> &amp; </v>
      </c>
      <c r="J1013" s="167"/>
    </row>
    <row r="1014" ht="15.75" customHeight="1">
      <c r="A1014" s="48" t="str">
        <f t="shared" si="20"/>
        <v> &amp; </v>
      </c>
      <c r="B1014" s="49" t="str">
        <f t="shared" si="21"/>
        <v> &amp; </v>
      </c>
      <c r="J1014" s="167"/>
    </row>
    <row r="1015" ht="15.75" customHeight="1">
      <c r="A1015" s="48" t="str">
        <f t="shared" si="20"/>
        <v> &amp; </v>
      </c>
      <c r="B1015" s="49" t="str">
        <f t="shared" si="21"/>
        <v> &amp; </v>
      </c>
      <c r="J1015" s="167"/>
    </row>
    <row r="1016" ht="15.75" customHeight="1">
      <c r="A1016" s="48" t="str">
        <f t="shared" si="20"/>
        <v> &amp; </v>
      </c>
      <c r="B1016" s="49" t="str">
        <f t="shared" si="21"/>
        <v> &amp; </v>
      </c>
      <c r="J1016" s="167"/>
    </row>
    <row r="1017" ht="15.75" customHeight="1">
      <c r="A1017" s="48" t="str">
        <f t="shared" si="20"/>
        <v> &amp; </v>
      </c>
      <c r="B1017" s="49" t="str">
        <f t="shared" si="21"/>
        <v> &amp; </v>
      </c>
      <c r="J1017" s="167"/>
    </row>
    <row r="1018" ht="15.75" customHeight="1">
      <c r="A1018" s="48" t="str">
        <f t="shared" si="20"/>
        <v> &amp; </v>
      </c>
      <c r="B1018" s="49" t="str">
        <f t="shared" si="21"/>
        <v> &amp; </v>
      </c>
      <c r="J1018" s="167"/>
    </row>
    <row r="1019" ht="15.75" customHeight="1">
      <c r="A1019" s="48" t="str">
        <f t="shared" si="20"/>
        <v> &amp; </v>
      </c>
      <c r="B1019" s="49" t="str">
        <f t="shared" si="21"/>
        <v> &amp; </v>
      </c>
      <c r="J1019" s="167"/>
    </row>
    <row r="1020" ht="15.75" customHeight="1">
      <c r="A1020" s="48" t="str">
        <f t="shared" si="20"/>
        <v> &amp; </v>
      </c>
      <c r="B1020" s="49" t="str">
        <f t="shared" si="21"/>
        <v> &amp; </v>
      </c>
      <c r="J1020" s="167"/>
    </row>
    <row r="1021" ht="15.75" customHeight="1">
      <c r="A1021" s="48" t="str">
        <f t="shared" si="20"/>
        <v> &amp; </v>
      </c>
      <c r="B1021" s="49" t="str">
        <f t="shared" si="21"/>
        <v> &amp; </v>
      </c>
      <c r="J1021" s="167"/>
    </row>
    <row r="1022" ht="15.75" customHeight="1">
      <c r="A1022" s="48" t="str">
        <f t="shared" si="20"/>
        <v> &amp; </v>
      </c>
      <c r="B1022" s="49" t="str">
        <f t="shared" si="21"/>
        <v> &amp; </v>
      </c>
      <c r="J1022" s="167"/>
    </row>
    <row r="1023" ht="15.75" customHeight="1">
      <c r="A1023" s="48" t="str">
        <f t="shared" si="20"/>
        <v> &amp; </v>
      </c>
      <c r="B1023" s="49" t="str">
        <f t="shared" si="21"/>
        <v> &amp; </v>
      </c>
      <c r="J1023" s="167"/>
    </row>
    <row r="1024" ht="15.75" customHeight="1">
      <c r="A1024" s="48" t="str">
        <f t="shared" si="20"/>
        <v> &amp; </v>
      </c>
      <c r="B1024" s="49" t="str">
        <f t="shared" si="21"/>
        <v> &amp; </v>
      </c>
      <c r="J1024" s="167"/>
    </row>
    <row r="1025" ht="15.75" customHeight="1">
      <c r="A1025" s="48" t="str">
        <f t="shared" si="20"/>
        <v> &amp; </v>
      </c>
      <c r="B1025" s="49" t="str">
        <f t="shared" si="21"/>
        <v> &amp; </v>
      </c>
      <c r="J1025" s="167"/>
    </row>
    <row r="1026" ht="15.75" customHeight="1">
      <c r="A1026" s="48" t="str">
        <f t="shared" si="20"/>
        <v> &amp; </v>
      </c>
      <c r="B1026" s="49" t="str">
        <f t="shared" si="21"/>
        <v> &amp; </v>
      </c>
      <c r="J1026" s="167"/>
    </row>
    <row r="1027" ht="15.75" customHeight="1">
      <c r="A1027" s="48" t="str">
        <f t="shared" si="20"/>
        <v> &amp; </v>
      </c>
      <c r="B1027" s="49" t="str">
        <f t="shared" si="21"/>
        <v> &amp; </v>
      </c>
      <c r="J1027" s="167"/>
    </row>
    <row r="1028" ht="15.75" customHeight="1">
      <c r="A1028" s="48" t="str">
        <f t="shared" si="20"/>
        <v> &amp; </v>
      </c>
      <c r="B1028" s="49" t="str">
        <f t="shared" si="21"/>
        <v> &amp; </v>
      </c>
      <c r="J1028" s="167"/>
    </row>
    <row r="1029" ht="15.75" customHeight="1">
      <c r="A1029" s="48" t="str">
        <f t="shared" si="20"/>
        <v> &amp; </v>
      </c>
      <c r="B1029" s="49" t="str">
        <f t="shared" si="21"/>
        <v> &amp; </v>
      </c>
      <c r="J1029" s="167"/>
    </row>
    <row r="1030" ht="15.75" customHeight="1">
      <c r="A1030" s="48" t="str">
        <f t="shared" si="20"/>
        <v> &amp; </v>
      </c>
      <c r="B1030" s="49" t="str">
        <f t="shared" si="21"/>
        <v> &amp; </v>
      </c>
      <c r="J1030" s="167"/>
    </row>
    <row r="1031" ht="15.75" customHeight="1">
      <c r="A1031" s="48" t="str">
        <f t="shared" si="20"/>
        <v> &amp; </v>
      </c>
      <c r="B1031" s="49" t="str">
        <f t="shared" si="21"/>
        <v> &amp; </v>
      </c>
      <c r="J1031" s="167"/>
    </row>
    <row r="1032" ht="15.75" customHeight="1">
      <c r="A1032" s="48" t="str">
        <f t="shared" si="20"/>
        <v> &amp; </v>
      </c>
      <c r="B1032" s="49" t="str">
        <f t="shared" si="21"/>
        <v> &amp; </v>
      </c>
      <c r="J1032" s="167"/>
    </row>
    <row r="1033" ht="15.75" customHeight="1">
      <c r="A1033" s="48" t="str">
        <f t="shared" si="20"/>
        <v> &amp; </v>
      </c>
      <c r="B1033" s="49" t="str">
        <f t="shared" si="21"/>
        <v> &amp; </v>
      </c>
      <c r="J1033" s="167"/>
    </row>
    <row r="1034" ht="15.75" customHeight="1">
      <c r="A1034" s="48" t="str">
        <f t="shared" si="20"/>
        <v> &amp; </v>
      </c>
      <c r="B1034" s="49" t="str">
        <f t="shared" si="21"/>
        <v> &amp; </v>
      </c>
      <c r="J1034" s="167"/>
    </row>
    <row r="1035" ht="15.75" customHeight="1">
      <c r="A1035" s="48" t="str">
        <f t="shared" si="20"/>
        <v> &amp; </v>
      </c>
      <c r="B1035" s="49" t="str">
        <f t="shared" si="21"/>
        <v> &amp; </v>
      </c>
      <c r="J1035" s="167"/>
    </row>
    <row r="1036" ht="15.75" customHeight="1">
      <c r="A1036" s="48" t="str">
        <f t="shared" si="20"/>
        <v> &amp; </v>
      </c>
      <c r="B1036" s="49" t="str">
        <f t="shared" si="21"/>
        <v> &amp; </v>
      </c>
      <c r="J1036" s="167"/>
    </row>
    <row r="1037" ht="15.75" customHeight="1">
      <c r="A1037" s="48" t="str">
        <f t="shared" si="20"/>
        <v> &amp; </v>
      </c>
      <c r="B1037" s="49" t="str">
        <f t="shared" si="21"/>
        <v> &amp; </v>
      </c>
      <c r="J1037" s="167"/>
    </row>
    <row r="1038" ht="15.75" customHeight="1">
      <c r="A1038" s="48" t="str">
        <f t="shared" si="20"/>
        <v> &amp; </v>
      </c>
      <c r="B1038" s="49" t="str">
        <f t="shared" si="21"/>
        <v> &amp; </v>
      </c>
      <c r="J1038" s="167"/>
    </row>
    <row r="1039" ht="15.75" customHeight="1">
      <c r="A1039" s="48" t="str">
        <f t="shared" si="20"/>
        <v> &amp; </v>
      </c>
      <c r="B1039" s="49" t="str">
        <f t="shared" si="21"/>
        <v> &amp; </v>
      </c>
      <c r="J1039" s="167"/>
    </row>
    <row r="1040" ht="15.75" customHeight="1">
      <c r="A1040" s="48" t="str">
        <f t="shared" si="20"/>
        <v> &amp; </v>
      </c>
      <c r="B1040" s="49" t="str">
        <f t="shared" si="21"/>
        <v> &amp; </v>
      </c>
      <c r="J1040" s="167"/>
    </row>
    <row r="1041" ht="15.75" customHeight="1">
      <c r="A1041" s="48" t="str">
        <f t="shared" si="20"/>
        <v> &amp; </v>
      </c>
      <c r="B1041" s="49" t="str">
        <f t="shared" si="21"/>
        <v> &amp; </v>
      </c>
      <c r="J1041" s="167"/>
    </row>
    <row r="1042" ht="15.75" customHeight="1">
      <c r="A1042" s="48" t="str">
        <f t="shared" si="20"/>
        <v> &amp; </v>
      </c>
      <c r="B1042" s="49" t="str">
        <f t="shared" si="21"/>
        <v> &amp; </v>
      </c>
      <c r="J1042" s="167"/>
    </row>
    <row r="1043" ht="15.75" customHeight="1">
      <c r="A1043" s="48" t="str">
        <f t="shared" si="20"/>
        <v> &amp; </v>
      </c>
      <c r="B1043" s="49" t="str">
        <f t="shared" si="21"/>
        <v> &amp; </v>
      </c>
      <c r="J1043" s="167"/>
    </row>
    <row r="1044" ht="15.75" customHeight="1">
      <c r="A1044" s="48" t="str">
        <f t="shared" si="20"/>
        <v> &amp; </v>
      </c>
      <c r="B1044" s="49" t="str">
        <f t="shared" si="21"/>
        <v> &amp; </v>
      </c>
      <c r="J1044" s="167"/>
    </row>
    <row r="1045" ht="15.75" customHeight="1">
      <c r="A1045" s="48" t="str">
        <f t="shared" si="20"/>
        <v> &amp; </v>
      </c>
      <c r="B1045" s="49" t="str">
        <f t="shared" si="21"/>
        <v> &amp; </v>
      </c>
      <c r="J1045" s="167"/>
    </row>
    <row r="1046" ht="15.75" customHeight="1">
      <c r="A1046" s="48" t="str">
        <f t="shared" si="20"/>
        <v> &amp; </v>
      </c>
      <c r="B1046" s="49" t="str">
        <f t="shared" si="21"/>
        <v> &amp; </v>
      </c>
      <c r="J1046" s="167"/>
    </row>
    <row r="1047" ht="15.75" customHeight="1">
      <c r="A1047" s="48" t="str">
        <f t="shared" si="20"/>
        <v> &amp; </v>
      </c>
      <c r="B1047" s="49" t="str">
        <f t="shared" si="21"/>
        <v> &amp; </v>
      </c>
      <c r="J1047" s="167"/>
    </row>
    <row r="1048" ht="15.75" customHeight="1">
      <c r="A1048" s="48" t="str">
        <f t="shared" si="20"/>
        <v> &amp; </v>
      </c>
      <c r="B1048" s="49" t="str">
        <f t="shared" si="21"/>
        <v> &amp; </v>
      </c>
      <c r="J1048" s="167"/>
    </row>
    <row r="1049" ht="15.75" customHeight="1">
      <c r="A1049" s="48" t="str">
        <f t="shared" si="20"/>
        <v> &amp; </v>
      </c>
      <c r="B1049" s="49" t="str">
        <f t="shared" si="21"/>
        <v> &amp; </v>
      </c>
      <c r="J1049" s="167"/>
    </row>
    <row r="1050" ht="15.75" customHeight="1">
      <c r="A1050" s="48" t="str">
        <f t="shared" si="20"/>
        <v> &amp; </v>
      </c>
      <c r="B1050" s="49" t="str">
        <f t="shared" si="21"/>
        <v> &amp; </v>
      </c>
      <c r="J1050" s="167"/>
    </row>
    <row r="1051" ht="15.75" customHeight="1">
      <c r="A1051" s="48" t="str">
        <f t="shared" si="20"/>
        <v> &amp; </v>
      </c>
      <c r="B1051" s="49" t="str">
        <f t="shared" si="21"/>
        <v> &amp; </v>
      </c>
      <c r="J1051" s="167"/>
    </row>
    <row r="1052" ht="15.75" customHeight="1">
      <c r="A1052" s="48" t="str">
        <f t="shared" si="20"/>
        <v> &amp; </v>
      </c>
      <c r="B1052" s="49" t="str">
        <f t="shared" si="21"/>
        <v> &amp; </v>
      </c>
      <c r="J1052" s="167"/>
    </row>
    <row r="1053" ht="15.75" customHeight="1">
      <c r="A1053" s="48" t="str">
        <f t="shared" si="20"/>
        <v> &amp; </v>
      </c>
      <c r="B1053" s="49" t="str">
        <f t="shared" si="21"/>
        <v> &amp; </v>
      </c>
      <c r="J1053" s="167"/>
    </row>
    <row r="1054" ht="15.75" customHeight="1">
      <c r="A1054" s="48" t="str">
        <f t="shared" si="20"/>
        <v> &amp; </v>
      </c>
      <c r="B1054" s="49" t="str">
        <f t="shared" si="21"/>
        <v> &amp; </v>
      </c>
      <c r="J1054" s="167"/>
    </row>
    <row r="1055" ht="15.75" customHeight="1">
      <c r="A1055" s="48" t="str">
        <f t="shared" si="20"/>
        <v> &amp; </v>
      </c>
      <c r="B1055" s="49" t="str">
        <f t="shared" si="21"/>
        <v> &amp; </v>
      </c>
      <c r="J1055" s="167"/>
    </row>
    <row r="1056" ht="15.75" customHeight="1">
      <c r="A1056" s="48" t="str">
        <f t="shared" si="20"/>
        <v> &amp; </v>
      </c>
      <c r="B1056" s="49" t="str">
        <f t="shared" si="21"/>
        <v> &amp; </v>
      </c>
      <c r="J1056" s="167"/>
    </row>
    <row r="1057" ht="15.75" customHeight="1">
      <c r="A1057" s="48" t="str">
        <f t="shared" si="20"/>
        <v> &amp; </v>
      </c>
      <c r="B1057" s="49" t="str">
        <f t="shared" si="21"/>
        <v> &amp; </v>
      </c>
      <c r="J1057" s="167"/>
    </row>
    <row r="1058" ht="15.75" customHeight="1">
      <c r="A1058" s="48" t="str">
        <f t="shared" si="20"/>
        <v> &amp; </v>
      </c>
      <c r="B1058" s="49" t="str">
        <f t="shared" si="21"/>
        <v> &amp; </v>
      </c>
      <c r="J1058" s="167"/>
    </row>
    <row r="1059" ht="15.75" customHeight="1">
      <c r="A1059" s="48" t="str">
        <f t="shared" si="20"/>
        <v> &amp; </v>
      </c>
      <c r="B1059" s="49" t="str">
        <f t="shared" si="21"/>
        <v> &amp; </v>
      </c>
      <c r="J1059" s="167"/>
    </row>
    <row r="1060" ht="15.75" customHeight="1">
      <c r="A1060" s="48" t="str">
        <f t="shared" si="20"/>
        <v> &amp; </v>
      </c>
      <c r="B1060" s="49" t="str">
        <f t="shared" si="21"/>
        <v> &amp; </v>
      </c>
      <c r="J1060" s="167"/>
    </row>
    <row r="1061" ht="15.75" customHeight="1">
      <c r="A1061" s="48" t="str">
        <f t="shared" si="20"/>
        <v> &amp; </v>
      </c>
      <c r="B1061" s="49" t="str">
        <f t="shared" si="21"/>
        <v> &amp; </v>
      </c>
      <c r="J1061" s="167"/>
    </row>
    <row r="1062" ht="15.75" customHeight="1">
      <c r="A1062" s="48" t="str">
        <f t="shared" si="20"/>
        <v> &amp; </v>
      </c>
      <c r="B1062" s="49" t="str">
        <f t="shared" si="21"/>
        <v> &amp; </v>
      </c>
      <c r="J1062" s="167"/>
    </row>
    <row r="1063" ht="15.75" customHeight="1">
      <c r="A1063" s="48" t="str">
        <f t="shared" si="20"/>
        <v> &amp; </v>
      </c>
      <c r="B1063" s="49" t="str">
        <f t="shared" si="21"/>
        <v> &amp; </v>
      </c>
      <c r="J1063" s="167"/>
    </row>
    <row r="1064" ht="15.75" customHeight="1">
      <c r="A1064" s="48" t="str">
        <f t="shared" si="20"/>
        <v> &amp; </v>
      </c>
      <c r="B1064" s="49" t="str">
        <f t="shared" si="21"/>
        <v> &amp; </v>
      </c>
      <c r="J1064" s="167"/>
    </row>
    <row r="1065" ht="15.75" customHeight="1">
      <c r="A1065" s="48" t="str">
        <f t="shared" si="20"/>
        <v> &amp; </v>
      </c>
      <c r="B1065" s="49" t="str">
        <f t="shared" si="21"/>
        <v> &amp; </v>
      </c>
      <c r="J1065" s="167"/>
    </row>
    <row r="1066" ht="15.75" customHeight="1">
      <c r="A1066" s="48" t="str">
        <f t="shared" si="20"/>
        <v> &amp; </v>
      </c>
      <c r="B1066" s="49" t="str">
        <f t="shared" si="21"/>
        <v> &amp; </v>
      </c>
      <c r="J1066" s="167"/>
    </row>
    <row r="1067" ht="15.75" customHeight="1">
      <c r="A1067" s="48" t="str">
        <f t="shared" si="20"/>
        <v> &amp; </v>
      </c>
      <c r="B1067" s="49" t="str">
        <f t="shared" si="21"/>
        <v> &amp; </v>
      </c>
      <c r="J1067" s="167"/>
    </row>
    <row r="1068" ht="15.75" customHeight="1">
      <c r="A1068" s="48" t="str">
        <f t="shared" si="20"/>
        <v> &amp; </v>
      </c>
      <c r="B1068" s="49" t="str">
        <f t="shared" si="21"/>
        <v> &amp; </v>
      </c>
      <c r="J1068" s="167"/>
    </row>
    <row r="1069" ht="15.75" customHeight="1">
      <c r="A1069" s="48" t="str">
        <f t="shared" si="20"/>
        <v> &amp; </v>
      </c>
      <c r="B1069" s="49" t="str">
        <f t="shared" si="21"/>
        <v> &amp; </v>
      </c>
      <c r="J1069" s="167"/>
    </row>
    <row r="1070" ht="15.75" customHeight="1">
      <c r="A1070" s="48" t="str">
        <f t="shared" si="20"/>
        <v> &amp; </v>
      </c>
      <c r="B1070" s="49" t="str">
        <f t="shared" si="21"/>
        <v> &amp; </v>
      </c>
      <c r="J1070" s="167"/>
    </row>
    <row r="1071" ht="15.75" customHeight="1">
      <c r="A1071" s="48" t="str">
        <f t="shared" si="20"/>
        <v> &amp; </v>
      </c>
      <c r="B1071" s="49" t="str">
        <f t="shared" si="21"/>
        <v> &amp; </v>
      </c>
      <c r="J1071" s="167"/>
    </row>
    <row r="1072" ht="15.75" customHeight="1">
      <c r="A1072" s="48" t="str">
        <f t="shared" si="20"/>
        <v> &amp; </v>
      </c>
      <c r="B1072" s="49" t="str">
        <f t="shared" si="21"/>
        <v> &amp; </v>
      </c>
      <c r="J1072" s="167"/>
    </row>
    <row r="1073" ht="15.75" customHeight="1">
      <c r="A1073" s="48" t="str">
        <f t="shared" si="20"/>
        <v> &amp; </v>
      </c>
      <c r="B1073" s="49" t="str">
        <f t="shared" si="21"/>
        <v> &amp; </v>
      </c>
      <c r="J1073" s="167"/>
    </row>
    <row r="1074" ht="15.75" customHeight="1">
      <c r="A1074" s="48" t="str">
        <f t="shared" si="20"/>
        <v> &amp; </v>
      </c>
      <c r="B1074" s="49" t="str">
        <f t="shared" si="21"/>
        <v> &amp; </v>
      </c>
      <c r="J1074" s="167"/>
    </row>
    <row r="1075" ht="15.75" customHeight="1">
      <c r="A1075" s="48" t="str">
        <f t="shared" si="20"/>
        <v> &amp; </v>
      </c>
      <c r="B1075" s="49" t="str">
        <f t="shared" si="21"/>
        <v> &amp; </v>
      </c>
      <c r="J1075" s="167"/>
    </row>
    <row r="1076" ht="15.75" customHeight="1">
      <c r="A1076" s="48" t="str">
        <f t="shared" si="20"/>
        <v> &amp; </v>
      </c>
      <c r="B1076" s="49" t="str">
        <f t="shared" si="21"/>
        <v> &amp; </v>
      </c>
      <c r="J1076" s="167"/>
    </row>
    <row r="1077" ht="15.75" customHeight="1">
      <c r="A1077" s="48" t="str">
        <f t="shared" si="20"/>
        <v> &amp; </v>
      </c>
      <c r="B1077" s="49" t="str">
        <f t="shared" si="21"/>
        <v> &amp; </v>
      </c>
      <c r="J1077" s="167"/>
    </row>
    <row r="1078" ht="15.75" customHeight="1">
      <c r="A1078" s="48" t="str">
        <f t="shared" si="20"/>
        <v> &amp; </v>
      </c>
      <c r="B1078" s="49" t="str">
        <f t="shared" si="21"/>
        <v> &amp; </v>
      </c>
      <c r="J1078" s="167"/>
    </row>
    <row r="1079" ht="15.75" customHeight="1">
      <c r="A1079" s="48" t="str">
        <f t="shared" si="20"/>
        <v> &amp; </v>
      </c>
      <c r="B1079" s="49" t="str">
        <f t="shared" si="21"/>
        <v> &amp; </v>
      </c>
      <c r="J1079" s="167"/>
    </row>
    <row r="1080" ht="15.75" customHeight="1">
      <c r="A1080" s="48" t="str">
        <f t="shared" si="20"/>
        <v> &amp; </v>
      </c>
      <c r="B1080" s="49" t="str">
        <f t="shared" si="21"/>
        <v> &amp; </v>
      </c>
      <c r="J1080" s="167"/>
    </row>
    <row r="1081" ht="15.75" customHeight="1">
      <c r="A1081" s="48" t="str">
        <f t="shared" si="20"/>
        <v> &amp; </v>
      </c>
      <c r="B1081" s="49" t="str">
        <f t="shared" si="21"/>
        <v> &amp; </v>
      </c>
      <c r="J1081" s="167"/>
    </row>
    <row r="1082" ht="15.75" customHeight="1">
      <c r="A1082" s="48" t="str">
        <f t="shared" si="20"/>
        <v> &amp; </v>
      </c>
      <c r="B1082" s="49" t="str">
        <f t="shared" si="21"/>
        <v> &amp; </v>
      </c>
      <c r="J1082" s="167"/>
    </row>
    <row r="1083" ht="15.75" customHeight="1">
      <c r="A1083" s="48" t="str">
        <f t="shared" si="20"/>
        <v> &amp; </v>
      </c>
      <c r="B1083" s="49" t="str">
        <f t="shared" si="21"/>
        <v> &amp; </v>
      </c>
      <c r="J1083" s="167"/>
    </row>
    <row r="1084" ht="15.75" customHeight="1">
      <c r="A1084" s="48" t="str">
        <f t="shared" si="20"/>
        <v> &amp; </v>
      </c>
      <c r="B1084" s="49" t="str">
        <f t="shared" si="21"/>
        <v> &amp; </v>
      </c>
      <c r="J1084" s="167"/>
    </row>
    <row r="1085" ht="15.75" customHeight="1">
      <c r="A1085" s="48" t="str">
        <f t="shared" si="20"/>
        <v> &amp; </v>
      </c>
      <c r="B1085" s="49" t="str">
        <f t="shared" si="21"/>
        <v> &amp; </v>
      </c>
      <c r="J1085" s="167"/>
    </row>
    <row r="1086" ht="15.75" customHeight="1">
      <c r="A1086" s="48" t="str">
        <f t="shared" si="20"/>
        <v> &amp; </v>
      </c>
      <c r="B1086" s="49" t="str">
        <f t="shared" si="21"/>
        <v> &amp; </v>
      </c>
      <c r="J1086" s="167"/>
    </row>
    <row r="1087" ht="15.75" customHeight="1">
      <c r="A1087" s="48" t="str">
        <f t="shared" si="20"/>
        <v> &amp; </v>
      </c>
      <c r="B1087" s="49" t="str">
        <f t="shared" si="21"/>
        <v> &amp; </v>
      </c>
      <c r="J1087" s="167"/>
    </row>
    <row r="1088" ht="15.75" customHeight="1">
      <c r="A1088" s="48" t="str">
        <f t="shared" si="20"/>
        <v> &amp; </v>
      </c>
      <c r="B1088" s="49" t="str">
        <f t="shared" si="21"/>
        <v> &amp; </v>
      </c>
      <c r="J1088" s="167"/>
    </row>
    <row r="1089" ht="15.75" customHeight="1">
      <c r="A1089" s="48" t="str">
        <f t="shared" si="20"/>
        <v> &amp; </v>
      </c>
      <c r="B1089" s="49" t="str">
        <f t="shared" si="21"/>
        <v> &amp; </v>
      </c>
      <c r="J1089" s="167"/>
    </row>
    <row r="1090" ht="15.75" customHeight="1">
      <c r="A1090" s="48" t="str">
        <f t="shared" si="20"/>
        <v> &amp; </v>
      </c>
      <c r="B1090" s="49" t="str">
        <f t="shared" si="21"/>
        <v> &amp; </v>
      </c>
      <c r="J1090" s="167"/>
    </row>
    <row r="1091" ht="15.75" customHeight="1">
      <c r="A1091" s="48" t="str">
        <f t="shared" si="20"/>
        <v> &amp; </v>
      </c>
      <c r="B1091" s="49" t="str">
        <f t="shared" si="21"/>
        <v> &amp; </v>
      </c>
      <c r="J1091" s="167"/>
    </row>
    <row r="1092" ht="15.75" customHeight="1">
      <c r="A1092" s="48" t="str">
        <f t="shared" si="20"/>
        <v> &amp; </v>
      </c>
      <c r="B1092" s="49" t="str">
        <f t="shared" si="21"/>
        <v> &amp; </v>
      </c>
      <c r="J1092" s="167"/>
    </row>
    <row r="1093" ht="15.75" customHeight="1">
      <c r="A1093" s="48" t="str">
        <f t="shared" si="20"/>
        <v> &amp; </v>
      </c>
      <c r="B1093" s="49" t="str">
        <f t="shared" si="21"/>
        <v> &amp; </v>
      </c>
      <c r="J1093" s="167"/>
    </row>
    <row r="1094" ht="15.75" customHeight="1">
      <c r="A1094" s="48" t="str">
        <f t="shared" si="20"/>
        <v> &amp; </v>
      </c>
      <c r="B1094" s="49" t="str">
        <f t="shared" si="21"/>
        <v> &amp; </v>
      </c>
      <c r="J1094" s="167"/>
    </row>
    <row r="1095" ht="15.75" customHeight="1">
      <c r="A1095" s="48" t="str">
        <f t="shared" si="20"/>
        <v> &amp; </v>
      </c>
      <c r="B1095" s="49" t="str">
        <f t="shared" si="21"/>
        <v> &amp; </v>
      </c>
      <c r="J1095" s="167"/>
    </row>
    <row r="1096" ht="15.75" customHeight="1">
      <c r="A1096" s="48" t="str">
        <f t="shared" si="20"/>
        <v> &amp; </v>
      </c>
      <c r="B1096" s="49" t="str">
        <f t="shared" si="21"/>
        <v> &amp; </v>
      </c>
      <c r="J1096" s="167"/>
    </row>
    <row r="1097" ht="15.75" customHeight="1">
      <c r="A1097" s="48" t="str">
        <f t="shared" si="20"/>
        <v> &amp; </v>
      </c>
      <c r="B1097" s="49" t="str">
        <f t="shared" si="21"/>
        <v> &amp; </v>
      </c>
      <c r="J1097" s="167"/>
    </row>
    <row r="1098" ht="15.75" customHeight="1">
      <c r="A1098" s="48" t="str">
        <f t="shared" si="20"/>
        <v> &amp; </v>
      </c>
      <c r="B1098" s="49" t="str">
        <f t="shared" si="21"/>
        <v> &amp; </v>
      </c>
      <c r="J1098" s="167"/>
    </row>
    <row r="1099" ht="15.75" customHeight="1">
      <c r="A1099" s="48" t="str">
        <f t="shared" si="20"/>
        <v> &amp; </v>
      </c>
      <c r="B1099" s="49" t="str">
        <f t="shared" si="21"/>
        <v> &amp; </v>
      </c>
      <c r="J1099" s="167"/>
    </row>
    <row r="1100" ht="15.75" customHeight="1">
      <c r="J1100" s="167"/>
    </row>
    <row r="1101" ht="15.75" customHeight="1">
      <c r="J1101" s="167"/>
    </row>
    <row r="1102" ht="15.75" customHeight="1">
      <c r="J1102" s="167"/>
    </row>
    <row r="1103" ht="15.75" customHeight="1">
      <c r="J1103" s="167"/>
    </row>
    <row r="1104" ht="15.75" customHeight="1">
      <c r="J1104" s="167"/>
    </row>
    <row r="1105" ht="15.75" customHeight="1">
      <c r="J1105" s="167"/>
    </row>
    <row r="1106" ht="15.75" customHeight="1">
      <c r="J1106" s="167"/>
    </row>
    <row r="1107" ht="15.75" customHeight="1">
      <c r="J1107" s="167"/>
    </row>
    <row r="1108" ht="15.75" customHeight="1">
      <c r="J1108" s="167"/>
    </row>
    <row r="1109" ht="15.75" customHeight="1">
      <c r="J1109" s="167"/>
    </row>
    <row r="1110" ht="15.75" customHeight="1">
      <c r="J1110" s="167"/>
    </row>
    <row r="1111" ht="15.75" customHeight="1">
      <c r="J1111" s="167"/>
    </row>
    <row r="1112" ht="15.75" customHeight="1">
      <c r="J1112" s="167"/>
    </row>
    <row r="1113" ht="15.75" customHeight="1">
      <c r="J1113" s="167"/>
    </row>
    <row r="1114" ht="15.75" customHeight="1">
      <c r="J1114" s="167"/>
    </row>
    <row r="1115" ht="15.75" customHeight="1">
      <c r="J1115" s="167"/>
    </row>
    <row r="1116" ht="15.75" customHeight="1">
      <c r="J1116" s="167"/>
    </row>
    <row r="1117" ht="15.75" customHeight="1">
      <c r="J1117" s="167"/>
    </row>
    <row r="1118" ht="15.75" customHeight="1">
      <c r="J1118" s="167"/>
    </row>
    <row r="1119" ht="15.75" customHeight="1">
      <c r="J1119" s="167"/>
    </row>
    <row r="1120" ht="15.75" customHeight="1">
      <c r="J1120" s="167"/>
    </row>
    <row r="1121" ht="15.75" customHeight="1">
      <c r="J1121" s="167"/>
    </row>
    <row r="1122" ht="15.75" customHeight="1">
      <c r="J1122" s="167"/>
    </row>
    <row r="1123" ht="15.75" customHeight="1">
      <c r="J1123" s="167"/>
    </row>
    <row r="1124" ht="15.75" customHeight="1">
      <c r="J1124" s="167"/>
    </row>
    <row r="1125" ht="15.75" customHeight="1">
      <c r="J1125" s="167"/>
    </row>
    <row r="1126" ht="15.75" customHeight="1">
      <c r="J1126" s="167"/>
    </row>
    <row r="1127" ht="15.75" customHeight="1">
      <c r="J1127" s="167"/>
    </row>
    <row r="1128" ht="15.75" customHeight="1">
      <c r="J1128" s="167"/>
    </row>
    <row r="1129" ht="15.75" customHeight="1">
      <c r="J1129" s="167"/>
    </row>
    <row r="1130" ht="15.75" customHeight="1">
      <c r="J1130" s="167"/>
    </row>
    <row r="1131" ht="15.75" customHeight="1">
      <c r="J1131" s="167"/>
    </row>
    <row r="1132" ht="15.75" customHeight="1">
      <c r="J1132" s="167"/>
    </row>
    <row r="1133" ht="15.75" customHeight="1">
      <c r="J1133" s="167"/>
    </row>
    <row r="1134" ht="15.75" customHeight="1">
      <c r="J1134" s="167"/>
    </row>
    <row r="1135" ht="15.75" customHeight="1">
      <c r="J1135" s="167"/>
    </row>
    <row r="1136" ht="15.75" customHeight="1">
      <c r="J1136" s="167"/>
    </row>
    <row r="1137" ht="15.75" customHeight="1">
      <c r="J1137" s="167"/>
    </row>
    <row r="1138" ht="15.75" customHeight="1">
      <c r="J1138" s="167"/>
    </row>
    <row r="1139" ht="15.75" customHeight="1">
      <c r="J1139" s="167"/>
    </row>
    <row r="1140" ht="15.75" customHeight="1">
      <c r="J1140" s="167"/>
    </row>
    <row r="1141" ht="15.75" customHeight="1">
      <c r="J1141" s="167"/>
    </row>
    <row r="1142" ht="15.75" customHeight="1">
      <c r="J1142" s="167"/>
    </row>
    <row r="1143" ht="15.75" customHeight="1">
      <c r="J1143" s="167"/>
    </row>
    <row r="1144" ht="15.75" customHeight="1">
      <c r="J1144" s="167"/>
    </row>
    <row r="1145" ht="15.75" customHeight="1">
      <c r="J1145" s="167"/>
    </row>
    <row r="1146" ht="15.75" customHeight="1">
      <c r="J1146" s="167"/>
    </row>
    <row r="1147" ht="15.75" customHeight="1">
      <c r="J1147" s="167"/>
    </row>
    <row r="1148" ht="15.75" customHeight="1">
      <c r="J1148" s="167"/>
    </row>
    <row r="1149" ht="15.75" customHeight="1">
      <c r="J1149" s="167"/>
    </row>
    <row r="1150" ht="15.75" customHeight="1">
      <c r="J1150" s="167"/>
    </row>
    <row r="1151" ht="15.75" customHeight="1">
      <c r="J1151" s="167"/>
    </row>
    <row r="1152" ht="15.75" customHeight="1">
      <c r="J1152" s="167"/>
    </row>
    <row r="1153" ht="15.75" customHeight="1">
      <c r="J1153" s="167"/>
    </row>
    <row r="1154" ht="15.75" customHeight="1">
      <c r="J1154" s="167"/>
    </row>
    <row r="1155" ht="15.75" customHeight="1">
      <c r="J1155" s="167"/>
    </row>
    <row r="1156" ht="15.75" customHeight="1">
      <c r="J1156" s="167"/>
    </row>
    <row r="1157" ht="15.75" customHeight="1">
      <c r="J1157" s="167"/>
    </row>
    <row r="1158" ht="15.75" customHeight="1">
      <c r="J1158" s="167"/>
    </row>
    <row r="1159" ht="15.75" customHeight="1">
      <c r="J1159" s="167"/>
    </row>
    <row r="1160" ht="15.75" customHeight="1">
      <c r="J1160" s="167"/>
    </row>
    <row r="1161" ht="15.75" customHeight="1">
      <c r="J1161" s="167"/>
    </row>
    <row r="1162" ht="15.75" customHeight="1">
      <c r="J1162" s="167"/>
    </row>
    <row r="1163" ht="15.75" customHeight="1">
      <c r="J1163" s="167"/>
    </row>
    <row r="1164" ht="15.75" customHeight="1">
      <c r="J1164" s="167"/>
    </row>
    <row r="1165" ht="15.75" customHeight="1">
      <c r="J1165" s="167"/>
    </row>
    <row r="1166" ht="15.75" customHeight="1">
      <c r="J1166" s="167"/>
    </row>
    <row r="1167" ht="15.75" customHeight="1">
      <c r="J1167" s="167"/>
    </row>
    <row r="1168" ht="15.75" customHeight="1">
      <c r="J1168" s="167"/>
    </row>
    <row r="1169" ht="15.75" customHeight="1">
      <c r="J1169" s="167"/>
    </row>
    <row r="1170" ht="15.75" customHeight="1">
      <c r="J1170" s="167"/>
    </row>
    <row r="1171" ht="15.75" customHeight="1">
      <c r="J1171" s="167"/>
    </row>
    <row r="1172" ht="15.75" customHeight="1">
      <c r="J1172" s="167"/>
    </row>
    <row r="1173" ht="15.75" customHeight="1">
      <c r="J1173" s="167"/>
    </row>
    <row r="1174" ht="15.75" customHeight="1">
      <c r="J1174" s="167"/>
    </row>
    <row r="1175" ht="15.75" customHeight="1">
      <c r="J1175" s="167"/>
    </row>
    <row r="1176" ht="15.75" customHeight="1">
      <c r="J1176" s="167"/>
    </row>
    <row r="1177" ht="15.75" customHeight="1">
      <c r="J1177" s="167"/>
    </row>
    <row r="1178" ht="15.75" customHeight="1">
      <c r="J1178" s="167"/>
    </row>
    <row r="1179" ht="15.75" customHeight="1">
      <c r="J1179" s="167"/>
    </row>
    <row r="1180" ht="15.75" customHeight="1">
      <c r="J1180" s="167"/>
    </row>
    <row r="1181" ht="15.75" customHeight="1">
      <c r="J1181" s="167"/>
    </row>
    <row r="1182" ht="15.75" customHeight="1">
      <c r="J1182" s="167"/>
    </row>
    <row r="1183" ht="15.75" customHeight="1">
      <c r="J1183" s="167"/>
    </row>
    <row r="1184" ht="15.75" customHeight="1">
      <c r="J1184" s="167"/>
    </row>
    <row r="1185" ht="15.75" customHeight="1">
      <c r="J1185" s="167"/>
    </row>
    <row r="1186" ht="15.75" customHeight="1">
      <c r="J1186" s="167"/>
    </row>
    <row r="1187" ht="15.75" customHeight="1">
      <c r="J1187" s="167"/>
    </row>
    <row r="1188" ht="15.75" customHeight="1">
      <c r="J1188" s="167"/>
    </row>
    <row r="1189" ht="15.75" customHeight="1">
      <c r="J1189" s="167"/>
    </row>
    <row r="1190" ht="15.75" customHeight="1">
      <c r="J1190" s="167"/>
    </row>
    <row r="1191" ht="15.75" customHeight="1">
      <c r="J1191" s="167"/>
    </row>
    <row r="1192" ht="15.75" customHeight="1">
      <c r="J1192" s="167"/>
    </row>
    <row r="1193" ht="15.75" customHeight="1">
      <c r="J1193" s="167"/>
    </row>
    <row r="1194" ht="15.75" customHeight="1">
      <c r="J1194" s="167"/>
    </row>
    <row r="1195" ht="15.75" customHeight="1">
      <c r="J1195" s="167"/>
    </row>
    <row r="1196" ht="15.75" customHeight="1">
      <c r="J1196" s="167"/>
    </row>
    <row r="1197" ht="15.75" customHeight="1">
      <c r="J1197" s="167"/>
    </row>
    <row r="1198" ht="15.75" customHeight="1">
      <c r="J1198" s="167"/>
    </row>
    <row r="1199" ht="15.75" customHeight="1">
      <c r="J1199" s="167"/>
    </row>
    <row r="1200" ht="15.75" customHeight="1">
      <c r="J1200" s="167"/>
    </row>
    <row r="1201" ht="15.75" customHeight="1">
      <c r="J1201" s="167"/>
    </row>
    <row r="1202" ht="15.75" customHeight="1">
      <c r="J1202" s="167"/>
    </row>
    <row r="1203" ht="15.75" customHeight="1">
      <c r="J1203" s="167"/>
    </row>
    <row r="1204" ht="15.75" customHeight="1">
      <c r="J1204" s="167"/>
    </row>
    <row r="1205" ht="15.75" customHeight="1">
      <c r="J1205" s="167"/>
    </row>
    <row r="1206" ht="15.75" customHeight="1">
      <c r="J1206" s="167"/>
    </row>
    <row r="1207" ht="15.75" customHeight="1">
      <c r="J1207" s="167"/>
    </row>
    <row r="1208" ht="15.75" customHeight="1">
      <c r="J1208" s="167"/>
    </row>
    <row r="1209" ht="15.75" customHeight="1">
      <c r="J1209" s="167"/>
    </row>
    <row r="1210" ht="15.75" customHeight="1">
      <c r="J1210" s="167"/>
    </row>
    <row r="1211" ht="15.75" customHeight="1">
      <c r="J1211" s="167"/>
    </row>
    <row r="1212" ht="15.75" customHeight="1">
      <c r="J1212" s="167"/>
    </row>
    <row r="1213" ht="15.75" customHeight="1">
      <c r="J1213" s="167"/>
    </row>
    <row r="1214" ht="15.75" customHeight="1">
      <c r="J1214" s="167"/>
    </row>
    <row r="1215" ht="15.75" customHeight="1">
      <c r="J1215" s="167"/>
    </row>
    <row r="1216" ht="15.75" customHeight="1">
      <c r="J1216" s="167"/>
    </row>
    <row r="1217" ht="15.75" customHeight="1">
      <c r="J1217" s="167"/>
    </row>
    <row r="1218" ht="15.75" customHeight="1">
      <c r="J1218" s="167"/>
    </row>
    <row r="1219" ht="15.75" customHeight="1">
      <c r="J1219" s="167"/>
    </row>
    <row r="1220" ht="15.75" customHeight="1">
      <c r="J1220" s="167"/>
    </row>
    <row r="1221" ht="15.75" customHeight="1">
      <c r="J1221" s="167"/>
    </row>
    <row r="1222" ht="15.75" customHeight="1">
      <c r="J1222" s="167"/>
    </row>
    <row r="1223" ht="15.75" customHeight="1">
      <c r="J1223" s="167"/>
    </row>
    <row r="1224" ht="15.75" customHeight="1">
      <c r="J1224" s="167"/>
    </row>
    <row r="1225" ht="15.75" customHeight="1">
      <c r="J1225" s="167"/>
    </row>
    <row r="1226" ht="15.75" customHeight="1">
      <c r="J1226" s="167"/>
    </row>
    <row r="1227" ht="15.75" customHeight="1">
      <c r="J1227" s="167"/>
    </row>
    <row r="1228" ht="15.75" customHeight="1">
      <c r="J1228" s="167"/>
    </row>
    <row r="1229" ht="15.75" customHeight="1">
      <c r="J1229" s="167"/>
    </row>
    <row r="1230" ht="15.75" customHeight="1">
      <c r="J1230" s="167"/>
    </row>
    <row r="1231" ht="15.75" customHeight="1">
      <c r="J1231" s="167"/>
    </row>
    <row r="1232" ht="15.75" customHeight="1">
      <c r="J1232" s="167"/>
    </row>
    <row r="1233" ht="15.75" customHeight="1">
      <c r="J1233" s="167"/>
    </row>
    <row r="1234" ht="15.75" customHeight="1">
      <c r="J1234" s="167"/>
    </row>
    <row r="1235" ht="15.75" customHeight="1">
      <c r="J1235" s="167"/>
    </row>
    <row r="1236" ht="15.75" customHeight="1">
      <c r="J1236" s="167"/>
    </row>
    <row r="1237" ht="15.75" customHeight="1">
      <c r="J1237" s="167"/>
    </row>
    <row r="1238" ht="15.75" customHeight="1">
      <c r="J1238" s="167"/>
    </row>
    <row r="1239" ht="15.75" customHeight="1">
      <c r="J1239" s="167"/>
    </row>
    <row r="1240" ht="15.75" customHeight="1">
      <c r="J1240" s="167"/>
    </row>
    <row r="1241" ht="15.75" customHeight="1">
      <c r="J1241" s="167"/>
    </row>
    <row r="1242" ht="15.75" customHeight="1">
      <c r="J1242" s="167"/>
    </row>
    <row r="1243" ht="15.75" customHeight="1">
      <c r="J1243" s="167"/>
    </row>
    <row r="1244" ht="15.75" customHeight="1">
      <c r="J1244" s="167"/>
    </row>
    <row r="1245" ht="15.75" customHeight="1">
      <c r="J1245" s="167"/>
    </row>
    <row r="1246" ht="15.75" customHeight="1">
      <c r="J1246" s="167"/>
    </row>
    <row r="1247" ht="15.75" customHeight="1">
      <c r="J1247" s="167"/>
    </row>
    <row r="1248" ht="15.75" customHeight="1">
      <c r="J1248" s="167"/>
    </row>
    <row r="1249" ht="15.75" customHeight="1">
      <c r="J1249" s="167"/>
    </row>
    <row r="1250" ht="15.75" customHeight="1">
      <c r="J1250" s="167"/>
    </row>
    <row r="1251" ht="15.75" customHeight="1">
      <c r="J1251" s="167"/>
    </row>
    <row r="1252" ht="15.75" customHeight="1">
      <c r="J1252" s="167"/>
    </row>
    <row r="1253" ht="15.75" customHeight="1">
      <c r="J1253" s="167"/>
    </row>
    <row r="1254" ht="15.75" customHeight="1">
      <c r="J1254" s="167"/>
    </row>
    <row r="1255" ht="15.75" customHeight="1">
      <c r="J1255" s="167"/>
    </row>
    <row r="1256" ht="15.75" customHeight="1">
      <c r="J1256" s="167"/>
    </row>
    <row r="1257" ht="15.75" customHeight="1">
      <c r="J1257" s="167"/>
    </row>
    <row r="1258" ht="15.75" customHeight="1">
      <c r="J1258" s="167"/>
    </row>
    <row r="1259" ht="15.75" customHeight="1">
      <c r="J1259" s="167"/>
    </row>
    <row r="1260" ht="15.75" customHeight="1">
      <c r="J1260" s="167"/>
    </row>
    <row r="1261" ht="15.75" customHeight="1">
      <c r="J1261" s="167"/>
    </row>
    <row r="1262" ht="15.75" customHeight="1">
      <c r="J1262" s="167"/>
    </row>
    <row r="1263" ht="15.75" customHeight="1">
      <c r="J1263" s="167"/>
    </row>
    <row r="1264" ht="15.75" customHeight="1">
      <c r="J1264" s="167"/>
    </row>
    <row r="1265" ht="15.75" customHeight="1">
      <c r="J1265" s="167"/>
    </row>
    <row r="1266" ht="15.75" customHeight="1">
      <c r="J1266" s="167"/>
    </row>
    <row r="1267" ht="15.75" customHeight="1">
      <c r="J1267" s="167"/>
    </row>
    <row r="1268" ht="15.75" customHeight="1">
      <c r="J1268" s="167"/>
    </row>
    <row r="1269" ht="15.75" customHeight="1">
      <c r="J1269" s="167"/>
    </row>
    <row r="1270" ht="15.75" customHeight="1">
      <c r="J1270" s="167"/>
    </row>
    <row r="1271" ht="15.75" customHeight="1">
      <c r="J1271" s="167"/>
    </row>
    <row r="1272" ht="15.75" customHeight="1">
      <c r="J1272" s="167"/>
    </row>
    <row r="1273" ht="15.75" customHeight="1">
      <c r="J1273" s="167"/>
    </row>
    <row r="1274" ht="15.75" customHeight="1">
      <c r="J1274" s="167"/>
    </row>
    <row r="1275" ht="15.75" customHeight="1">
      <c r="J1275" s="167"/>
    </row>
    <row r="1276" ht="15.75" customHeight="1">
      <c r="J1276" s="167"/>
    </row>
    <row r="1277" ht="15.75" customHeight="1">
      <c r="J1277" s="167"/>
    </row>
    <row r="1278" ht="15.75" customHeight="1">
      <c r="J1278" s="167"/>
    </row>
    <row r="1279" ht="15.75" customHeight="1">
      <c r="J1279" s="167"/>
    </row>
    <row r="1280" ht="15.75" customHeight="1">
      <c r="J1280" s="167"/>
    </row>
    <row r="1281" ht="15.75" customHeight="1">
      <c r="J1281" s="167"/>
    </row>
    <row r="1282" ht="15.75" customHeight="1">
      <c r="J1282" s="167"/>
    </row>
    <row r="1283" ht="15.75" customHeight="1">
      <c r="J1283" s="167"/>
    </row>
    <row r="1284" ht="15.75" customHeight="1">
      <c r="J1284" s="167"/>
    </row>
    <row r="1285" ht="15.75" customHeight="1">
      <c r="J1285" s="167"/>
    </row>
    <row r="1286" ht="15.75" customHeight="1">
      <c r="J1286" s="167"/>
    </row>
    <row r="1287" ht="15.75" customHeight="1">
      <c r="J1287" s="167"/>
    </row>
    <row r="1288" ht="15.75" customHeight="1">
      <c r="J1288" s="167"/>
    </row>
    <row r="1289" ht="15.75" customHeight="1">
      <c r="J1289" s="167"/>
    </row>
    <row r="1290" ht="15.75" customHeight="1">
      <c r="J1290" s="167"/>
    </row>
    <row r="1291" ht="15.75" customHeight="1">
      <c r="J1291" s="167"/>
    </row>
    <row r="1292" ht="15.75" customHeight="1">
      <c r="J1292" s="167"/>
    </row>
    <row r="1293" ht="15.75" customHeight="1">
      <c r="J1293" s="167"/>
    </row>
    <row r="1294" ht="15.75" customHeight="1">
      <c r="J1294" s="167"/>
    </row>
    <row r="1295" ht="15.75" customHeight="1">
      <c r="J1295" s="167"/>
    </row>
    <row r="1296" ht="15.75" customHeight="1">
      <c r="J1296" s="167"/>
    </row>
    <row r="1297" ht="15.75" customHeight="1">
      <c r="J1297" s="167"/>
    </row>
    <row r="1298" ht="15.75" customHeight="1">
      <c r="J1298" s="167"/>
    </row>
    <row r="1299" ht="15.75" customHeight="1">
      <c r="J1299" s="167"/>
    </row>
    <row r="1300" ht="15.75" customHeight="1">
      <c r="J1300" s="167"/>
    </row>
    <row r="1301" ht="15.75" customHeight="1">
      <c r="J1301" s="167"/>
    </row>
    <row r="1302" ht="15.75" customHeight="1">
      <c r="J1302" s="167"/>
    </row>
    <row r="1303" ht="15.75" customHeight="1">
      <c r="J1303" s="167"/>
    </row>
    <row r="1304" ht="15.75" customHeight="1">
      <c r="J1304" s="167"/>
    </row>
    <row r="1305" ht="15.75" customHeight="1">
      <c r="J1305" s="167"/>
    </row>
    <row r="1306" ht="15.75" customHeight="1">
      <c r="J1306" s="167"/>
    </row>
    <row r="1307" ht="15.75" customHeight="1">
      <c r="J1307" s="167"/>
    </row>
    <row r="1308" ht="15.75" customHeight="1">
      <c r="J1308" s="167"/>
    </row>
    <row r="1309" ht="15.75" customHeight="1">
      <c r="J1309" s="167"/>
    </row>
    <row r="1310" ht="15.75" customHeight="1">
      <c r="J1310" s="167"/>
    </row>
    <row r="1311" ht="15.75" customHeight="1">
      <c r="J1311" s="167"/>
    </row>
    <row r="1312" ht="15.75" customHeight="1">
      <c r="J1312" s="167"/>
    </row>
    <row r="1313" ht="15.75" customHeight="1">
      <c r="J1313" s="167"/>
    </row>
    <row r="1314" ht="15.75" customHeight="1">
      <c r="J1314" s="167"/>
    </row>
    <row r="1315" ht="15.75" customHeight="1">
      <c r="J1315" s="167"/>
    </row>
    <row r="1316" ht="15.75" customHeight="1">
      <c r="J1316" s="167"/>
    </row>
  </sheetData>
  <mergeCells count="39">
    <mergeCell ref="E403:F403"/>
    <mergeCell ref="G403:H403"/>
    <mergeCell ref="C389:D389"/>
    <mergeCell ref="E389:F389"/>
    <mergeCell ref="G389:H389"/>
    <mergeCell ref="C396:D396"/>
    <mergeCell ref="E396:F396"/>
    <mergeCell ref="G396:H396"/>
    <mergeCell ref="C403:D403"/>
    <mergeCell ref="E337:F337"/>
    <mergeCell ref="G337:H337"/>
    <mergeCell ref="C321:D321"/>
    <mergeCell ref="E321:F321"/>
    <mergeCell ref="G321:H321"/>
    <mergeCell ref="C330:D330"/>
    <mergeCell ref="E330:F330"/>
    <mergeCell ref="G330:H330"/>
    <mergeCell ref="C337:D337"/>
    <mergeCell ref="E358:F358"/>
    <mergeCell ref="G358:H358"/>
    <mergeCell ref="C344:D344"/>
    <mergeCell ref="E344:F344"/>
    <mergeCell ref="G344:H344"/>
    <mergeCell ref="C351:D351"/>
    <mergeCell ref="E351:F351"/>
    <mergeCell ref="G351:H351"/>
    <mergeCell ref="C358:D358"/>
    <mergeCell ref="E381:F381"/>
    <mergeCell ref="G381:H381"/>
    <mergeCell ref="C366:D366"/>
    <mergeCell ref="E366:F366"/>
    <mergeCell ref="G366:H366"/>
    <mergeCell ref="C373:D373"/>
    <mergeCell ref="E373:F373"/>
    <mergeCell ref="G373:H373"/>
    <mergeCell ref="C381:D381"/>
    <mergeCell ref="C410:D410"/>
    <mergeCell ref="E410:F410"/>
    <mergeCell ref="G410:H41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.86"/>
    <col customWidth="1" min="7" max="7" width="15.43"/>
    <col customWidth="1" min="9" max="9" width="2.71"/>
    <col customWidth="1" min="11" max="11" width="4.29"/>
    <col customWidth="1" min="12" max="12" width="3.0"/>
    <col customWidth="1" min="13" max="13" width="16.71"/>
  </cols>
  <sheetData>
    <row r="1" hidden="1">
      <c r="A1" s="40" t="s">
        <v>138</v>
      </c>
      <c r="B1" s="40" t="s">
        <v>179</v>
      </c>
      <c r="C1" s="40" t="s">
        <v>180</v>
      </c>
      <c r="D1" s="168"/>
      <c r="H1" s="169"/>
    </row>
    <row r="2" hidden="1">
      <c r="A2" s="113">
        <v>45139.0</v>
      </c>
      <c r="B2" s="19" t="s">
        <v>181</v>
      </c>
      <c r="C2" s="19" t="s">
        <v>182</v>
      </c>
      <c r="D2" s="168"/>
      <c r="H2" s="169"/>
    </row>
    <row r="3" hidden="1">
      <c r="B3" s="19" t="s">
        <v>181</v>
      </c>
      <c r="C3" s="19" t="s">
        <v>169</v>
      </c>
      <c r="D3" s="168"/>
      <c r="H3" s="169"/>
    </row>
    <row r="4" hidden="1">
      <c r="A4" s="164">
        <v>45156.0</v>
      </c>
      <c r="B4" s="19" t="s">
        <v>181</v>
      </c>
      <c r="C4" s="19" t="s">
        <v>15</v>
      </c>
      <c r="D4" s="168"/>
      <c r="H4" s="169"/>
    </row>
    <row r="5" hidden="1">
      <c r="A5" s="113">
        <v>45152.0</v>
      </c>
      <c r="B5" s="19" t="s">
        <v>181</v>
      </c>
      <c r="C5" s="19" t="s">
        <v>20</v>
      </c>
      <c r="D5" s="168"/>
      <c r="H5" s="169"/>
    </row>
    <row r="6" hidden="1">
      <c r="A6" s="113">
        <v>45159.0</v>
      </c>
      <c r="B6" s="19" t="s">
        <v>181</v>
      </c>
      <c r="C6" s="19" t="s">
        <v>20</v>
      </c>
      <c r="D6" s="168"/>
      <c r="H6" s="169"/>
    </row>
    <row r="7" hidden="1">
      <c r="A7" s="138">
        <v>45166.0</v>
      </c>
      <c r="B7" s="19" t="s">
        <v>181</v>
      </c>
      <c r="C7" s="19" t="s">
        <v>182</v>
      </c>
      <c r="D7" s="168"/>
      <c r="H7" s="169"/>
    </row>
    <row r="8" hidden="1">
      <c r="A8" s="138">
        <v>45173.0</v>
      </c>
      <c r="B8" s="19" t="s">
        <v>181</v>
      </c>
      <c r="C8" s="19" t="s">
        <v>183</v>
      </c>
      <c r="D8" s="168"/>
      <c r="H8" s="169"/>
    </row>
    <row r="9" hidden="1">
      <c r="A9" s="138">
        <v>45175.0</v>
      </c>
      <c r="B9" s="19" t="s">
        <v>16</v>
      </c>
      <c r="C9" s="19" t="s">
        <v>184</v>
      </c>
      <c r="D9" s="168"/>
      <c r="H9" s="169"/>
    </row>
    <row r="10" hidden="1">
      <c r="B10" s="19" t="s">
        <v>16</v>
      </c>
      <c r="C10" s="19" t="s">
        <v>185</v>
      </c>
      <c r="D10" s="168"/>
      <c r="H10" s="169"/>
    </row>
    <row r="11" hidden="1">
      <c r="B11" s="19" t="s">
        <v>181</v>
      </c>
      <c r="C11" s="170">
        <v>45.0</v>
      </c>
      <c r="D11" s="168"/>
      <c r="H11" s="169"/>
    </row>
    <row r="12" hidden="1">
      <c r="A12" s="138">
        <v>45180.0</v>
      </c>
      <c r="B12" s="19" t="s">
        <v>181</v>
      </c>
      <c r="C12" s="19" t="s">
        <v>186</v>
      </c>
      <c r="D12" s="168"/>
      <c r="H12" s="169"/>
    </row>
    <row r="13" hidden="1">
      <c r="A13" s="138">
        <v>45184.0</v>
      </c>
      <c r="B13" s="19" t="s">
        <v>181</v>
      </c>
      <c r="C13" s="19" t="s">
        <v>187</v>
      </c>
      <c r="D13" s="168"/>
      <c r="H13" s="169"/>
    </row>
    <row r="14" hidden="1">
      <c r="B14" s="19" t="s">
        <v>181</v>
      </c>
      <c r="C14" s="19" t="s">
        <v>188</v>
      </c>
      <c r="D14" s="168"/>
      <c r="H14" s="169"/>
    </row>
    <row r="15" hidden="1">
      <c r="A15" s="138">
        <v>45194.0</v>
      </c>
      <c r="B15" s="19" t="s">
        <v>181</v>
      </c>
      <c r="C15" s="19" t="s">
        <v>189</v>
      </c>
      <c r="D15" s="168"/>
      <c r="H15" s="169"/>
    </row>
    <row r="16" hidden="1">
      <c r="C16" s="19" t="s">
        <v>190</v>
      </c>
      <c r="D16" s="168"/>
      <c r="H16" s="169"/>
    </row>
    <row r="17" hidden="1">
      <c r="A17" s="138">
        <v>45198.0</v>
      </c>
      <c r="B17" s="19" t="s">
        <v>16</v>
      </c>
      <c r="C17" s="19" t="s">
        <v>191</v>
      </c>
      <c r="D17" s="168"/>
      <c r="H17" s="169"/>
    </row>
    <row r="18" hidden="1">
      <c r="C18" s="19" t="s">
        <v>192</v>
      </c>
      <c r="D18" s="168"/>
      <c r="H18" s="169"/>
    </row>
    <row r="19" hidden="1">
      <c r="A19" s="171">
        <v>45205.0</v>
      </c>
      <c r="B19" s="19" t="s">
        <v>181</v>
      </c>
      <c r="C19" s="19" t="s">
        <v>192</v>
      </c>
      <c r="D19" s="168"/>
      <c r="H19" s="169"/>
    </row>
    <row r="20" hidden="1">
      <c r="A20" s="138">
        <v>45211.0</v>
      </c>
      <c r="B20" s="19" t="s">
        <v>16</v>
      </c>
      <c r="C20" s="19" t="s">
        <v>193</v>
      </c>
      <c r="D20" s="168"/>
      <c r="H20" s="169"/>
    </row>
    <row r="21" hidden="1">
      <c r="C21" s="19" t="s">
        <v>194</v>
      </c>
      <c r="D21" s="168"/>
      <c r="H21" s="169"/>
    </row>
    <row r="22" hidden="1">
      <c r="A22" s="138">
        <v>45229.0</v>
      </c>
      <c r="B22" s="19" t="s">
        <v>181</v>
      </c>
      <c r="C22" s="19" t="s">
        <v>195</v>
      </c>
      <c r="D22" s="168"/>
      <c r="H22" s="169"/>
    </row>
    <row r="23" hidden="1">
      <c r="A23" s="138">
        <v>45215.0</v>
      </c>
      <c r="B23" s="19" t="s">
        <v>181</v>
      </c>
      <c r="C23" s="19" t="s">
        <v>196</v>
      </c>
      <c r="D23" s="168"/>
      <c r="H23" s="169"/>
    </row>
    <row r="24" hidden="1">
      <c r="D24" s="168"/>
      <c r="H24" s="169"/>
    </row>
    <row r="25">
      <c r="A25" s="40" t="s">
        <v>138</v>
      </c>
      <c r="B25" s="40" t="s">
        <v>197</v>
      </c>
      <c r="C25" s="40" t="s">
        <v>145</v>
      </c>
      <c r="D25" s="172" t="s">
        <v>198</v>
      </c>
      <c r="E25" s="40" t="s">
        <v>199</v>
      </c>
      <c r="F25" s="40"/>
      <c r="G25" s="40" t="s">
        <v>200</v>
      </c>
      <c r="H25" s="169"/>
      <c r="J25" s="40" t="s">
        <v>141</v>
      </c>
      <c r="K25" s="173"/>
      <c r="L25" s="173"/>
      <c r="M25" s="40" t="s">
        <v>153</v>
      </c>
    </row>
    <row r="26">
      <c r="A26" s="138">
        <v>45295.0</v>
      </c>
      <c r="B26" s="19" t="s">
        <v>181</v>
      </c>
      <c r="C26" s="19" t="s">
        <v>181</v>
      </c>
      <c r="D26" s="174">
        <f>-84+(84/4)</f>
        <v>-63</v>
      </c>
      <c r="E26" s="19" t="s">
        <v>155</v>
      </c>
      <c r="F26" s="19"/>
      <c r="G26" s="93" t="s">
        <v>201</v>
      </c>
      <c r="H26" s="175">
        <f t="shared" ref="H26:H34" si="1">sumif(C$26:C$70,G26,D$26:D$70)</f>
        <v>-125.75</v>
      </c>
      <c r="J26" s="19" t="s">
        <v>202</v>
      </c>
      <c r="K26" s="19">
        <v>150.0</v>
      </c>
      <c r="M26" s="19" t="s">
        <v>202</v>
      </c>
      <c r="N26" s="19">
        <v>60.0</v>
      </c>
    </row>
    <row r="27">
      <c r="C27" s="19" t="s">
        <v>201</v>
      </c>
      <c r="D27" s="174">
        <f t="shared" ref="D27:D29" si="2">84/4</f>
        <v>21</v>
      </c>
      <c r="E27" s="19" t="s">
        <v>155</v>
      </c>
      <c r="F27" s="19"/>
      <c r="G27" s="93" t="s">
        <v>18</v>
      </c>
      <c r="H27" s="175">
        <f t="shared" si="1"/>
        <v>45</v>
      </c>
      <c r="J27" s="19" t="s">
        <v>203</v>
      </c>
      <c r="K27" s="19">
        <v>90.0</v>
      </c>
      <c r="M27" s="19" t="s">
        <v>204</v>
      </c>
      <c r="N27" s="19">
        <v>18.0</v>
      </c>
    </row>
    <row r="28">
      <c r="C28" s="19" t="s">
        <v>16</v>
      </c>
      <c r="D28" s="174">
        <f t="shared" si="2"/>
        <v>21</v>
      </c>
      <c r="E28" s="19" t="s">
        <v>155</v>
      </c>
      <c r="F28" s="19"/>
      <c r="G28" s="93" t="s">
        <v>19</v>
      </c>
      <c r="H28" s="175">
        <f t="shared" si="1"/>
        <v>473.75</v>
      </c>
      <c r="M28" s="19" t="s">
        <v>205</v>
      </c>
      <c r="N28" s="19">
        <v>11.0</v>
      </c>
    </row>
    <row r="29">
      <c r="C29" s="19" t="s">
        <v>19</v>
      </c>
      <c r="D29" s="174">
        <f t="shared" si="2"/>
        <v>21</v>
      </c>
      <c r="E29" s="19" t="s">
        <v>155</v>
      </c>
      <c r="F29" s="19"/>
      <c r="G29" s="93" t="s">
        <v>16</v>
      </c>
      <c r="H29" s="175">
        <f t="shared" si="1"/>
        <v>-322.75</v>
      </c>
    </row>
    <row r="30">
      <c r="A30" s="138">
        <v>45630.0</v>
      </c>
      <c r="B30" s="19" t="s">
        <v>201</v>
      </c>
      <c r="C30" s="19" t="s">
        <v>201</v>
      </c>
      <c r="D30" s="174">
        <f>-sum(D31:D33)</f>
        <v>-206.25</v>
      </c>
      <c r="E30" s="19" t="s">
        <v>153</v>
      </c>
      <c r="F30" s="19"/>
      <c r="G30" s="93" t="s">
        <v>181</v>
      </c>
      <c r="H30" s="175">
        <f t="shared" si="1"/>
        <v>-625.5</v>
      </c>
      <c r="M30" s="19" t="s">
        <v>206</v>
      </c>
    </row>
    <row r="31">
      <c r="C31" s="19" t="s">
        <v>19</v>
      </c>
      <c r="D31" s="174">
        <f t="shared" ref="D31:D32" si="3">60+11/4</f>
        <v>62.75</v>
      </c>
      <c r="E31" s="19" t="s">
        <v>153</v>
      </c>
      <c r="F31" s="19"/>
      <c r="G31" s="93" t="s">
        <v>207</v>
      </c>
      <c r="H31" s="175">
        <f t="shared" si="1"/>
        <v>150</v>
      </c>
      <c r="M31" s="19" t="s">
        <v>208</v>
      </c>
      <c r="N31" s="19">
        <v>100.0</v>
      </c>
    </row>
    <row r="32">
      <c r="A32" s="138"/>
      <c r="C32" s="19" t="s">
        <v>158</v>
      </c>
      <c r="D32" s="174">
        <f t="shared" si="3"/>
        <v>62.75</v>
      </c>
      <c r="E32" s="19" t="s">
        <v>153</v>
      </c>
      <c r="F32" s="19"/>
      <c r="G32" s="93" t="s">
        <v>158</v>
      </c>
      <c r="H32" s="175">
        <f t="shared" si="1"/>
        <v>255.25</v>
      </c>
      <c r="M32" s="19" t="s">
        <v>209</v>
      </c>
    </row>
    <row r="33">
      <c r="C33" s="19" t="s">
        <v>16</v>
      </c>
      <c r="D33" s="174">
        <f>+18+60+11/4</f>
        <v>80.75</v>
      </c>
      <c r="E33" s="19" t="s">
        <v>153</v>
      </c>
      <c r="F33" s="19"/>
      <c r="G33" s="93" t="s">
        <v>151</v>
      </c>
      <c r="H33" s="175">
        <f t="shared" si="1"/>
        <v>150</v>
      </c>
    </row>
    <row r="34">
      <c r="A34" s="19" t="s">
        <v>210</v>
      </c>
      <c r="B34" s="19" t="s">
        <v>181</v>
      </c>
      <c r="C34" s="19" t="s">
        <v>207</v>
      </c>
      <c r="D34" s="174">
        <v>150.0</v>
      </c>
      <c r="E34" s="19" t="s">
        <v>141</v>
      </c>
      <c r="F34" s="19"/>
      <c r="G34" s="93" t="s">
        <v>17</v>
      </c>
      <c r="H34" s="175">
        <f t="shared" si="1"/>
        <v>0</v>
      </c>
    </row>
    <row r="35">
      <c r="C35" s="19" t="s">
        <v>181</v>
      </c>
      <c r="D35" s="174">
        <v>-150.0</v>
      </c>
      <c r="E35" s="19" t="s">
        <v>141</v>
      </c>
    </row>
    <row r="36">
      <c r="A36" s="19" t="s">
        <v>211</v>
      </c>
      <c r="B36" s="19" t="s">
        <v>16</v>
      </c>
      <c r="C36" s="19" t="s">
        <v>151</v>
      </c>
      <c r="D36" s="174">
        <v>150.0</v>
      </c>
      <c r="E36" s="19" t="s">
        <v>141</v>
      </c>
      <c r="G36" s="19" t="s">
        <v>212</v>
      </c>
      <c r="H36" s="169">
        <f>sum(H25:H34)</f>
        <v>0</v>
      </c>
    </row>
    <row r="37">
      <c r="C37" s="19" t="s">
        <v>16</v>
      </c>
      <c r="D37" s="174">
        <v>-150.0</v>
      </c>
      <c r="E37" s="19" t="s">
        <v>141</v>
      </c>
      <c r="H37" s="169"/>
    </row>
    <row r="38">
      <c r="A38" s="138">
        <v>45356.0</v>
      </c>
      <c r="B38" s="19" t="s">
        <v>201</v>
      </c>
      <c r="C38" s="19" t="s">
        <v>16</v>
      </c>
      <c r="D38" s="174">
        <f>29*2+125</f>
        <v>183</v>
      </c>
      <c r="E38" s="19" t="s">
        <v>153</v>
      </c>
      <c r="F38" s="19" t="s">
        <v>213</v>
      </c>
      <c r="G38" s="19"/>
      <c r="H38" s="169"/>
    </row>
    <row r="39">
      <c r="C39" s="19" t="s">
        <v>158</v>
      </c>
      <c r="D39" s="174">
        <v>125.0</v>
      </c>
      <c r="E39" s="19" t="s">
        <v>153</v>
      </c>
      <c r="G39" s="19"/>
      <c r="H39" s="169"/>
    </row>
    <row r="40">
      <c r="A40" s="138"/>
      <c r="C40" s="19" t="s">
        <v>214</v>
      </c>
      <c r="D40" s="174">
        <v>25.0</v>
      </c>
      <c r="E40" s="19" t="s">
        <v>153</v>
      </c>
      <c r="H40" s="169"/>
    </row>
    <row r="41">
      <c r="C41" s="19" t="s">
        <v>201</v>
      </c>
      <c r="D41" s="174">
        <f>-sum(D38:D40)+25</f>
        <v>-308</v>
      </c>
      <c r="E41" s="19" t="s">
        <v>153</v>
      </c>
      <c r="H41" s="169"/>
    </row>
    <row r="42">
      <c r="A42" s="138">
        <v>45418.0</v>
      </c>
      <c r="B42" s="19" t="s">
        <v>181</v>
      </c>
      <c r="C42" s="19" t="s">
        <v>19</v>
      </c>
      <c r="D42" s="169">
        <v>195.0</v>
      </c>
      <c r="E42" s="19" t="s">
        <v>141</v>
      </c>
      <c r="H42" s="169"/>
    </row>
    <row r="43">
      <c r="C43" s="19" t="s">
        <v>16</v>
      </c>
      <c r="D43" s="169">
        <v>-45.0</v>
      </c>
      <c r="E43" s="19" t="s">
        <v>141</v>
      </c>
      <c r="H43" s="169"/>
    </row>
    <row r="44">
      <c r="C44" s="19" t="s">
        <v>181</v>
      </c>
      <c r="D44" s="169">
        <v>-195.0</v>
      </c>
      <c r="E44" s="19" t="s">
        <v>141</v>
      </c>
      <c r="H44" s="169"/>
    </row>
    <row r="45">
      <c r="A45" s="138"/>
      <c r="C45" s="19" t="s">
        <v>18</v>
      </c>
      <c r="D45" s="169">
        <v>45.0</v>
      </c>
      <c r="E45" s="19" t="s">
        <v>141</v>
      </c>
      <c r="H45" s="169"/>
    </row>
    <row r="46">
      <c r="A46" s="138">
        <v>45422.0</v>
      </c>
      <c r="C46" s="19" t="s">
        <v>16</v>
      </c>
      <c r="D46" s="174">
        <f>-90+(90/4)</f>
        <v>-67.5</v>
      </c>
      <c r="H46" s="169"/>
    </row>
    <row r="47">
      <c r="C47" s="19" t="s">
        <v>181</v>
      </c>
      <c r="D47" s="174">
        <f>90/4-150</f>
        <v>-127.5</v>
      </c>
      <c r="H47" s="169"/>
    </row>
    <row r="48">
      <c r="C48" s="19" t="s">
        <v>201</v>
      </c>
      <c r="D48" s="174">
        <f>90/4+150</f>
        <v>172.5</v>
      </c>
      <c r="H48" s="169"/>
    </row>
    <row r="49">
      <c r="A49" s="138"/>
      <c r="C49" s="19" t="s">
        <v>158</v>
      </c>
      <c r="D49" s="174">
        <f>90/4</f>
        <v>22.5</v>
      </c>
      <c r="H49" s="169"/>
    </row>
    <row r="50">
      <c r="A50" s="138">
        <v>45429.0</v>
      </c>
      <c r="B50" s="19" t="s">
        <v>16</v>
      </c>
      <c r="C50" s="19" t="s">
        <v>181</v>
      </c>
      <c r="D50" s="174">
        <v>-90.0</v>
      </c>
      <c r="H50" s="169"/>
    </row>
    <row r="51">
      <c r="C51" s="19" t="s">
        <v>16</v>
      </c>
      <c r="D51" s="174">
        <f>-300-90+180/4</f>
        <v>-345</v>
      </c>
      <c r="H51" s="169"/>
    </row>
    <row r="52">
      <c r="C52" s="19" t="s">
        <v>158</v>
      </c>
      <c r="D52" s="174">
        <f>180/4</f>
        <v>45</v>
      </c>
      <c r="H52" s="169"/>
    </row>
    <row r="53">
      <c r="A53" s="138"/>
      <c r="C53" s="19" t="s">
        <v>201</v>
      </c>
      <c r="D53" s="174">
        <f>150+180/4</f>
        <v>195</v>
      </c>
      <c r="H53" s="169"/>
    </row>
    <row r="54">
      <c r="A54" s="138"/>
      <c r="C54" s="19" t="s">
        <v>19</v>
      </c>
      <c r="D54" s="174">
        <v>195.0</v>
      </c>
      <c r="H54" s="169"/>
    </row>
    <row r="55">
      <c r="D55" s="174"/>
      <c r="H55" s="169"/>
    </row>
    <row r="56">
      <c r="D56" s="174"/>
      <c r="H56" s="169"/>
    </row>
    <row r="57">
      <c r="D57" s="174"/>
      <c r="H57" s="169"/>
    </row>
    <row r="58">
      <c r="A58" s="138"/>
      <c r="D58" s="168"/>
      <c r="H58" s="169"/>
    </row>
    <row r="59">
      <c r="D59" s="168"/>
      <c r="H59" s="169"/>
    </row>
    <row r="60">
      <c r="D60" s="174"/>
      <c r="H60" s="169"/>
    </row>
    <row r="61">
      <c r="D61" s="168"/>
      <c r="H61" s="169"/>
    </row>
    <row r="62">
      <c r="D62" s="168"/>
      <c r="H62" s="169"/>
    </row>
    <row r="63">
      <c r="D63" s="168"/>
      <c r="H63" s="169"/>
    </row>
    <row r="64">
      <c r="D64" s="168"/>
      <c r="H64" s="169"/>
    </row>
    <row r="65">
      <c r="D65" s="168"/>
      <c r="H65" s="169"/>
    </row>
    <row r="66">
      <c r="D66" s="168"/>
      <c r="H66" s="169"/>
    </row>
    <row r="67">
      <c r="D67" s="168"/>
      <c r="H67" s="169"/>
    </row>
    <row r="68">
      <c r="D68" s="168"/>
      <c r="H68" s="169"/>
    </row>
    <row r="69">
      <c r="D69" s="168"/>
      <c r="H69" s="169"/>
    </row>
    <row r="70">
      <c r="D70" s="168"/>
      <c r="H70" s="169"/>
    </row>
    <row r="71">
      <c r="D71" s="168"/>
      <c r="H71" s="169"/>
    </row>
    <row r="72">
      <c r="D72" s="168"/>
      <c r="H72" s="169"/>
    </row>
    <row r="73">
      <c r="D73" s="168"/>
      <c r="H73" s="169"/>
    </row>
    <row r="74">
      <c r="D74" s="168"/>
      <c r="H74" s="169"/>
    </row>
    <row r="75">
      <c r="D75" s="168"/>
      <c r="H75" s="169"/>
    </row>
    <row r="76">
      <c r="D76" s="168"/>
      <c r="H76" s="169"/>
    </row>
    <row r="77">
      <c r="D77" s="168"/>
      <c r="H77" s="169"/>
    </row>
    <row r="78">
      <c r="D78" s="168"/>
      <c r="H78" s="169"/>
    </row>
    <row r="79">
      <c r="D79" s="168"/>
      <c r="H79" s="169"/>
    </row>
    <row r="80">
      <c r="D80" s="168"/>
      <c r="H80" s="169"/>
    </row>
    <row r="81">
      <c r="D81" s="168"/>
      <c r="H81" s="169"/>
    </row>
    <row r="82">
      <c r="D82" s="168"/>
      <c r="H82" s="169"/>
    </row>
    <row r="83">
      <c r="D83" s="168"/>
      <c r="H83" s="169"/>
    </row>
    <row r="84">
      <c r="D84" s="168"/>
      <c r="H84" s="169"/>
    </row>
    <row r="85">
      <c r="D85" s="168"/>
      <c r="H85" s="169"/>
    </row>
    <row r="86">
      <c r="D86" s="168"/>
      <c r="H86" s="169"/>
    </row>
    <row r="87">
      <c r="D87" s="168"/>
      <c r="H87" s="169"/>
    </row>
    <row r="88">
      <c r="D88" s="168"/>
      <c r="H88" s="169"/>
    </row>
    <row r="89">
      <c r="D89" s="168"/>
      <c r="H89" s="169"/>
    </row>
    <row r="90">
      <c r="D90" s="168"/>
      <c r="H90" s="169"/>
    </row>
    <row r="91">
      <c r="D91" s="168"/>
      <c r="H91" s="169"/>
    </row>
    <row r="92">
      <c r="D92" s="168"/>
      <c r="H92" s="169"/>
    </row>
    <row r="93">
      <c r="D93" s="168"/>
      <c r="H93" s="169"/>
    </row>
    <row r="94">
      <c r="D94" s="168"/>
      <c r="H94" s="169"/>
    </row>
    <row r="95">
      <c r="D95" s="168"/>
      <c r="H95" s="169"/>
    </row>
    <row r="96">
      <c r="D96" s="168"/>
      <c r="H96" s="169"/>
    </row>
    <row r="97">
      <c r="D97" s="168"/>
      <c r="H97" s="169"/>
    </row>
    <row r="98">
      <c r="D98" s="168"/>
      <c r="H98" s="169"/>
    </row>
    <row r="99">
      <c r="D99" s="168"/>
      <c r="H99" s="169"/>
    </row>
    <row r="100">
      <c r="D100" s="168"/>
      <c r="H100" s="169"/>
    </row>
    <row r="101">
      <c r="D101" s="168"/>
      <c r="H101" s="169"/>
    </row>
    <row r="102">
      <c r="D102" s="168"/>
      <c r="H102" s="169"/>
    </row>
    <row r="103">
      <c r="D103" s="168"/>
      <c r="H103" s="169"/>
    </row>
    <row r="104">
      <c r="D104" s="168"/>
      <c r="H104" s="169"/>
    </row>
    <row r="105">
      <c r="D105" s="168"/>
      <c r="H105" s="169"/>
    </row>
    <row r="106">
      <c r="D106" s="168"/>
      <c r="H106" s="169"/>
    </row>
    <row r="107">
      <c r="D107" s="168"/>
      <c r="H107" s="169"/>
    </row>
    <row r="108">
      <c r="D108" s="168"/>
      <c r="H108" s="169"/>
    </row>
    <row r="109">
      <c r="D109" s="168"/>
      <c r="H109" s="169"/>
    </row>
    <row r="110">
      <c r="D110" s="168"/>
      <c r="H110" s="169"/>
    </row>
    <row r="111">
      <c r="D111" s="168"/>
      <c r="H111" s="169"/>
    </row>
    <row r="112">
      <c r="D112" s="168"/>
      <c r="H112" s="169"/>
    </row>
    <row r="113">
      <c r="D113" s="168"/>
      <c r="H113" s="169"/>
    </row>
    <row r="114">
      <c r="D114" s="168"/>
      <c r="H114" s="169"/>
    </row>
    <row r="115">
      <c r="D115" s="168"/>
      <c r="H115" s="169"/>
    </row>
    <row r="116">
      <c r="D116" s="168"/>
      <c r="H116" s="169"/>
    </row>
    <row r="117">
      <c r="D117" s="168"/>
      <c r="H117" s="169"/>
    </row>
    <row r="118">
      <c r="D118" s="168"/>
      <c r="H118" s="169"/>
    </row>
    <row r="119">
      <c r="D119" s="168"/>
      <c r="H119" s="169"/>
    </row>
    <row r="120">
      <c r="D120" s="168"/>
      <c r="H120" s="169"/>
    </row>
    <row r="121">
      <c r="D121" s="168"/>
      <c r="H121" s="169"/>
    </row>
    <row r="122">
      <c r="D122" s="168"/>
      <c r="H122" s="169"/>
    </row>
    <row r="123">
      <c r="D123" s="168"/>
      <c r="H123" s="169"/>
    </row>
    <row r="124">
      <c r="D124" s="168"/>
      <c r="H124" s="169"/>
    </row>
    <row r="125">
      <c r="D125" s="168"/>
      <c r="H125" s="169"/>
    </row>
    <row r="126">
      <c r="D126" s="168"/>
      <c r="H126" s="169"/>
    </row>
    <row r="127">
      <c r="D127" s="168"/>
      <c r="H127" s="169"/>
    </row>
    <row r="128">
      <c r="D128" s="168"/>
      <c r="H128" s="169"/>
    </row>
    <row r="129">
      <c r="D129" s="168"/>
      <c r="H129" s="169"/>
    </row>
    <row r="130">
      <c r="D130" s="168"/>
      <c r="H130" s="169"/>
    </row>
    <row r="131">
      <c r="D131" s="168"/>
      <c r="H131" s="169"/>
    </row>
    <row r="132">
      <c r="D132" s="168"/>
      <c r="H132" s="169"/>
    </row>
    <row r="133">
      <c r="D133" s="168"/>
      <c r="H133" s="169"/>
    </row>
    <row r="134">
      <c r="D134" s="168"/>
      <c r="H134" s="169"/>
    </row>
    <row r="135">
      <c r="D135" s="168"/>
      <c r="H135" s="169"/>
    </row>
    <row r="136">
      <c r="D136" s="168"/>
      <c r="H136" s="169"/>
    </row>
    <row r="137">
      <c r="D137" s="168"/>
      <c r="H137" s="169"/>
    </row>
    <row r="138">
      <c r="D138" s="168"/>
      <c r="H138" s="169"/>
    </row>
    <row r="139">
      <c r="D139" s="168"/>
      <c r="H139" s="169"/>
    </row>
    <row r="140">
      <c r="D140" s="168"/>
      <c r="H140" s="169"/>
    </row>
    <row r="141">
      <c r="D141" s="168"/>
      <c r="H141" s="169"/>
    </row>
    <row r="142">
      <c r="D142" s="168"/>
      <c r="H142" s="169"/>
    </row>
    <row r="143">
      <c r="D143" s="168"/>
      <c r="H143" s="169"/>
    </row>
    <row r="144">
      <c r="D144" s="168"/>
      <c r="H144" s="169"/>
    </row>
    <row r="145">
      <c r="D145" s="168"/>
      <c r="H145" s="169"/>
    </row>
    <row r="146">
      <c r="D146" s="168"/>
      <c r="H146" s="169"/>
    </row>
    <row r="147">
      <c r="D147" s="168"/>
      <c r="H147" s="169"/>
    </row>
    <row r="148">
      <c r="D148" s="168"/>
      <c r="H148" s="169"/>
    </row>
    <row r="149">
      <c r="D149" s="168"/>
      <c r="H149" s="169"/>
    </row>
    <row r="150">
      <c r="D150" s="168"/>
      <c r="H150" s="169"/>
    </row>
    <row r="151">
      <c r="D151" s="168"/>
      <c r="H151" s="169"/>
    </row>
    <row r="152">
      <c r="D152" s="168"/>
      <c r="H152" s="169"/>
    </row>
    <row r="153">
      <c r="D153" s="168"/>
      <c r="H153" s="169"/>
    </row>
    <row r="154">
      <c r="D154" s="168"/>
      <c r="H154" s="169"/>
    </row>
    <row r="155">
      <c r="D155" s="168"/>
      <c r="H155" s="169"/>
    </row>
    <row r="156">
      <c r="D156" s="168"/>
      <c r="H156" s="169"/>
    </row>
    <row r="157">
      <c r="D157" s="168"/>
      <c r="H157" s="169"/>
    </row>
    <row r="158">
      <c r="D158" s="168"/>
      <c r="H158" s="169"/>
    </row>
    <row r="159">
      <c r="D159" s="168"/>
      <c r="H159" s="169"/>
    </row>
    <row r="160">
      <c r="D160" s="168"/>
      <c r="H160" s="169"/>
    </row>
    <row r="161">
      <c r="D161" s="168"/>
      <c r="H161" s="169"/>
    </row>
    <row r="162">
      <c r="D162" s="168"/>
      <c r="H162" s="169"/>
    </row>
    <row r="163">
      <c r="D163" s="168"/>
      <c r="H163" s="169"/>
    </row>
    <row r="164">
      <c r="D164" s="168"/>
      <c r="H164" s="169"/>
    </row>
    <row r="165">
      <c r="D165" s="168"/>
      <c r="H165" s="169"/>
    </row>
    <row r="166">
      <c r="D166" s="168"/>
      <c r="H166" s="169"/>
    </row>
    <row r="167">
      <c r="D167" s="168"/>
      <c r="H167" s="169"/>
    </row>
    <row r="168">
      <c r="D168" s="168"/>
      <c r="H168" s="169"/>
    </row>
    <row r="169">
      <c r="D169" s="168"/>
      <c r="H169" s="169"/>
    </row>
    <row r="170">
      <c r="D170" s="168"/>
      <c r="H170" s="169"/>
    </row>
    <row r="171">
      <c r="D171" s="168"/>
      <c r="H171" s="169"/>
    </row>
    <row r="172">
      <c r="D172" s="168"/>
      <c r="H172" s="169"/>
    </row>
    <row r="173">
      <c r="D173" s="168"/>
      <c r="H173" s="169"/>
    </row>
    <row r="174">
      <c r="D174" s="168"/>
      <c r="H174" s="169"/>
    </row>
    <row r="175">
      <c r="D175" s="168"/>
      <c r="H175" s="169"/>
    </row>
    <row r="176">
      <c r="D176" s="168"/>
      <c r="H176" s="169"/>
    </row>
    <row r="177">
      <c r="D177" s="168"/>
      <c r="H177" s="169"/>
    </row>
    <row r="178">
      <c r="D178" s="168"/>
      <c r="H178" s="169"/>
    </row>
    <row r="179">
      <c r="D179" s="168"/>
      <c r="H179" s="169"/>
    </row>
    <row r="180">
      <c r="D180" s="168"/>
      <c r="H180" s="169"/>
    </row>
    <row r="181">
      <c r="D181" s="168"/>
      <c r="H181" s="169"/>
    </row>
    <row r="182">
      <c r="D182" s="168"/>
      <c r="H182" s="169"/>
    </row>
    <row r="183">
      <c r="D183" s="168"/>
      <c r="H183" s="169"/>
    </row>
    <row r="184">
      <c r="D184" s="168"/>
      <c r="H184" s="169"/>
    </row>
    <row r="185">
      <c r="D185" s="168"/>
      <c r="H185" s="169"/>
    </row>
    <row r="186">
      <c r="D186" s="168"/>
      <c r="H186" s="169"/>
    </row>
    <row r="187">
      <c r="D187" s="168"/>
      <c r="H187" s="169"/>
    </row>
    <row r="188">
      <c r="D188" s="168"/>
      <c r="H188" s="169"/>
    </row>
    <row r="189">
      <c r="D189" s="168"/>
      <c r="H189" s="169"/>
    </row>
    <row r="190">
      <c r="D190" s="168"/>
      <c r="H190" s="169"/>
    </row>
    <row r="191">
      <c r="D191" s="168"/>
      <c r="H191" s="169"/>
    </row>
    <row r="192">
      <c r="D192" s="168"/>
      <c r="H192" s="169"/>
    </row>
    <row r="193">
      <c r="D193" s="168"/>
      <c r="H193" s="169"/>
    </row>
    <row r="194">
      <c r="D194" s="168"/>
      <c r="H194" s="169"/>
    </row>
    <row r="195">
      <c r="D195" s="168"/>
      <c r="H195" s="169"/>
    </row>
    <row r="196">
      <c r="D196" s="168"/>
      <c r="H196" s="169"/>
    </row>
    <row r="197">
      <c r="D197" s="168"/>
      <c r="H197" s="169"/>
    </row>
    <row r="198">
      <c r="D198" s="168"/>
      <c r="H198" s="169"/>
    </row>
    <row r="199">
      <c r="D199" s="168"/>
      <c r="H199" s="169"/>
    </row>
    <row r="200">
      <c r="D200" s="168"/>
      <c r="H200" s="169"/>
    </row>
    <row r="201">
      <c r="D201" s="168"/>
      <c r="H201" s="169"/>
    </row>
    <row r="202">
      <c r="D202" s="168"/>
      <c r="H202" s="169"/>
    </row>
    <row r="203">
      <c r="D203" s="168"/>
      <c r="H203" s="169"/>
    </row>
    <row r="204">
      <c r="D204" s="168"/>
      <c r="H204" s="169"/>
    </row>
    <row r="205">
      <c r="D205" s="168"/>
      <c r="H205" s="169"/>
    </row>
    <row r="206">
      <c r="D206" s="168"/>
      <c r="H206" s="169"/>
    </row>
    <row r="207">
      <c r="D207" s="168"/>
      <c r="H207" s="169"/>
    </row>
    <row r="208">
      <c r="D208" s="168"/>
      <c r="H208" s="169"/>
    </row>
    <row r="209">
      <c r="D209" s="168"/>
      <c r="H209" s="169"/>
    </row>
    <row r="210">
      <c r="D210" s="168"/>
      <c r="H210" s="169"/>
    </row>
    <row r="211">
      <c r="D211" s="168"/>
      <c r="H211" s="169"/>
    </row>
    <row r="212">
      <c r="D212" s="168"/>
      <c r="H212" s="169"/>
    </row>
    <row r="213">
      <c r="D213" s="168"/>
      <c r="H213" s="169"/>
    </row>
    <row r="214">
      <c r="D214" s="168"/>
      <c r="H214" s="169"/>
    </row>
    <row r="215">
      <c r="D215" s="168"/>
      <c r="H215" s="169"/>
    </row>
    <row r="216">
      <c r="D216" s="168"/>
      <c r="H216" s="169"/>
    </row>
    <row r="217">
      <c r="D217" s="168"/>
      <c r="H217" s="169"/>
    </row>
    <row r="218">
      <c r="D218" s="168"/>
      <c r="H218" s="169"/>
    </row>
    <row r="219">
      <c r="D219" s="168"/>
      <c r="H219" s="169"/>
    </row>
    <row r="220">
      <c r="D220" s="168"/>
      <c r="H220" s="169"/>
    </row>
    <row r="221">
      <c r="D221" s="168"/>
      <c r="H221" s="169"/>
    </row>
    <row r="222">
      <c r="D222" s="168"/>
      <c r="H222" s="169"/>
    </row>
    <row r="223">
      <c r="D223" s="168"/>
      <c r="H223" s="169"/>
    </row>
    <row r="224">
      <c r="D224" s="168"/>
      <c r="H224" s="169"/>
    </row>
    <row r="225">
      <c r="D225" s="168"/>
      <c r="H225" s="169"/>
    </row>
    <row r="226">
      <c r="D226" s="168"/>
      <c r="H226" s="169"/>
    </row>
    <row r="227">
      <c r="D227" s="168"/>
      <c r="H227" s="169"/>
    </row>
    <row r="228">
      <c r="D228" s="168"/>
      <c r="H228" s="169"/>
    </row>
    <row r="229">
      <c r="D229" s="168"/>
      <c r="H229" s="169"/>
    </row>
    <row r="230">
      <c r="D230" s="168"/>
      <c r="H230" s="169"/>
    </row>
    <row r="231">
      <c r="D231" s="168"/>
      <c r="H231" s="169"/>
    </row>
    <row r="232">
      <c r="D232" s="168"/>
      <c r="H232" s="169"/>
    </row>
    <row r="233">
      <c r="D233" s="168"/>
      <c r="H233" s="169"/>
    </row>
    <row r="234">
      <c r="D234" s="168"/>
      <c r="H234" s="169"/>
    </row>
    <row r="235">
      <c r="D235" s="168"/>
      <c r="H235" s="169"/>
    </row>
    <row r="236">
      <c r="D236" s="168"/>
      <c r="H236" s="169"/>
    </row>
    <row r="237">
      <c r="D237" s="168"/>
      <c r="H237" s="169"/>
    </row>
    <row r="238">
      <c r="D238" s="168"/>
      <c r="H238" s="169"/>
    </row>
    <row r="239">
      <c r="D239" s="168"/>
      <c r="H239" s="169"/>
    </row>
    <row r="240">
      <c r="D240" s="168"/>
      <c r="H240" s="169"/>
    </row>
    <row r="241">
      <c r="D241" s="168"/>
      <c r="H241" s="169"/>
    </row>
    <row r="242">
      <c r="D242" s="168"/>
      <c r="H242" s="169"/>
    </row>
    <row r="243">
      <c r="D243" s="168"/>
      <c r="H243" s="169"/>
    </row>
    <row r="244">
      <c r="D244" s="168"/>
      <c r="H244" s="169"/>
    </row>
    <row r="245">
      <c r="D245" s="168"/>
      <c r="H245" s="169"/>
    </row>
    <row r="246">
      <c r="D246" s="168"/>
      <c r="H246" s="169"/>
    </row>
    <row r="247">
      <c r="D247" s="168"/>
      <c r="H247" s="169"/>
    </row>
    <row r="248">
      <c r="D248" s="168"/>
      <c r="H248" s="169"/>
    </row>
    <row r="249">
      <c r="D249" s="168"/>
      <c r="H249" s="169"/>
    </row>
    <row r="250">
      <c r="D250" s="168"/>
      <c r="H250" s="169"/>
    </row>
    <row r="251">
      <c r="D251" s="168"/>
      <c r="H251" s="169"/>
    </row>
    <row r="252">
      <c r="D252" s="168"/>
      <c r="H252" s="169"/>
    </row>
    <row r="253">
      <c r="D253" s="168"/>
      <c r="H253" s="169"/>
    </row>
    <row r="254">
      <c r="D254" s="168"/>
      <c r="H254" s="169"/>
    </row>
    <row r="255">
      <c r="D255" s="168"/>
      <c r="H255" s="169"/>
    </row>
    <row r="256">
      <c r="D256" s="168"/>
      <c r="H256" s="169"/>
    </row>
    <row r="257">
      <c r="D257" s="168"/>
      <c r="H257" s="169"/>
    </row>
    <row r="258">
      <c r="D258" s="168"/>
      <c r="H258" s="169"/>
    </row>
    <row r="259">
      <c r="D259" s="168"/>
      <c r="H259" s="169"/>
    </row>
    <row r="260">
      <c r="D260" s="168"/>
      <c r="H260" s="169"/>
    </row>
    <row r="261">
      <c r="D261" s="168"/>
      <c r="H261" s="169"/>
    </row>
    <row r="262">
      <c r="D262" s="168"/>
      <c r="H262" s="169"/>
    </row>
    <row r="263">
      <c r="D263" s="168"/>
      <c r="H263" s="169"/>
    </row>
    <row r="264">
      <c r="D264" s="168"/>
      <c r="H264" s="169"/>
    </row>
    <row r="265">
      <c r="D265" s="168"/>
      <c r="H265" s="169"/>
    </row>
    <row r="266">
      <c r="D266" s="168"/>
      <c r="H266" s="169"/>
    </row>
    <row r="267">
      <c r="D267" s="168"/>
      <c r="H267" s="169"/>
    </row>
    <row r="268">
      <c r="D268" s="168"/>
      <c r="H268" s="169"/>
    </row>
    <row r="269">
      <c r="D269" s="168"/>
      <c r="H269" s="169"/>
    </row>
    <row r="270">
      <c r="D270" s="168"/>
      <c r="H270" s="169"/>
    </row>
    <row r="271">
      <c r="D271" s="168"/>
      <c r="H271" s="169"/>
    </row>
    <row r="272">
      <c r="D272" s="168"/>
      <c r="H272" s="169"/>
    </row>
    <row r="273">
      <c r="D273" s="168"/>
      <c r="H273" s="169"/>
    </row>
    <row r="274">
      <c r="D274" s="168"/>
      <c r="H274" s="169"/>
    </row>
    <row r="275">
      <c r="D275" s="168"/>
      <c r="H275" s="169"/>
    </row>
    <row r="276">
      <c r="D276" s="168"/>
      <c r="H276" s="169"/>
    </row>
    <row r="277">
      <c r="D277" s="168"/>
      <c r="H277" s="169"/>
    </row>
    <row r="278">
      <c r="D278" s="168"/>
      <c r="H278" s="169"/>
    </row>
    <row r="279">
      <c r="D279" s="168"/>
      <c r="H279" s="169"/>
    </row>
    <row r="280">
      <c r="D280" s="168"/>
      <c r="H280" s="169"/>
    </row>
    <row r="281">
      <c r="D281" s="168"/>
      <c r="H281" s="169"/>
    </row>
    <row r="282">
      <c r="D282" s="168"/>
      <c r="H282" s="169"/>
    </row>
    <row r="283">
      <c r="D283" s="168"/>
      <c r="H283" s="169"/>
    </row>
    <row r="284">
      <c r="D284" s="168"/>
      <c r="H284" s="169"/>
    </row>
    <row r="285">
      <c r="D285" s="168"/>
      <c r="H285" s="169"/>
    </row>
    <row r="286">
      <c r="D286" s="168"/>
      <c r="H286" s="169"/>
    </row>
    <row r="287">
      <c r="D287" s="168"/>
      <c r="H287" s="169"/>
    </row>
    <row r="288">
      <c r="D288" s="168"/>
      <c r="H288" s="169"/>
    </row>
    <row r="289">
      <c r="D289" s="168"/>
      <c r="H289" s="169"/>
    </row>
    <row r="290">
      <c r="D290" s="168"/>
      <c r="H290" s="169"/>
    </row>
    <row r="291">
      <c r="D291" s="168"/>
      <c r="H291" s="169"/>
    </row>
    <row r="292">
      <c r="D292" s="168"/>
      <c r="H292" s="169"/>
    </row>
    <row r="293">
      <c r="D293" s="168"/>
      <c r="H293" s="169"/>
    </row>
    <row r="294">
      <c r="D294" s="168"/>
      <c r="H294" s="169"/>
    </row>
    <row r="295">
      <c r="D295" s="168"/>
      <c r="H295" s="169"/>
    </row>
    <row r="296">
      <c r="D296" s="168"/>
      <c r="H296" s="169"/>
    </row>
    <row r="297">
      <c r="D297" s="168"/>
      <c r="H297" s="169"/>
    </row>
    <row r="298">
      <c r="D298" s="168"/>
      <c r="H298" s="169"/>
    </row>
    <row r="299">
      <c r="D299" s="168"/>
      <c r="H299" s="169"/>
    </row>
    <row r="300">
      <c r="D300" s="168"/>
      <c r="H300" s="169"/>
    </row>
    <row r="301">
      <c r="D301" s="168"/>
      <c r="H301" s="169"/>
    </row>
    <row r="302">
      <c r="D302" s="168"/>
      <c r="H302" s="169"/>
    </row>
    <row r="303">
      <c r="D303" s="168"/>
      <c r="H303" s="169"/>
    </row>
    <row r="304">
      <c r="D304" s="168"/>
      <c r="H304" s="169"/>
    </row>
    <row r="305">
      <c r="D305" s="168"/>
      <c r="H305" s="169"/>
    </row>
    <row r="306">
      <c r="D306" s="168"/>
      <c r="H306" s="169"/>
    </row>
    <row r="307">
      <c r="D307" s="168"/>
      <c r="H307" s="169"/>
    </row>
    <row r="308">
      <c r="D308" s="168"/>
      <c r="H308" s="169"/>
    </row>
    <row r="309">
      <c r="D309" s="168"/>
      <c r="H309" s="169"/>
    </row>
    <row r="310">
      <c r="D310" s="168"/>
      <c r="H310" s="169"/>
    </row>
    <row r="311">
      <c r="D311" s="168"/>
      <c r="H311" s="169"/>
    </row>
    <row r="312">
      <c r="D312" s="168"/>
      <c r="H312" s="169"/>
    </row>
    <row r="313">
      <c r="D313" s="168"/>
      <c r="H313" s="169"/>
    </row>
    <row r="314">
      <c r="D314" s="168"/>
      <c r="H314" s="169"/>
    </row>
    <row r="315">
      <c r="D315" s="168"/>
      <c r="H315" s="169"/>
    </row>
    <row r="316">
      <c r="D316" s="168"/>
      <c r="H316" s="169"/>
    </row>
    <row r="317">
      <c r="D317" s="168"/>
      <c r="H317" s="169"/>
    </row>
    <row r="318">
      <c r="D318" s="168"/>
      <c r="H318" s="169"/>
    </row>
    <row r="319">
      <c r="D319" s="168"/>
      <c r="H319" s="169"/>
    </row>
    <row r="320">
      <c r="D320" s="168"/>
      <c r="H320" s="169"/>
    </row>
    <row r="321">
      <c r="D321" s="168"/>
      <c r="H321" s="169"/>
    </row>
    <row r="322">
      <c r="D322" s="168"/>
      <c r="H322" s="169"/>
    </row>
    <row r="323">
      <c r="D323" s="168"/>
      <c r="H323" s="169"/>
    </row>
    <row r="324">
      <c r="D324" s="168"/>
      <c r="H324" s="169"/>
    </row>
    <row r="325">
      <c r="D325" s="168"/>
      <c r="H325" s="169"/>
    </row>
    <row r="326">
      <c r="D326" s="168"/>
      <c r="H326" s="169"/>
    </row>
    <row r="327">
      <c r="D327" s="168"/>
      <c r="H327" s="169"/>
    </row>
    <row r="328">
      <c r="D328" s="168"/>
      <c r="H328" s="169"/>
    </row>
    <row r="329">
      <c r="D329" s="168"/>
      <c r="H329" s="169"/>
    </row>
    <row r="330">
      <c r="D330" s="168"/>
      <c r="H330" s="169"/>
    </row>
    <row r="331">
      <c r="D331" s="168"/>
      <c r="H331" s="169"/>
    </row>
    <row r="332">
      <c r="D332" s="168"/>
      <c r="H332" s="169"/>
    </row>
    <row r="333">
      <c r="D333" s="168"/>
      <c r="H333" s="169"/>
    </row>
    <row r="334">
      <c r="D334" s="168"/>
      <c r="H334" s="169"/>
    </row>
    <row r="335">
      <c r="D335" s="168"/>
      <c r="H335" s="169"/>
    </row>
    <row r="336">
      <c r="D336" s="168"/>
      <c r="H336" s="169"/>
    </row>
    <row r="337">
      <c r="D337" s="168"/>
      <c r="H337" s="169"/>
    </row>
    <row r="338">
      <c r="D338" s="168"/>
      <c r="H338" s="169"/>
    </row>
    <row r="339">
      <c r="D339" s="168"/>
      <c r="H339" s="169"/>
    </row>
    <row r="340">
      <c r="D340" s="168"/>
      <c r="H340" s="169"/>
    </row>
    <row r="341">
      <c r="D341" s="168"/>
      <c r="H341" s="169"/>
    </row>
    <row r="342">
      <c r="D342" s="168"/>
      <c r="H342" s="169"/>
    </row>
    <row r="343">
      <c r="D343" s="168"/>
      <c r="H343" s="169"/>
    </row>
    <row r="344">
      <c r="D344" s="168"/>
      <c r="H344" s="169"/>
    </row>
    <row r="345">
      <c r="D345" s="168"/>
      <c r="H345" s="169"/>
    </row>
    <row r="346">
      <c r="D346" s="168"/>
      <c r="H346" s="169"/>
    </row>
    <row r="347">
      <c r="D347" s="168"/>
      <c r="H347" s="169"/>
    </row>
    <row r="348">
      <c r="D348" s="168"/>
      <c r="H348" s="169"/>
    </row>
    <row r="349">
      <c r="D349" s="168"/>
      <c r="H349" s="169"/>
    </row>
    <row r="350">
      <c r="D350" s="168"/>
      <c r="H350" s="169"/>
    </row>
    <row r="351">
      <c r="D351" s="168"/>
      <c r="H351" s="169"/>
    </row>
    <row r="352">
      <c r="D352" s="168"/>
      <c r="H352" s="169"/>
    </row>
    <row r="353">
      <c r="D353" s="168"/>
      <c r="H353" s="169"/>
    </row>
    <row r="354">
      <c r="D354" s="168"/>
      <c r="H354" s="169"/>
    </row>
    <row r="355">
      <c r="D355" s="168"/>
      <c r="H355" s="169"/>
    </row>
    <row r="356">
      <c r="D356" s="168"/>
      <c r="H356" s="169"/>
    </row>
    <row r="357">
      <c r="D357" s="168"/>
      <c r="H357" s="169"/>
    </row>
    <row r="358">
      <c r="D358" s="168"/>
      <c r="H358" s="169"/>
    </row>
    <row r="359">
      <c r="D359" s="168"/>
      <c r="H359" s="169"/>
    </row>
    <row r="360">
      <c r="D360" s="168"/>
      <c r="H360" s="169"/>
    </row>
    <row r="361">
      <c r="D361" s="168"/>
      <c r="H361" s="169"/>
    </row>
    <row r="362">
      <c r="D362" s="168"/>
      <c r="H362" s="169"/>
    </row>
    <row r="363">
      <c r="D363" s="168"/>
      <c r="H363" s="169"/>
    </row>
    <row r="364">
      <c r="D364" s="168"/>
      <c r="H364" s="169"/>
    </row>
    <row r="365">
      <c r="D365" s="168"/>
      <c r="H365" s="169"/>
    </row>
    <row r="366">
      <c r="D366" s="168"/>
      <c r="H366" s="169"/>
    </row>
    <row r="367">
      <c r="D367" s="168"/>
      <c r="H367" s="169"/>
    </row>
    <row r="368">
      <c r="D368" s="168"/>
      <c r="H368" s="169"/>
    </row>
    <row r="369">
      <c r="D369" s="168"/>
      <c r="H369" s="169"/>
    </row>
    <row r="370">
      <c r="D370" s="168"/>
      <c r="H370" s="169"/>
    </row>
    <row r="371">
      <c r="D371" s="168"/>
      <c r="H371" s="169"/>
    </row>
    <row r="372">
      <c r="D372" s="168"/>
      <c r="H372" s="169"/>
    </row>
    <row r="373">
      <c r="D373" s="168"/>
      <c r="H373" s="169"/>
    </row>
    <row r="374">
      <c r="D374" s="168"/>
      <c r="H374" s="169"/>
    </row>
    <row r="375">
      <c r="D375" s="168"/>
      <c r="H375" s="169"/>
    </row>
    <row r="376">
      <c r="D376" s="168"/>
      <c r="H376" s="169"/>
    </row>
    <row r="377">
      <c r="D377" s="168"/>
      <c r="H377" s="169"/>
    </row>
    <row r="378">
      <c r="D378" s="168"/>
      <c r="H378" s="169"/>
    </row>
    <row r="379">
      <c r="D379" s="168"/>
      <c r="H379" s="169"/>
    </row>
    <row r="380">
      <c r="D380" s="168"/>
      <c r="H380" s="169"/>
    </row>
    <row r="381">
      <c r="D381" s="168"/>
      <c r="H381" s="169"/>
    </row>
    <row r="382">
      <c r="D382" s="168"/>
      <c r="H382" s="169"/>
    </row>
    <row r="383">
      <c r="D383" s="168"/>
      <c r="H383" s="169"/>
    </row>
    <row r="384">
      <c r="D384" s="168"/>
      <c r="H384" s="169"/>
    </row>
    <row r="385">
      <c r="D385" s="168"/>
      <c r="H385" s="169"/>
    </row>
    <row r="386">
      <c r="D386" s="168"/>
      <c r="H386" s="169"/>
    </row>
    <row r="387">
      <c r="D387" s="168"/>
      <c r="H387" s="169"/>
    </row>
    <row r="388">
      <c r="D388" s="168"/>
      <c r="H388" s="169"/>
    </row>
    <row r="389">
      <c r="D389" s="168"/>
      <c r="H389" s="169"/>
    </row>
    <row r="390">
      <c r="D390" s="168"/>
      <c r="H390" s="169"/>
    </row>
    <row r="391">
      <c r="D391" s="168"/>
      <c r="H391" s="169"/>
    </row>
    <row r="392">
      <c r="D392" s="168"/>
      <c r="H392" s="169"/>
    </row>
    <row r="393">
      <c r="D393" s="168"/>
      <c r="H393" s="169"/>
    </row>
    <row r="394">
      <c r="D394" s="168"/>
      <c r="H394" s="169"/>
    </row>
    <row r="395">
      <c r="D395" s="168"/>
      <c r="H395" s="169"/>
    </row>
    <row r="396">
      <c r="D396" s="168"/>
      <c r="H396" s="169"/>
    </row>
    <row r="397">
      <c r="D397" s="168"/>
      <c r="H397" s="169"/>
    </row>
    <row r="398">
      <c r="D398" s="168"/>
      <c r="H398" s="169"/>
    </row>
    <row r="399">
      <c r="D399" s="168"/>
      <c r="H399" s="169"/>
    </row>
    <row r="400">
      <c r="D400" s="168"/>
      <c r="H400" s="169"/>
    </row>
    <row r="401">
      <c r="D401" s="168"/>
      <c r="H401" s="169"/>
    </row>
    <row r="402">
      <c r="D402" s="168"/>
      <c r="H402" s="169"/>
    </row>
    <row r="403">
      <c r="D403" s="168"/>
      <c r="H403" s="169"/>
    </row>
    <row r="404">
      <c r="D404" s="168"/>
      <c r="H404" s="169"/>
    </row>
    <row r="405">
      <c r="D405" s="168"/>
      <c r="H405" s="169"/>
    </row>
    <row r="406">
      <c r="D406" s="168"/>
      <c r="H406" s="169"/>
    </row>
    <row r="407">
      <c r="D407" s="168"/>
      <c r="H407" s="169"/>
    </row>
    <row r="408">
      <c r="D408" s="168"/>
      <c r="H408" s="169"/>
    </row>
    <row r="409">
      <c r="D409" s="168"/>
      <c r="H409" s="169"/>
    </row>
    <row r="410">
      <c r="D410" s="168"/>
      <c r="H410" s="169"/>
    </row>
    <row r="411">
      <c r="D411" s="168"/>
      <c r="H411" s="169"/>
    </row>
    <row r="412">
      <c r="D412" s="168"/>
      <c r="H412" s="169"/>
    </row>
    <row r="413">
      <c r="D413" s="168"/>
      <c r="H413" s="169"/>
    </row>
    <row r="414">
      <c r="D414" s="168"/>
      <c r="H414" s="169"/>
    </row>
    <row r="415">
      <c r="D415" s="168"/>
      <c r="H415" s="169"/>
    </row>
    <row r="416">
      <c r="D416" s="168"/>
      <c r="H416" s="169"/>
    </row>
    <row r="417">
      <c r="D417" s="168"/>
      <c r="H417" s="169"/>
    </row>
    <row r="418">
      <c r="D418" s="168"/>
      <c r="H418" s="169"/>
    </row>
    <row r="419">
      <c r="D419" s="168"/>
      <c r="H419" s="169"/>
    </row>
    <row r="420">
      <c r="D420" s="168"/>
      <c r="H420" s="169"/>
    </row>
    <row r="421">
      <c r="D421" s="168"/>
      <c r="H421" s="169"/>
    </row>
    <row r="422">
      <c r="D422" s="168"/>
      <c r="H422" s="169"/>
    </row>
    <row r="423">
      <c r="D423" s="168"/>
      <c r="H423" s="169"/>
    </row>
    <row r="424">
      <c r="D424" s="168"/>
      <c r="H424" s="169"/>
    </row>
    <row r="425">
      <c r="D425" s="168"/>
      <c r="H425" s="169"/>
    </row>
    <row r="426">
      <c r="D426" s="168"/>
      <c r="H426" s="169"/>
    </row>
    <row r="427">
      <c r="D427" s="168"/>
      <c r="H427" s="169"/>
    </row>
    <row r="428">
      <c r="D428" s="168"/>
      <c r="H428" s="169"/>
    </row>
    <row r="429">
      <c r="D429" s="168"/>
      <c r="H429" s="169"/>
    </row>
    <row r="430">
      <c r="D430" s="168"/>
      <c r="H430" s="169"/>
    </row>
    <row r="431">
      <c r="D431" s="168"/>
      <c r="H431" s="169"/>
    </row>
    <row r="432">
      <c r="D432" s="168"/>
      <c r="H432" s="169"/>
    </row>
    <row r="433">
      <c r="D433" s="168"/>
      <c r="H433" s="169"/>
    </row>
    <row r="434">
      <c r="D434" s="168"/>
      <c r="H434" s="169"/>
    </row>
    <row r="435">
      <c r="D435" s="168"/>
      <c r="H435" s="169"/>
    </row>
    <row r="436">
      <c r="D436" s="168"/>
      <c r="H436" s="169"/>
    </row>
    <row r="437">
      <c r="D437" s="168"/>
      <c r="H437" s="169"/>
    </row>
    <row r="438">
      <c r="D438" s="168"/>
      <c r="H438" s="169"/>
    </row>
    <row r="439">
      <c r="D439" s="168"/>
      <c r="H439" s="169"/>
    </row>
    <row r="440">
      <c r="D440" s="168"/>
      <c r="H440" s="169"/>
    </row>
    <row r="441">
      <c r="D441" s="168"/>
      <c r="H441" s="169"/>
    </row>
    <row r="442">
      <c r="D442" s="168"/>
      <c r="H442" s="169"/>
    </row>
    <row r="443">
      <c r="D443" s="168"/>
      <c r="H443" s="169"/>
    </row>
    <row r="444">
      <c r="D444" s="168"/>
      <c r="H444" s="169"/>
    </row>
    <row r="445">
      <c r="D445" s="168"/>
      <c r="H445" s="169"/>
    </row>
    <row r="446">
      <c r="D446" s="168"/>
      <c r="H446" s="169"/>
    </row>
    <row r="447">
      <c r="D447" s="168"/>
      <c r="H447" s="169"/>
    </row>
    <row r="448">
      <c r="D448" s="168"/>
      <c r="H448" s="169"/>
    </row>
    <row r="449">
      <c r="D449" s="168"/>
      <c r="H449" s="169"/>
    </row>
    <row r="450">
      <c r="D450" s="168"/>
      <c r="H450" s="169"/>
    </row>
    <row r="451">
      <c r="D451" s="168"/>
      <c r="H451" s="169"/>
    </row>
    <row r="452">
      <c r="D452" s="168"/>
      <c r="H452" s="169"/>
    </row>
    <row r="453">
      <c r="D453" s="168"/>
      <c r="H453" s="169"/>
    </row>
    <row r="454">
      <c r="D454" s="168"/>
      <c r="H454" s="169"/>
    </row>
    <row r="455">
      <c r="D455" s="168"/>
      <c r="H455" s="169"/>
    </row>
    <row r="456">
      <c r="D456" s="168"/>
      <c r="H456" s="169"/>
    </row>
    <row r="457">
      <c r="D457" s="168"/>
      <c r="H457" s="169"/>
    </row>
    <row r="458">
      <c r="D458" s="168"/>
      <c r="H458" s="169"/>
    </row>
    <row r="459">
      <c r="D459" s="168"/>
      <c r="H459" s="169"/>
    </row>
    <row r="460">
      <c r="D460" s="168"/>
      <c r="H460" s="169"/>
    </row>
    <row r="461">
      <c r="D461" s="168"/>
      <c r="H461" s="169"/>
    </row>
    <row r="462">
      <c r="D462" s="168"/>
      <c r="H462" s="169"/>
    </row>
    <row r="463">
      <c r="D463" s="168"/>
      <c r="H463" s="169"/>
    </row>
    <row r="464">
      <c r="D464" s="168"/>
      <c r="H464" s="169"/>
    </row>
    <row r="465">
      <c r="D465" s="168"/>
      <c r="H465" s="169"/>
    </row>
    <row r="466">
      <c r="D466" s="168"/>
      <c r="H466" s="169"/>
    </row>
    <row r="467">
      <c r="D467" s="168"/>
      <c r="H467" s="169"/>
    </row>
    <row r="468">
      <c r="D468" s="168"/>
      <c r="H468" s="169"/>
    </row>
    <row r="469">
      <c r="D469" s="168"/>
      <c r="H469" s="169"/>
    </row>
    <row r="470">
      <c r="D470" s="168"/>
      <c r="H470" s="169"/>
    </row>
    <row r="471">
      <c r="D471" s="168"/>
      <c r="H471" s="169"/>
    </row>
    <row r="472">
      <c r="D472" s="168"/>
      <c r="H472" s="169"/>
    </row>
    <row r="473">
      <c r="D473" s="168"/>
      <c r="H473" s="169"/>
    </row>
    <row r="474">
      <c r="D474" s="168"/>
      <c r="H474" s="169"/>
    </row>
    <row r="475">
      <c r="D475" s="168"/>
      <c r="H475" s="169"/>
    </row>
    <row r="476">
      <c r="D476" s="168"/>
      <c r="H476" s="169"/>
    </row>
    <row r="477">
      <c r="D477" s="168"/>
      <c r="H477" s="169"/>
    </row>
    <row r="478">
      <c r="D478" s="168"/>
      <c r="H478" s="169"/>
    </row>
    <row r="479">
      <c r="D479" s="168"/>
      <c r="H479" s="169"/>
    </row>
    <row r="480">
      <c r="D480" s="168"/>
      <c r="H480" s="169"/>
    </row>
    <row r="481">
      <c r="D481" s="168"/>
      <c r="H481" s="169"/>
    </row>
    <row r="482">
      <c r="D482" s="168"/>
      <c r="H482" s="169"/>
    </row>
    <row r="483">
      <c r="D483" s="168"/>
      <c r="H483" s="169"/>
    </row>
    <row r="484">
      <c r="D484" s="168"/>
      <c r="H484" s="169"/>
    </row>
    <row r="485">
      <c r="D485" s="168"/>
      <c r="H485" s="169"/>
    </row>
    <row r="486">
      <c r="D486" s="168"/>
      <c r="H486" s="169"/>
    </row>
    <row r="487">
      <c r="D487" s="168"/>
      <c r="H487" s="169"/>
    </row>
    <row r="488">
      <c r="D488" s="168"/>
      <c r="H488" s="169"/>
    </row>
    <row r="489">
      <c r="D489" s="168"/>
      <c r="H489" s="169"/>
    </row>
    <row r="490">
      <c r="D490" s="168"/>
      <c r="H490" s="169"/>
    </row>
    <row r="491">
      <c r="D491" s="168"/>
      <c r="H491" s="169"/>
    </row>
    <row r="492">
      <c r="D492" s="168"/>
      <c r="H492" s="169"/>
    </row>
    <row r="493">
      <c r="D493" s="168"/>
      <c r="H493" s="169"/>
    </row>
    <row r="494">
      <c r="D494" s="168"/>
      <c r="H494" s="169"/>
    </row>
    <row r="495">
      <c r="D495" s="168"/>
      <c r="H495" s="169"/>
    </row>
    <row r="496">
      <c r="D496" s="168"/>
      <c r="H496" s="169"/>
    </row>
    <row r="497">
      <c r="D497" s="168"/>
      <c r="H497" s="169"/>
    </row>
    <row r="498">
      <c r="D498" s="168"/>
      <c r="H498" s="169"/>
    </row>
    <row r="499">
      <c r="D499" s="168"/>
      <c r="H499" s="169"/>
    </row>
    <row r="500">
      <c r="D500" s="168"/>
      <c r="H500" s="169"/>
    </row>
    <row r="501">
      <c r="D501" s="168"/>
      <c r="H501" s="169"/>
    </row>
    <row r="502">
      <c r="D502" s="168"/>
      <c r="H502" s="169"/>
    </row>
    <row r="503">
      <c r="D503" s="168"/>
      <c r="H503" s="169"/>
    </row>
    <row r="504">
      <c r="D504" s="168"/>
      <c r="H504" s="169"/>
    </row>
    <row r="505">
      <c r="D505" s="168"/>
      <c r="H505" s="169"/>
    </row>
    <row r="506">
      <c r="D506" s="168"/>
      <c r="H506" s="169"/>
    </row>
    <row r="507">
      <c r="D507" s="168"/>
      <c r="H507" s="169"/>
    </row>
    <row r="508">
      <c r="D508" s="168"/>
      <c r="H508" s="169"/>
    </row>
    <row r="509">
      <c r="D509" s="168"/>
      <c r="H509" s="169"/>
    </row>
    <row r="510">
      <c r="D510" s="168"/>
      <c r="H510" s="169"/>
    </row>
    <row r="511">
      <c r="D511" s="168"/>
      <c r="H511" s="169"/>
    </row>
    <row r="512">
      <c r="D512" s="168"/>
      <c r="H512" s="169"/>
    </row>
    <row r="513">
      <c r="D513" s="168"/>
      <c r="H513" s="169"/>
    </row>
    <row r="514">
      <c r="D514" s="168"/>
      <c r="H514" s="169"/>
    </row>
    <row r="515">
      <c r="D515" s="168"/>
      <c r="H515" s="169"/>
    </row>
    <row r="516">
      <c r="D516" s="168"/>
      <c r="H516" s="169"/>
    </row>
    <row r="517">
      <c r="D517" s="168"/>
      <c r="H517" s="169"/>
    </row>
    <row r="518">
      <c r="D518" s="168"/>
      <c r="H518" s="169"/>
    </row>
    <row r="519">
      <c r="D519" s="168"/>
      <c r="H519" s="169"/>
    </row>
    <row r="520">
      <c r="D520" s="168"/>
      <c r="H520" s="169"/>
    </row>
    <row r="521">
      <c r="D521" s="168"/>
      <c r="H521" s="169"/>
    </row>
    <row r="522">
      <c r="D522" s="168"/>
      <c r="H522" s="169"/>
    </row>
    <row r="523">
      <c r="D523" s="168"/>
      <c r="H523" s="169"/>
    </row>
    <row r="524">
      <c r="D524" s="168"/>
      <c r="H524" s="169"/>
    </row>
    <row r="525">
      <c r="D525" s="168"/>
      <c r="H525" s="169"/>
    </row>
    <row r="526">
      <c r="D526" s="168"/>
      <c r="H526" s="169"/>
    </row>
    <row r="527">
      <c r="D527" s="168"/>
      <c r="H527" s="169"/>
    </row>
    <row r="528">
      <c r="D528" s="168"/>
      <c r="H528" s="169"/>
    </row>
    <row r="529">
      <c r="D529" s="168"/>
      <c r="H529" s="169"/>
    </row>
    <row r="530">
      <c r="D530" s="168"/>
      <c r="H530" s="169"/>
    </row>
    <row r="531">
      <c r="D531" s="168"/>
      <c r="H531" s="169"/>
    </row>
    <row r="532">
      <c r="D532" s="168"/>
      <c r="H532" s="169"/>
    </row>
    <row r="533">
      <c r="D533" s="168"/>
      <c r="H533" s="169"/>
    </row>
    <row r="534">
      <c r="D534" s="168"/>
      <c r="H534" s="169"/>
    </row>
    <row r="535">
      <c r="D535" s="168"/>
      <c r="H535" s="169"/>
    </row>
    <row r="536">
      <c r="D536" s="168"/>
      <c r="H536" s="169"/>
    </row>
    <row r="537">
      <c r="D537" s="168"/>
      <c r="H537" s="169"/>
    </row>
    <row r="538">
      <c r="D538" s="168"/>
      <c r="H538" s="169"/>
    </row>
    <row r="539">
      <c r="D539" s="168"/>
      <c r="H539" s="169"/>
    </row>
    <row r="540">
      <c r="D540" s="168"/>
      <c r="H540" s="169"/>
    </row>
    <row r="541">
      <c r="D541" s="168"/>
      <c r="H541" s="169"/>
    </row>
    <row r="542">
      <c r="D542" s="168"/>
      <c r="H542" s="169"/>
    </row>
    <row r="543">
      <c r="D543" s="168"/>
      <c r="H543" s="169"/>
    </row>
    <row r="544">
      <c r="D544" s="168"/>
      <c r="H544" s="169"/>
    </row>
    <row r="545">
      <c r="D545" s="168"/>
      <c r="H545" s="169"/>
    </row>
    <row r="546">
      <c r="D546" s="168"/>
      <c r="H546" s="169"/>
    </row>
    <row r="547">
      <c r="D547" s="168"/>
      <c r="H547" s="169"/>
    </row>
    <row r="548">
      <c r="D548" s="168"/>
      <c r="H548" s="169"/>
    </row>
    <row r="549">
      <c r="D549" s="168"/>
      <c r="H549" s="169"/>
    </row>
    <row r="550">
      <c r="D550" s="168"/>
      <c r="H550" s="169"/>
    </row>
    <row r="551">
      <c r="D551" s="168"/>
      <c r="H551" s="169"/>
    </row>
    <row r="552">
      <c r="D552" s="168"/>
      <c r="H552" s="169"/>
    </row>
    <row r="553">
      <c r="D553" s="168"/>
      <c r="H553" s="169"/>
    </row>
    <row r="554">
      <c r="D554" s="168"/>
      <c r="H554" s="169"/>
    </row>
    <row r="555">
      <c r="D555" s="168"/>
      <c r="H555" s="169"/>
    </row>
    <row r="556">
      <c r="D556" s="168"/>
      <c r="H556" s="169"/>
    </row>
    <row r="557">
      <c r="D557" s="168"/>
      <c r="H557" s="169"/>
    </row>
    <row r="558">
      <c r="D558" s="168"/>
      <c r="H558" s="169"/>
    </row>
    <row r="559">
      <c r="D559" s="168"/>
      <c r="H559" s="169"/>
    </row>
    <row r="560">
      <c r="D560" s="168"/>
      <c r="H560" s="169"/>
    </row>
    <row r="561">
      <c r="D561" s="168"/>
      <c r="H561" s="169"/>
    </row>
    <row r="562">
      <c r="D562" s="168"/>
      <c r="H562" s="169"/>
    </row>
    <row r="563">
      <c r="D563" s="168"/>
      <c r="H563" s="169"/>
    </row>
    <row r="564">
      <c r="D564" s="168"/>
      <c r="H564" s="169"/>
    </row>
    <row r="565">
      <c r="D565" s="168"/>
      <c r="H565" s="169"/>
    </row>
    <row r="566">
      <c r="D566" s="168"/>
      <c r="H566" s="169"/>
    </row>
    <row r="567">
      <c r="D567" s="168"/>
      <c r="H567" s="169"/>
    </row>
    <row r="568">
      <c r="D568" s="168"/>
      <c r="H568" s="169"/>
    </row>
    <row r="569">
      <c r="D569" s="168"/>
      <c r="H569" s="169"/>
    </row>
    <row r="570">
      <c r="D570" s="168"/>
      <c r="H570" s="169"/>
    </row>
    <row r="571">
      <c r="D571" s="168"/>
      <c r="H571" s="169"/>
    </row>
    <row r="572">
      <c r="D572" s="168"/>
      <c r="H572" s="169"/>
    </row>
    <row r="573">
      <c r="D573" s="168"/>
      <c r="H573" s="169"/>
    </row>
    <row r="574">
      <c r="D574" s="168"/>
      <c r="H574" s="169"/>
    </row>
    <row r="575">
      <c r="D575" s="168"/>
      <c r="H575" s="169"/>
    </row>
    <row r="576">
      <c r="D576" s="168"/>
      <c r="H576" s="169"/>
    </row>
    <row r="577">
      <c r="D577" s="168"/>
      <c r="H577" s="169"/>
    </row>
    <row r="578">
      <c r="D578" s="168"/>
      <c r="H578" s="169"/>
    </row>
    <row r="579">
      <c r="D579" s="168"/>
      <c r="H579" s="169"/>
    </row>
    <row r="580">
      <c r="D580" s="168"/>
      <c r="H580" s="169"/>
    </row>
    <row r="581">
      <c r="D581" s="168"/>
      <c r="H581" s="169"/>
    </row>
    <row r="582">
      <c r="D582" s="168"/>
      <c r="H582" s="169"/>
    </row>
    <row r="583">
      <c r="D583" s="168"/>
      <c r="H583" s="169"/>
    </row>
    <row r="584">
      <c r="D584" s="168"/>
      <c r="H584" s="169"/>
    </row>
    <row r="585">
      <c r="D585" s="168"/>
      <c r="H585" s="169"/>
    </row>
    <row r="586">
      <c r="D586" s="168"/>
      <c r="H586" s="169"/>
    </row>
    <row r="587">
      <c r="D587" s="168"/>
      <c r="H587" s="169"/>
    </row>
    <row r="588">
      <c r="D588" s="168"/>
      <c r="H588" s="169"/>
    </row>
    <row r="589">
      <c r="D589" s="168"/>
      <c r="H589" s="169"/>
    </row>
    <row r="590">
      <c r="D590" s="168"/>
      <c r="H590" s="169"/>
    </row>
    <row r="591">
      <c r="D591" s="168"/>
      <c r="H591" s="169"/>
    </row>
    <row r="592">
      <c r="D592" s="168"/>
      <c r="H592" s="169"/>
    </row>
    <row r="593">
      <c r="D593" s="168"/>
      <c r="H593" s="169"/>
    </row>
    <row r="594">
      <c r="D594" s="168"/>
      <c r="H594" s="169"/>
    </row>
    <row r="595">
      <c r="D595" s="168"/>
      <c r="H595" s="169"/>
    </row>
    <row r="596">
      <c r="D596" s="168"/>
      <c r="H596" s="169"/>
    </row>
    <row r="597">
      <c r="D597" s="168"/>
      <c r="H597" s="169"/>
    </row>
    <row r="598">
      <c r="D598" s="168"/>
      <c r="H598" s="169"/>
    </row>
    <row r="599">
      <c r="D599" s="168"/>
      <c r="H599" s="169"/>
    </row>
    <row r="600">
      <c r="D600" s="168"/>
      <c r="H600" s="169"/>
    </row>
    <row r="601">
      <c r="D601" s="168"/>
      <c r="H601" s="169"/>
    </row>
    <row r="602">
      <c r="D602" s="168"/>
      <c r="H602" s="169"/>
    </row>
    <row r="603">
      <c r="D603" s="168"/>
      <c r="H603" s="169"/>
    </row>
    <row r="604">
      <c r="D604" s="168"/>
      <c r="H604" s="169"/>
    </row>
    <row r="605">
      <c r="D605" s="168"/>
      <c r="H605" s="169"/>
    </row>
    <row r="606">
      <c r="D606" s="168"/>
      <c r="H606" s="169"/>
    </row>
    <row r="607">
      <c r="D607" s="168"/>
      <c r="H607" s="169"/>
    </row>
    <row r="608">
      <c r="D608" s="168"/>
      <c r="H608" s="169"/>
    </row>
    <row r="609">
      <c r="D609" s="168"/>
      <c r="H609" s="169"/>
    </row>
    <row r="610">
      <c r="D610" s="168"/>
      <c r="H610" s="169"/>
    </row>
    <row r="611">
      <c r="D611" s="168"/>
      <c r="H611" s="169"/>
    </row>
    <row r="612">
      <c r="D612" s="168"/>
      <c r="H612" s="169"/>
    </row>
    <row r="613">
      <c r="D613" s="168"/>
      <c r="H613" s="169"/>
    </row>
    <row r="614">
      <c r="D614" s="168"/>
      <c r="H614" s="169"/>
    </row>
    <row r="615">
      <c r="D615" s="168"/>
      <c r="H615" s="169"/>
    </row>
    <row r="616">
      <c r="D616" s="168"/>
      <c r="H616" s="169"/>
    </row>
    <row r="617">
      <c r="D617" s="168"/>
      <c r="H617" s="169"/>
    </row>
    <row r="618">
      <c r="D618" s="168"/>
      <c r="H618" s="169"/>
    </row>
    <row r="619">
      <c r="D619" s="168"/>
      <c r="H619" s="169"/>
    </row>
    <row r="620">
      <c r="D620" s="168"/>
      <c r="H620" s="169"/>
    </row>
    <row r="621">
      <c r="D621" s="168"/>
      <c r="H621" s="169"/>
    </row>
    <row r="622">
      <c r="D622" s="168"/>
      <c r="H622" s="169"/>
    </row>
    <row r="623">
      <c r="D623" s="168"/>
      <c r="H623" s="169"/>
    </row>
    <row r="624">
      <c r="D624" s="168"/>
      <c r="H624" s="169"/>
    </row>
    <row r="625">
      <c r="D625" s="168"/>
      <c r="H625" s="169"/>
    </row>
    <row r="626">
      <c r="D626" s="168"/>
      <c r="H626" s="169"/>
    </row>
    <row r="627">
      <c r="D627" s="168"/>
      <c r="H627" s="169"/>
    </row>
    <row r="628">
      <c r="D628" s="168"/>
      <c r="H628" s="169"/>
    </row>
    <row r="629">
      <c r="D629" s="168"/>
      <c r="H629" s="169"/>
    </row>
    <row r="630">
      <c r="D630" s="168"/>
      <c r="H630" s="169"/>
    </row>
    <row r="631">
      <c r="D631" s="168"/>
      <c r="H631" s="169"/>
    </row>
    <row r="632">
      <c r="D632" s="168"/>
      <c r="H632" s="169"/>
    </row>
    <row r="633">
      <c r="D633" s="168"/>
      <c r="H633" s="169"/>
    </row>
    <row r="634">
      <c r="D634" s="168"/>
      <c r="H634" s="169"/>
    </row>
    <row r="635">
      <c r="D635" s="168"/>
      <c r="H635" s="169"/>
    </row>
    <row r="636">
      <c r="D636" s="168"/>
      <c r="H636" s="169"/>
    </row>
    <row r="637">
      <c r="D637" s="168"/>
      <c r="H637" s="169"/>
    </row>
    <row r="638">
      <c r="D638" s="168"/>
      <c r="H638" s="169"/>
    </row>
    <row r="639">
      <c r="D639" s="168"/>
      <c r="H639" s="169"/>
    </row>
    <row r="640">
      <c r="D640" s="168"/>
      <c r="H640" s="169"/>
    </row>
    <row r="641">
      <c r="D641" s="168"/>
      <c r="H641" s="169"/>
    </row>
    <row r="642">
      <c r="D642" s="168"/>
      <c r="H642" s="169"/>
    </row>
    <row r="643">
      <c r="D643" s="168"/>
      <c r="H643" s="169"/>
    </row>
    <row r="644">
      <c r="D644" s="168"/>
      <c r="H644" s="169"/>
    </row>
    <row r="645">
      <c r="D645" s="168"/>
      <c r="H645" s="169"/>
    </row>
    <row r="646">
      <c r="D646" s="168"/>
      <c r="H646" s="169"/>
    </row>
    <row r="647">
      <c r="D647" s="168"/>
      <c r="H647" s="169"/>
    </row>
    <row r="648">
      <c r="D648" s="168"/>
      <c r="H648" s="169"/>
    </row>
    <row r="649">
      <c r="D649" s="168"/>
      <c r="H649" s="169"/>
    </row>
    <row r="650">
      <c r="D650" s="168"/>
      <c r="H650" s="169"/>
    </row>
    <row r="651">
      <c r="D651" s="168"/>
      <c r="H651" s="169"/>
    </row>
    <row r="652">
      <c r="D652" s="168"/>
      <c r="H652" s="169"/>
    </row>
    <row r="653">
      <c r="D653" s="168"/>
      <c r="H653" s="169"/>
    </row>
    <row r="654">
      <c r="D654" s="168"/>
      <c r="H654" s="169"/>
    </row>
    <row r="655">
      <c r="D655" s="168"/>
      <c r="H655" s="169"/>
    </row>
    <row r="656">
      <c r="D656" s="168"/>
      <c r="H656" s="169"/>
    </row>
    <row r="657">
      <c r="D657" s="168"/>
      <c r="H657" s="169"/>
    </row>
    <row r="658">
      <c r="D658" s="168"/>
      <c r="H658" s="169"/>
    </row>
    <row r="659">
      <c r="D659" s="168"/>
      <c r="H659" s="169"/>
    </row>
    <row r="660">
      <c r="D660" s="168"/>
      <c r="H660" s="169"/>
    </row>
    <row r="661">
      <c r="D661" s="168"/>
      <c r="H661" s="169"/>
    </row>
    <row r="662">
      <c r="D662" s="168"/>
      <c r="H662" s="169"/>
    </row>
    <row r="663">
      <c r="D663" s="168"/>
      <c r="H663" s="169"/>
    </row>
    <row r="664">
      <c r="D664" s="168"/>
      <c r="H664" s="169"/>
    </row>
    <row r="665">
      <c r="D665" s="168"/>
      <c r="H665" s="169"/>
    </row>
    <row r="666">
      <c r="D666" s="168"/>
      <c r="H666" s="169"/>
    </row>
    <row r="667">
      <c r="D667" s="168"/>
      <c r="H667" s="169"/>
    </row>
    <row r="668">
      <c r="D668" s="168"/>
      <c r="H668" s="169"/>
    </row>
    <row r="669">
      <c r="D669" s="168"/>
      <c r="H669" s="169"/>
    </row>
    <row r="670">
      <c r="D670" s="168"/>
      <c r="H670" s="169"/>
    </row>
    <row r="671">
      <c r="D671" s="168"/>
      <c r="H671" s="169"/>
    </row>
    <row r="672">
      <c r="D672" s="168"/>
      <c r="H672" s="169"/>
    </row>
    <row r="673">
      <c r="D673" s="168"/>
      <c r="H673" s="169"/>
    </row>
    <row r="674">
      <c r="D674" s="168"/>
      <c r="H674" s="169"/>
    </row>
    <row r="675">
      <c r="D675" s="168"/>
      <c r="H675" s="169"/>
    </row>
    <row r="676">
      <c r="D676" s="168"/>
      <c r="H676" s="169"/>
    </row>
    <row r="677">
      <c r="D677" s="168"/>
      <c r="H677" s="169"/>
    </row>
    <row r="678">
      <c r="D678" s="168"/>
      <c r="H678" s="169"/>
    </row>
    <row r="679">
      <c r="D679" s="168"/>
      <c r="H679" s="169"/>
    </row>
    <row r="680">
      <c r="D680" s="168"/>
      <c r="H680" s="169"/>
    </row>
    <row r="681">
      <c r="D681" s="168"/>
      <c r="H681" s="169"/>
    </row>
    <row r="682">
      <c r="D682" s="168"/>
      <c r="H682" s="169"/>
    </row>
    <row r="683">
      <c r="D683" s="168"/>
      <c r="H683" s="169"/>
    </row>
    <row r="684">
      <c r="D684" s="168"/>
      <c r="H684" s="169"/>
    </row>
    <row r="685">
      <c r="D685" s="168"/>
      <c r="H685" s="169"/>
    </row>
    <row r="686">
      <c r="D686" s="168"/>
      <c r="H686" s="169"/>
    </row>
    <row r="687">
      <c r="D687" s="168"/>
      <c r="H687" s="169"/>
    </row>
    <row r="688">
      <c r="D688" s="168"/>
      <c r="H688" s="169"/>
    </row>
    <row r="689">
      <c r="D689" s="168"/>
      <c r="H689" s="169"/>
    </row>
    <row r="690">
      <c r="D690" s="168"/>
      <c r="H690" s="169"/>
    </row>
    <row r="691">
      <c r="D691" s="168"/>
      <c r="H691" s="169"/>
    </row>
    <row r="692">
      <c r="D692" s="168"/>
      <c r="H692" s="169"/>
    </row>
    <row r="693">
      <c r="D693" s="168"/>
      <c r="H693" s="169"/>
    </row>
    <row r="694">
      <c r="D694" s="168"/>
      <c r="H694" s="169"/>
    </row>
    <row r="695">
      <c r="D695" s="168"/>
      <c r="H695" s="169"/>
    </row>
    <row r="696">
      <c r="D696" s="168"/>
      <c r="H696" s="169"/>
    </row>
    <row r="697">
      <c r="D697" s="168"/>
      <c r="H697" s="169"/>
    </row>
    <row r="698">
      <c r="D698" s="168"/>
      <c r="H698" s="169"/>
    </row>
    <row r="699">
      <c r="D699" s="168"/>
      <c r="H699" s="169"/>
    </row>
    <row r="700">
      <c r="D700" s="168"/>
      <c r="H700" s="169"/>
    </row>
    <row r="701">
      <c r="D701" s="168"/>
      <c r="H701" s="169"/>
    </row>
    <row r="702">
      <c r="D702" s="168"/>
      <c r="H702" s="169"/>
    </row>
    <row r="703">
      <c r="D703" s="168"/>
      <c r="H703" s="169"/>
    </row>
    <row r="704">
      <c r="D704" s="168"/>
      <c r="H704" s="169"/>
    </row>
    <row r="705">
      <c r="D705" s="168"/>
      <c r="H705" s="169"/>
    </row>
    <row r="706">
      <c r="D706" s="168"/>
      <c r="H706" s="169"/>
    </row>
    <row r="707">
      <c r="D707" s="168"/>
      <c r="H707" s="169"/>
    </row>
    <row r="708">
      <c r="D708" s="168"/>
      <c r="H708" s="169"/>
    </row>
    <row r="709">
      <c r="D709" s="168"/>
      <c r="H709" s="169"/>
    </row>
    <row r="710">
      <c r="D710" s="168"/>
      <c r="H710" s="169"/>
    </row>
    <row r="711">
      <c r="D711" s="168"/>
      <c r="H711" s="169"/>
    </row>
    <row r="712">
      <c r="D712" s="168"/>
      <c r="H712" s="169"/>
    </row>
    <row r="713">
      <c r="D713" s="168"/>
      <c r="H713" s="169"/>
    </row>
    <row r="714">
      <c r="D714" s="168"/>
      <c r="H714" s="169"/>
    </row>
    <row r="715">
      <c r="D715" s="168"/>
      <c r="H715" s="169"/>
    </row>
    <row r="716">
      <c r="D716" s="168"/>
      <c r="H716" s="169"/>
    </row>
    <row r="717">
      <c r="D717" s="168"/>
      <c r="H717" s="169"/>
    </row>
    <row r="718">
      <c r="D718" s="168"/>
      <c r="H718" s="169"/>
    </row>
    <row r="719">
      <c r="D719" s="168"/>
      <c r="H719" s="169"/>
    </row>
    <row r="720">
      <c r="D720" s="168"/>
      <c r="H720" s="169"/>
    </row>
    <row r="721">
      <c r="D721" s="168"/>
      <c r="H721" s="169"/>
    </row>
    <row r="722">
      <c r="D722" s="168"/>
      <c r="H722" s="169"/>
    </row>
    <row r="723">
      <c r="D723" s="168"/>
      <c r="H723" s="169"/>
    </row>
    <row r="724">
      <c r="D724" s="168"/>
      <c r="H724" s="169"/>
    </row>
    <row r="725">
      <c r="D725" s="168"/>
      <c r="H725" s="169"/>
    </row>
    <row r="726">
      <c r="D726" s="168"/>
      <c r="H726" s="169"/>
    </row>
    <row r="727">
      <c r="D727" s="168"/>
      <c r="H727" s="169"/>
    </row>
    <row r="728">
      <c r="D728" s="168"/>
      <c r="H728" s="169"/>
    </row>
    <row r="729">
      <c r="D729" s="168"/>
      <c r="H729" s="169"/>
    </row>
    <row r="730">
      <c r="D730" s="168"/>
      <c r="H730" s="169"/>
    </row>
    <row r="731">
      <c r="D731" s="168"/>
      <c r="H731" s="169"/>
    </row>
    <row r="732">
      <c r="D732" s="168"/>
      <c r="H732" s="169"/>
    </row>
    <row r="733">
      <c r="D733" s="168"/>
      <c r="H733" s="169"/>
    </row>
    <row r="734">
      <c r="D734" s="168"/>
      <c r="H734" s="169"/>
    </row>
    <row r="735">
      <c r="D735" s="168"/>
      <c r="H735" s="169"/>
    </row>
    <row r="736">
      <c r="D736" s="168"/>
      <c r="H736" s="169"/>
    </row>
    <row r="737">
      <c r="D737" s="168"/>
      <c r="H737" s="169"/>
    </row>
    <row r="738">
      <c r="D738" s="168"/>
      <c r="H738" s="169"/>
    </row>
    <row r="739">
      <c r="D739" s="168"/>
      <c r="H739" s="169"/>
    </row>
    <row r="740">
      <c r="D740" s="168"/>
      <c r="H740" s="169"/>
    </row>
    <row r="741">
      <c r="D741" s="168"/>
      <c r="H741" s="169"/>
    </row>
    <row r="742">
      <c r="D742" s="168"/>
      <c r="H742" s="169"/>
    </row>
    <row r="743">
      <c r="D743" s="168"/>
      <c r="H743" s="169"/>
    </row>
    <row r="744">
      <c r="D744" s="168"/>
      <c r="H744" s="169"/>
    </row>
    <row r="745">
      <c r="D745" s="168"/>
      <c r="H745" s="169"/>
    </row>
    <row r="746">
      <c r="D746" s="168"/>
      <c r="H746" s="169"/>
    </row>
    <row r="747">
      <c r="D747" s="168"/>
      <c r="H747" s="169"/>
    </row>
    <row r="748">
      <c r="D748" s="168"/>
      <c r="H748" s="169"/>
    </row>
    <row r="749">
      <c r="D749" s="168"/>
      <c r="H749" s="169"/>
    </row>
    <row r="750">
      <c r="D750" s="168"/>
      <c r="H750" s="169"/>
    </row>
    <row r="751">
      <c r="D751" s="168"/>
      <c r="H751" s="169"/>
    </row>
    <row r="752">
      <c r="D752" s="168"/>
      <c r="H752" s="169"/>
    </row>
    <row r="753">
      <c r="D753" s="168"/>
      <c r="H753" s="169"/>
    </row>
    <row r="754">
      <c r="D754" s="168"/>
      <c r="H754" s="169"/>
    </row>
    <row r="755">
      <c r="D755" s="168"/>
      <c r="H755" s="169"/>
    </row>
    <row r="756">
      <c r="D756" s="168"/>
      <c r="H756" s="169"/>
    </row>
    <row r="757">
      <c r="D757" s="168"/>
      <c r="H757" s="169"/>
    </row>
    <row r="758">
      <c r="D758" s="168"/>
      <c r="H758" s="169"/>
    </row>
    <row r="759">
      <c r="D759" s="168"/>
      <c r="H759" s="169"/>
    </row>
    <row r="760">
      <c r="D760" s="168"/>
      <c r="H760" s="169"/>
    </row>
    <row r="761">
      <c r="D761" s="168"/>
      <c r="H761" s="169"/>
    </row>
    <row r="762">
      <c r="D762" s="168"/>
      <c r="H762" s="169"/>
    </row>
    <row r="763">
      <c r="D763" s="168"/>
      <c r="H763" s="169"/>
    </row>
    <row r="764">
      <c r="D764" s="168"/>
      <c r="H764" s="169"/>
    </row>
    <row r="765">
      <c r="D765" s="168"/>
      <c r="H765" s="169"/>
    </row>
    <row r="766">
      <c r="D766" s="168"/>
      <c r="H766" s="169"/>
    </row>
    <row r="767">
      <c r="D767" s="168"/>
      <c r="H767" s="169"/>
    </row>
    <row r="768">
      <c r="D768" s="168"/>
      <c r="H768" s="169"/>
    </row>
    <row r="769">
      <c r="D769" s="168"/>
      <c r="H769" s="169"/>
    </row>
    <row r="770">
      <c r="D770" s="168"/>
      <c r="H770" s="169"/>
    </row>
    <row r="771">
      <c r="D771" s="168"/>
      <c r="H771" s="169"/>
    </row>
    <row r="772">
      <c r="D772" s="168"/>
      <c r="H772" s="169"/>
    </row>
    <row r="773">
      <c r="D773" s="168"/>
      <c r="H773" s="169"/>
    </row>
    <row r="774">
      <c r="D774" s="168"/>
      <c r="H774" s="169"/>
    </row>
    <row r="775">
      <c r="D775" s="168"/>
      <c r="H775" s="169"/>
    </row>
    <row r="776">
      <c r="D776" s="168"/>
      <c r="H776" s="169"/>
    </row>
    <row r="777">
      <c r="D777" s="168"/>
      <c r="H777" s="169"/>
    </row>
    <row r="778">
      <c r="D778" s="168"/>
      <c r="H778" s="169"/>
    </row>
    <row r="779">
      <c r="D779" s="168"/>
      <c r="H779" s="169"/>
    </row>
    <row r="780">
      <c r="D780" s="168"/>
      <c r="H780" s="169"/>
    </row>
    <row r="781">
      <c r="D781" s="168"/>
      <c r="H781" s="169"/>
    </row>
    <row r="782">
      <c r="D782" s="168"/>
      <c r="H782" s="169"/>
    </row>
    <row r="783">
      <c r="D783" s="168"/>
      <c r="H783" s="169"/>
    </row>
    <row r="784">
      <c r="D784" s="168"/>
      <c r="H784" s="169"/>
    </row>
    <row r="785">
      <c r="D785" s="168"/>
      <c r="H785" s="169"/>
    </row>
    <row r="786">
      <c r="D786" s="168"/>
      <c r="H786" s="169"/>
    </row>
    <row r="787">
      <c r="D787" s="168"/>
      <c r="H787" s="169"/>
    </row>
    <row r="788">
      <c r="D788" s="168"/>
      <c r="H788" s="169"/>
    </row>
    <row r="789">
      <c r="D789" s="168"/>
      <c r="H789" s="169"/>
    </row>
    <row r="790">
      <c r="D790" s="168"/>
      <c r="H790" s="169"/>
    </row>
    <row r="791">
      <c r="D791" s="168"/>
      <c r="H791" s="169"/>
    </row>
    <row r="792">
      <c r="D792" s="168"/>
      <c r="H792" s="169"/>
    </row>
    <row r="793">
      <c r="D793" s="168"/>
      <c r="H793" s="169"/>
    </row>
    <row r="794">
      <c r="D794" s="168"/>
      <c r="H794" s="169"/>
    </row>
    <row r="795">
      <c r="D795" s="168"/>
      <c r="H795" s="169"/>
    </row>
    <row r="796">
      <c r="D796" s="168"/>
      <c r="H796" s="169"/>
    </row>
    <row r="797">
      <c r="D797" s="168"/>
      <c r="H797" s="169"/>
    </row>
    <row r="798">
      <c r="D798" s="168"/>
      <c r="H798" s="169"/>
    </row>
    <row r="799">
      <c r="D799" s="168"/>
      <c r="H799" s="169"/>
    </row>
    <row r="800">
      <c r="D800" s="168"/>
      <c r="H800" s="169"/>
    </row>
    <row r="801">
      <c r="D801" s="168"/>
      <c r="H801" s="169"/>
    </row>
    <row r="802">
      <c r="D802" s="168"/>
      <c r="H802" s="169"/>
    </row>
    <row r="803">
      <c r="D803" s="168"/>
      <c r="H803" s="169"/>
    </row>
    <row r="804">
      <c r="D804" s="168"/>
      <c r="H804" s="169"/>
    </row>
    <row r="805">
      <c r="D805" s="168"/>
      <c r="H805" s="169"/>
    </row>
    <row r="806">
      <c r="D806" s="168"/>
      <c r="H806" s="169"/>
    </row>
    <row r="807">
      <c r="D807" s="168"/>
      <c r="H807" s="169"/>
    </row>
    <row r="808">
      <c r="D808" s="168"/>
      <c r="H808" s="169"/>
    </row>
    <row r="809">
      <c r="D809" s="168"/>
      <c r="H809" s="169"/>
    </row>
    <row r="810">
      <c r="D810" s="168"/>
      <c r="H810" s="169"/>
    </row>
    <row r="811">
      <c r="D811" s="168"/>
      <c r="H811" s="169"/>
    </row>
    <row r="812">
      <c r="D812" s="168"/>
      <c r="H812" s="169"/>
    </row>
    <row r="813">
      <c r="D813" s="168"/>
      <c r="H813" s="169"/>
    </row>
    <row r="814">
      <c r="D814" s="168"/>
      <c r="H814" s="169"/>
    </row>
    <row r="815">
      <c r="D815" s="168"/>
      <c r="H815" s="169"/>
    </row>
    <row r="816">
      <c r="D816" s="168"/>
      <c r="H816" s="169"/>
    </row>
    <row r="817">
      <c r="D817" s="168"/>
      <c r="H817" s="169"/>
    </row>
    <row r="818">
      <c r="D818" s="168"/>
      <c r="H818" s="169"/>
    </row>
    <row r="819">
      <c r="D819" s="168"/>
      <c r="H819" s="169"/>
    </row>
    <row r="820">
      <c r="D820" s="168"/>
      <c r="H820" s="169"/>
    </row>
    <row r="821">
      <c r="D821" s="168"/>
      <c r="H821" s="169"/>
    </row>
    <row r="822">
      <c r="D822" s="168"/>
      <c r="H822" s="169"/>
    </row>
    <row r="823">
      <c r="D823" s="168"/>
      <c r="H823" s="169"/>
    </row>
    <row r="824">
      <c r="D824" s="168"/>
      <c r="H824" s="169"/>
    </row>
    <row r="825">
      <c r="D825" s="168"/>
      <c r="H825" s="169"/>
    </row>
    <row r="826">
      <c r="D826" s="168"/>
      <c r="H826" s="169"/>
    </row>
    <row r="827">
      <c r="D827" s="168"/>
      <c r="H827" s="169"/>
    </row>
    <row r="828">
      <c r="D828" s="168"/>
      <c r="H828" s="169"/>
    </row>
    <row r="829">
      <c r="D829" s="168"/>
      <c r="H829" s="169"/>
    </row>
    <row r="830">
      <c r="D830" s="168"/>
      <c r="H830" s="169"/>
    </row>
    <row r="831">
      <c r="D831" s="168"/>
      <c r="H831" s="169"/>
    </row>
    <row r="832">
      <c r="D832" s="168"/>
      <c r="H832" s="169"/>
    </row>
    <row r="833">
      <c r="D833" s="168"/>
      <c r="H833" s="169"/>
    </row>
    <row r="834">
      <c r="D834" s="168"/>
      <c r="H834" s="169"/>
    </row>
    <row r="835">
      <c r="D835" s="168"/>
      <c r="H835" s="169"/>
    </row>
    <row r="836">
      <c r="D836" s="168"/>
      <c r="H836" s="169"/>
    </row>
    <row r="837">
      <c r="D837" s="168"/>
      <c r="H837" s="169"/>
    </row>
    <row r="838">
      <c r="D838" s="168"/>
      <c r="H838" s="169"/>
    </row>
    <row r="839">
      <c r="D839" s="168"/>
      <c r="H839" s="169"/>
    </row>
    <row r="840">
      <c r="D840" s="168"/>
      <c r="H840" s="169"/>
    </row>
    <row r="841">
      <c r="D841" s="168"/>
      <c r="H841" s="169"/>
    </row>
    <row r="842">
      <c r="D842" s="168"/>
      <c r="H842" s="169"/>
    </row>
    <row r="843">
      <c r="D843" s="168"/>
      <c r="H843" s="169"/>
    </row>
    <row r="844">
      <c r="D844" s="168"/>
      <c r="H844" s="169"/>
    </row>
    <row r="845">
      <c r="D845" s="168"/>
      <c r="H845" s="169"/>
    </row>
    <row r="846">
      <c r="D846" s="168"/>
      <c r="H846" s="169"/>
    </row>
    <row r="847">
      <c r="D847" s="168"/>
      <c r="H847" s="169"/>
    </row>
    <row r="848">
      <c r="D848" s="168"/>
      <c r="H848" s="169"/>
    </row>
    <row r="849">
      <c r="D849" s="168"/>
      <c r="H849" s="169"/>
    </row>
    <row r="850">
      <c r="D850" s="168"/>
      <c r="H850" s="169"/>
    </row>
    <row r="851">
      <c r="D851" s="168"/>
      <c r="H851" s="169"/>
    </row>
    <row r="852">
      <c r="D852" s="168"/>
      <c r="H852" s="169"/>
    </row>
    <row r="853">
      <c r="D853" s="168"/>
      <c r="H853" s="169"/>
    </row>
    <row r="854">
      <c r="D854" s="168"/>
      <c r="H854" s="169"/>
    </row>
    <row r="855">
      <c r="D855" s="168"/>
      <c r="H855" s="169"/>
    </row>
    <row r="856">
      <c r="D856" s="168"/>
      <c r="H856" s="169"/>
    </row>
    <row r="857">
      <c r="D857" s="168"/>
      <c r="H857" s="169"/>
    </row>
    <row r="858">
      <c r="D858" s="168"/>
      <c r="H858" s="169"/>
    </row>
    <row r="859">
      <c r="D859" s="168"/>
      <c r="H859" s="169"/>
    </row>
    <row r="860">
      <c r="D860" s="168"/>
      <c r="H860" s="169"/>
    </row>
    <row r="861">
      <c r="D861" s="168"/>
      <c r="H861" s="169"/>
    </row>
    <row r="862">
      <c r="D862" s="168"/>
      <c r="H862" s="169"/>
    </row>
    <row r="863">
      <c r="D863" s="168"/>
      <c r="H863" s="169"/>
    </row>
    <row r="864">
      <c r="D864" s="168"/>
      <c r="H864" s="169"/>
    </row>
    <row r="865">
      <c r="D865" s="168"/>
      <c r="H865" s="169"/>
    </row>
    <row r="866">
      <c r="D866" s="168"/>
      <c r="H866" s="169"/>
    </row>
    <row r="867">
      <c r="D867" s="168"/>
      <c r="H867" s="169"/>
    </row>
    <row r="868">
      <c r="D868" s="168"/>
      <c r="H868" s="169"/>
    </row>
    <row r="869">
      <c r="D869" s="168"/>
      <c r="H869" s="169"/>
    </row>
    <row r="870">
      <c r="D870" s="168"/>
      <c r="H870" s="169"/>
    </row>
    <row r="871">
      <c r="D871" s="168"/>
      <c r="H871" s="169"/>
    </row>
    <row r="872">
      <c r="D872" s="168"/>
      <c r="H872" s="169"/>
    </row>
    <row r="873">
      <c r="D873" s="168"/>
      <c r="H873" s="169"/>
    </row>
    <row r="874">
      <c r="D874" s="168"/>
      <c r="H874" s="169"/>
    </row>
    <row r="875">
      <c r="D875" s="168"/>
      <c r="H875" s="169"/>
    </row>
    <row r="876">
      <c r="D876" s="168"/>
      <c r="H876" s="169"/>
    </row>
    <row r="877">
      <c r="D877" s="168"/>
      <c r="H877" s="169"/>
    </row>
    <row r="878">
      <c r="D878" s="168"/>
      <c r="H878" s="169"/>
    </row>
    <row r="879">
      <c r="D879" s="168"/>
      <c r="H879" s="169"/>
    </row>
    <row r="880">
      <c r="D880" s="168"/>
      <c r="H880" s="169"/>
    </row>
    <row r="881">
      <c r="D881" s="168"/>
      <c r="H881" s="169"/>
    </row>
    <row r="882">
      <c r="D882" s="168"/>
      <c r="H882" s="169"/>
    </row>
    <row r="883">
      <c r="D883" s="168"/>
      <c r="H883" s="169"/>
    </row>
    <row r="884">
      <c r="D884" s="168"/>
      <c r="H884" s="169"/>
    </row>
    <row r="885">
      <c r="D885" s="168"/>
      <c r="H885" s="169"/>
    </row>
    <row r="886">
      <c r="D886" s="168"/>
      <c r="H886" s="169"/>
    </row>
    <row r="887">
      <c r="D887" s="168"/>
      <c r="H887" s="169"/>
    </row>
    <row r="888">
      <c r="D888" s="168"/>
      <c r="H888" s="169"/>
    </row>
    <row r="889">
      <c r="D889" s="168"/>
      <c r="H889" s="169"/>
    </row>
    <row r="890">
      <c r="D890" s="168"/>
      <c r="H890" s="169"/>
    </row>
    <row r="891">
      <c r="D891" s="168"/>
      <c r="H891" s="169"/>
    </row>
    <row r="892">
      <c r="D892" s="168"/>
      <c r="H892" s="169"/>
    </row>
    <row r="893">
      <c r="D893" s="168"/>
      <c r="H893" s="169"/>
    </row>
    <row r="894">
      <c r="D894" s="168"/>
      <c r="H894" s="169"/>
    </row>
    <row r="895">
      <c r="D895" s="168"/>
      <c r="H895" s="169"/>
    </row>
    <row r="896">
      <c r="D896" s="168"/>
      <c r="H896" s="169"/>
    </row>
    <row r="897">
      <c r="D897" s="168"/>
      <c r="H897" s="169"/>
    </row>
    <row r="898">
      <c r="D898" s="168"/>
      <c r="H898" s="169"/>
    </row>
    <row r="899">
      <c r="D899" s="168"/>
      <c r="H899" s="169"/>
    </row>
    <row r="900">
      <c r="D900" s="168"/>
      <c r="H900" s="169"/>
    </row>
    <row r="901">
      <c r="D901" s="168"/>
      <c r="H901" s="169"/>
    </row>
    <row r="902">
      <c r="D902" s="168"/>
      <c r="H902" s="169"/>
    </row>
    <row r="903">
      <c r="D903" s="168"/>
      <c r="H903" s="169"/>
    </row>
    <row r="904">
      <c r="D904" s="168"/>
      <c r="H904" s="169"/>
    </row>
    <row r="905">
      <c r="D905" s="168"/>
      <c r="H905" s="169"/>
    </row>
    <row r="906">
      <c r="D906" s="168"/>
      <c r="H906" s="169"/>
    </row>
    <row r="907">
      <c r="D907" s="168"/>
      <c r="H907" s="169"/>
    </row>
    <row r="908">
      <c r="D908" s="168"/>
      <c r="H908" s="169"/>
    </row>
    <row r="909">
      <c r="D909" s="168"/>
      <c r="H909" s="169"/>
    </row>
    <row r="910">
      <c r="D910" s="168"/>
      <c r="H910" s="169"/>
    </row>
    <row r="911">
      <c r="D911" s="168"/>
      <c r="H911" s="169"/>
    </row>
    <row r="912">
      <c r="D912" s="168"/>
      <c r="H912" s="169"/>
    </row>
    <row r="913">
      <c r="D913" s="168"/>
      <c r="H913" s="169"/>
    </row>
    <row r="914">
      <c r="D914" s="168"/>
      <c r="H914" s="169"/>
    </row>
    <row r="915">
      <c r="D915" s="168"/>
      <c r="H915" s="169"/>
    </row>
    <row r="916">
      <c r="D916" s="168"/>
      <c r="H916" s="169"/>
    </row>
    <row r="917">
      <c r="D917" s="168"/>
      <c r="H917" s="169"/>
    </row>
    <row r="918">
      <c r="D918" s="168"/>
      <c r="H918" s="169"/>
    </row>
    <row r="919">
      <c r="D919" s="168"/>
      <c r="H919" s="169"/>
    </row>
    <row r="920">
      <c r="D920" s="168"/>
      <c r="H920" s="169"/>
    </row>
    <row r="921">
      <c r="D921" s="168"/>
      <c r="H921" s="169"/>
    </row>
    <row r="922">
      <c r="D922" s="168"/>
      <c r="H922" s="169"/>
    </row>
    <row r="923">
      <c r="D923" s="168"/>
      <c r="H923" s="169"/>
    </row>
    <row r="924">
      <c r="D924" s="168"/>
      <c r="H924" s="169"/>
    </row>
    <row r="925">
      <c r="D925" s="168"/>
      <c r="H925" s="169"/>
    </row>
    <row r="926">
      <c r="D926" s="168"/>
      <c r="H926" s="169"/>
    </row>
    <row r="927">
      <c r="D927" s="168"/>
      <c r="H927" s="169"/>
    </row>
    <row r="928">
      <c r="D928" s="168"/>
      <c r="H928" s="169"/>
    </row>
    <row r="929">
      <c r="D929" s="168"/>
      <c r="H929" s="169"/>
    </row>
    <row r="930">
      <c r="D930" s="168"/>
      <c r="H930" s="169"/>
    </row>
    <row r="931">
      <c r="D931" s="168"/>
      <c r="H931" s="169"/>
    </row>
    <row r="932">
      <c r="D932" s="168"/>
      <c r="H932" s="169"/>
    </row>
    <row r="933">
      <c r="D933" s="168"/>
      <c r="H933" s="169"/>
    </row>
    <row r="934">
      <c r="D934" s="168"/>
      <c r="H934" s="169"/>
    </row>
    <row r="935">
      <c r="D935" s="168"/>
      <c r="H935" s="169"/>
    </row>
    <row r="936">
      <c r="D936" s="168"/>
      <c r="H936" s="169"/>
    </row>
    <row r="937">
      <c r="D937" s="168"/>
      <c r="H937" s="169"/>
    </row>
    <row r="938">
      <c r="D938" s="168"/>
      <c r="H938" s="169"/>
    </row>
    <row r="939">
      <c r="D939" s="168"/>
      <c r="H939" s="169"/>
    </row>
    <row r="940">
      <c r="D940" s="168"/>
      <c r="H940" s="169"/>
    </row>
    <row r="941">
      <c r="D941" s="168"/>
      <c r="H941" s="169"/>
    </row>
    <row r="942">
      <c r="D942" s="168"/>
      <c r="H942" s="169"/>
    </row>
    <row r="943">
      <c r="D943" s="168"/>
      <c r="H943" s="169"/>
    </row>
    <row r="944">
      <c r="D944" s="168"/>
      <c r="H944" s="169"/>
    </row>
    <row r="945">
      <c r="D945" s="168"/>
      <c r="H945" s="169"/>
    </row>
    <row r="946">
      <c r="D946" s="168"/>
      <c r="H946" s="169"/>
    </row>
    <row r="947">
      <c r="D947" s="168"/>
      <c r="H947" s="169"/>
    </row>
    <row r="948">
      <c r="D948" s="168"/>
      <c r="H948" s="169"/>
    </row>
    <row r="949">
      <c r="D949" s="168"/>
      <c r="H949" s="169"/>
    </row>
    <row r="950">
      <c r="D950" s="168"/>
      <c r="H950" s="169"/>
    </row>
    <row r="951">
      <c r="D951" s="168"/>
      <c r="H951" s="169"/>
    </row>
    <row r="952">
      <c r="D952" s="168"/>
      <c r="H952" s="169"/>
    </row>
    <row r="953">
      <c r="D953" s="168"/>
      <c r="H953" s="169"/>
    </row>
    <row r="954">
      <c r="D954" s="168"/>
      <c r="H954" s="169"/>
    </row>
    <row r="955">
      <c r="D955" s="168"/>
      <c r="H955" s="169"/>
    </row>
    <row r="956">
      <c r="D956" s="168"/>
      <c r="H956" s="169"/>
    </row>
    <row r="957">
      <c r="D957" s="168"/>
      <c r="H957" s="169"/>
    </row>
    <row r="958">
      <c r="D958" s="168"/>
      <c r="H958" s="169"/>
    </row>
    <row r="959">
      <c r="D959" s="168"/>
      <c r="H959" s="169"/>
    </row>
    <row r="960">
      <c r="D960" s="168"/>
      <c r="H960" s="169"/>
    </row>
    <row r="961">
      <c r="D961" s="168"/>
      <c r="H961" s="169"/>
    </row>
    <row r="962">
      <c r="D962" s="168"/>
      <c r="H962" s="169"/>
    </row>
    <row r="963">
      <c r="D963" s="168"/>
      <c r="H963" s="169"/>
    </row>
    <row r="964">
      <c r="D964" s="168"/>
      <c r="H964" s="169"/>
    </row>
    <row r="965">
      <c r="D965" s="168"/>
      <c r="H965" s="169"/>
    </row>
    <row r="966">
      <c r="D966" s="168"/>
      <c r="H966" s="169"/>
    </row>
    <row r="967">
      <c r="D967" s="168"/>
      <c r="H967" s="169"/>
    </row>
    <row r="968">
      <c r="D968" s="168"/>
      <c r="H968" s="169"/>
    </row>
    <row r="969">
      <c r="D969" s="168"/>
      <c r="H969" s="169"/>
    </row>
    <row r="970">
      <c r="D970" s="168"/>
      <c r="H970" s="169"/>
    </row>
    <row r="971">
      <c r="D971" s="168"/>
      <c r="H971" s="169"/>
    </row>
    <row r="972">
      <c r="D972" s="168"/>
      <c r="H972" s="169"/>
    </row>
    <row r="973">
      <c r="D973" s="168"/>
      <c r="H973" s="169"/>
    </row>
    <row r="974">
      <c r="D974" s="168"/>
      <c r="H974" s="169"/>
    </row>
    <row r="975">
      <c r="D975" s="168"/>
      <c r="H975" s="169"/>
    </row>
    <row r="976">
      <c r="D976" s="168"/>
      <c r="H976" s="169"/>
    </row>
    <row r="977">
      <c r="D977" s="168"/>
      <c r="H977" s="169"/>
    </row>
    <row r="978">
      <c r="D978" s="168"/>
      <c r="H978" s="169"/>
    </row>
    <row r="979">
      <c r="D979" s="168"/>
      <c r="H979" s="169"/>
    </row>
    <row r="980">
      <c r="D980" s="168"/>
      <c r="H980" s="169"/>
    </row>
    <row r="981">
      <c r="D981" s="168"/>
      <c r="H981" s="169"/>
    </row>
    <row r="982">
      <c r="D982" s="168"/>
      <c r="H982" s="169"/>
    </row>
    <row r="983">
      <c r="D983" s="168"/>
      <c r="H983" s="169"/>
    </row>
    <row r="984">
      <c r="D984" s="168"/>
      <c r="H984" s="169"/>
    </row>
    <row r="985">
      <c r="D985" s="168"/>
      <c r="H985" s="169"/>
    </row>
    <row r="986">
      <c r="D986" s="168"/>
      <c r="H986" s="169"/>
    </row>
    <row r="987">
      <c r="D987" s="168"/>
      <c r="H987" s="169"/>
    </row>
    <row r="988">
      <c r="D988" s="168"/>
      <c r="H988" s="169"/>
    </row>
    <row r="989">
      <c r="D989" s="168"/>
      <c r="H989" s="169"/>
    </row>
    <row r="990">
      <c r="D990" s="168"/>
      <c r="H990" s="169"/>
    </row>
    <row r="991">
      <c r="D991" s="168"/>
      <c r="H991" s="169"/>
    </row>
    <row r="992">
      <c r="D992" s="168"/>
      <c r="H992" s="169"/>
    </row>
    <row r="993">
      <c r="D993" s="168"/>
      <c r="H993" s="169"/>
    </row>
    <row r="994">
      <c r="D994" s="168"/>
      <c r="H994" s="169"/>
    </row>
    <row r="995">
      <c r="D995" s="168"/>
      <c r="H995" s="169"/>
    </row>
    <row r="996">
      <c r="D996" s="168"/>
      <c r="H996" s="169"/>
    </row>
    <row r="997">
      <c r="D997" s="168"/>
      <c r="H997" s="169"/>
    </row>
    <row r="998">
      <c r="D998" s="168"/>
      <c r="H998" s="169"/>
    </row>
    <row r="999">
      <c r="D999" s="168"/>
      <c r="H999" s="169"/>
    </row>
    <row r="1000">
      <c r="D1000" s="168"/>
      <c r="H1000" s="169"/>
    </row>
    <row r="1001">
      <c r="D1001" s="16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.86"/>
    <col customWidth="1" min="7" max="7" width="15.43"/>
    <col customWidth="1" min="9" max="9" width="2.71"/>
    <col customWidth="1" min="11" max="11" width="4.29"/>
    <col customWidth="1" min="12" max="12" width="3.0"/>
    <col customWidth="1" min="13" max="13" width="16.71"/>
  </cols>
  <sheetData>
    <row r="1" hidden="1">
      <c r="A1" s="40" t="s">
        <v>138</v>
      </c>
      <c r="B1" s="40" t="s">
        <v>179</v>
      </c>
      <c r="C1" s="40" t="s">
        <v>180</v>
      </c>
      <c r="D1" s="168"/>
      <c r="H1" s="169"/>
    </row>
    <row r="2" hidden="1">
      <c r="A2" s="113">
        <v>45139.0</v>
      </c>
      <c r="B2" s="19" t="s">
        <v>181</v>
      </c>
      <c r="C2" s="19" t="s">
        <v>182</v>
      </c>
      <c r="D2" s="168"/>
      <c r="H2" s="169"/>
    </row>
    <row r="3" hidden="1">
      <c r="B3" s="19" t="s">
        <v>181</v>
      </c>
      <c r="C3" s="19" t="s">
        <v>169</v>
      </c>
      <c r="D3" s="168"/>
      <c r="H3" s="169"/>
    </row>
    <row r="4" hidden="1">
      <c r="A4" s="164">
        <v>45156.0</v>
      </c>
      <c r="B4" s="19" t="s">
        <v>181</v>
      </c>
      <c r="C4" s="19" t="s">
        <v>15</v>
      </c>
      <c r="D4" s="168"/>
      <c r="H4" s="169"/>
    </row>
    <row r="5" hidden="1">
      <c r="A5" s="113">
        <v>45152.0</v>
      </c>
      <c r="B5" s="19" t="s">
        <v>181</v>
      </c>
      <c r="C5" s="19" t="s">
        <v>20</v>
      </c>
      <c r="D5" s="168"/>
      <c r="H5" s="169"/>
    </row>
    <row r="6" hidden="1">
      <c r="A6" s="113">
        <v>45159.0</v>
      </c>
      <c r="B6" s="19" t="s">
        <v>181</v>
      </c>
      <c r="C6" s="19" t="s">
        <v>20</v>
      </c>
      <c r="D6" s="168"/>
      <c r="H6" s="169"/>
    </row>
    <row r="7" hidden="1">
      <c r="A7" s="138">
        <v>45166.0</v>
      </c>
      <c r="B7" s="19" t="s">
        <v>181</v>
      </c>
      <c r="C7" s="19" t="s">
        <v>182</v>
      </c>
      <c r="D7" s="168"/>
      <c r="H7" s="169"/>
    </row>
    <row r="8" hidden="1">
      <c r="A8" s="138">
        <v>45173.0</v>
      </c>
      <c r="B8" s="19" t="s">
        <v>181</v>
      </c>
      <c r="C8" s="19" t="s">
        <v>183</v>
      </c>
      <c r="D8" s="168"/>
      <c r="H8" s="169"/>
    </row>
    <row r="9" hidden="1">
      <c r="A9" s="138">
        <v>45175.0</v>
      </c>
      <c r="B9" s="19" t="s">
        <v>16</v>
      </c>
      <c r="C9" s="19" t="s">
        <v>184</v>
      </c>
      <c r="D9" s="168"/>
      <c r="H9" s="169"/>
    </row>
    <row r="10" hidden="1">
      <c r="B10" s="19" t="s">
        <v>16</v>
      </c>
      <c r="C10" s="19" t="s">
        <v>185</v>
      </c>
      <c r="D10" s="168"/>
      <c r="H10" s="169"/>
    </row>
    <row r="11" hidden="1">
      <c r="B11" s="19" t="s">
        <v>181</v>
      </c>
      <c r="C11" s="170">
        <v>45.0</v>
      </c>
      <c r="D11" s="168"/>
      <c r="H11" s="169"/>
    </row>
    <row r="12" hidden="1">
      <c r="A12" s="138">
        <v>45180.0</v>
      </c>
      <c r="B12" s="19" t="s">
        <v>181</v>
      </c>
      <c r="C12" s="19" t="s">
        <v>186</v>
      </c>
      <c r="D12" s="168"/>
      <c r="H12" s="169"/>
    </row>
    <row r="13" hidden="1">
      <c r="A13" s="138">
        <v>45184.0</v>
      </c>
      <c r="B13" s="19" t="s">
        <v>181</v>
      </c>
      <c r="C13" s="19" t="s">
        <v>187</v>
      </c>
      <c r="D13" s="168"/>
      <c r="H13" s="169"/>
    </row>
    <row r="14" hidden="1">
      <c r="B14" s="19" t="s">
        <v>181</v>
      </c>
      <c r="C14" s="19" t="s">
        <v>188</v>
      </c>
      <c r="D14" s="168"/>
      <c r="H14" s="169"/>
    </row>
    <row r="15" hidden="1">
      <c r="A15" s="138">
        <v>45194.0</v>
      </c>
      <c r="B15" s="19" t="s">
        <v>181</v>
      </c>
      <c r="C15" s="19" t="s">
        <v>189</v>
      </c>
      <c r="D15" s="168"/>
      <c r="H15" s="169"/>
    </row>
    <row r="16" hidden="1">
      <c r="C16" s="19" t="s">
        <v>190</v>
      </c>
      <c r="D16" s="168"/>
      <c r="H16" s="169"/>
    </row>
    <row r="17" hidden="1">
      <c r="A17" s="138">
        <v>45198.0</v>
      </c>
      <c r="B17" s="19" t="s">
        <v>16</v>
      </c>
      <c r="C17" s="19" t="s">
        <v>191</v>
      </c>
      <c r="D17" s="168"/>
      <c r="H17" s="169"/>
    </row>
    <row r="18" hidden="1">
      <c r="C18" s="19" t="s">
        <v>192</v>
      </c>
      <c r="D18" s="168"/>
      <c r="H18" s="169"/>
    </row>
    <row r="19" hidden="1">
      <c r="A19" s="171">
        <v>45205.0</v>
      </c>
      <c r="B19" s="19" t="s">
        <v>181</v>
      </c>
      <c r="C19" s="19" t="s">
        <v>192</v>
      </c>
      <c r="D19" s="168"/>
      <c r="H19" s="169"/>
    </row>
    <row r="20" hidden="1">
      <c r="A20" s="138">
        <v>45211.0</v>
      </c>
      <c r="B20" s="19" t="s">
        <v>16</v>
      </c>
      <c r="C20" s="19" t="s">
        <v>193</v>
      </c>
      <c r="D20" s="168"/>
      <c r="H20" s="169"/>
    </row>
    <row r="21" hidden="1">
      <c r="C21" s="19" t="s">
        <v>194</v>
      </c>
      <c r="D21" s="168"/>
      <c r="H21" s="169"/>
    </row>
    <row r="22" hidden="1">
      <c r="A22" s="138">
        <v>45229.0</v>
      </c>
      <c r="B22" s="19" t="s">
        <v>181</v>
      </c>
      <c r="C22" s="19" t="s">
        <v>195</v>
      </c>
      <c r="D22" s="168"/>
      <c r="H22" s="169"/>
    </row>
    <row r="23" hidden="1">
      <c r="A23" s="138">
        <v>45215.0</v>
      </c>
      <c r="B23" s="19" t="s">
        <v>181</v>
      </c>
      <c r="C23" s="19" t="s">
        <v>196</v>
      </c>
      <c r="D23" s="168"/>
      <c r="H23" s="169"/>
    </row>
    <row r="24" hidden="1">
      <c r="D24" s="168"/>
      <c r="H24" s="169"/>
    </row>
    <row r="25">
      <c r="A25" s="40" t="s">
        <v>138</v>
      </c>
      <c r="B25" s="40" t="s">
        <v>197</v>
      </c>
      <c r="C25" s="40" t="s">
        <v>145</v>
      </c>
      <c r="D25" s="172" t="s">
        <v>215</v>
      </c>
      <c r="E25" s="40" t="s">
        <v>199</v>
      </c>
      <c r="F25" s="40"/>
      <c r="G25" s="40" t="s">
        <v>216</v>
      </c>
      <c r="H25" s="169"/>
      <c r="J25" s="40" t="s">
        <v>141</v>
      </c>
      <c r="K25" s="173"/>
      <c r="L25" s="173"/>
      <c r="M25" s="40" t="s">
        <v>153</v>
      </c>
    </row>
    <row r="26">
      <c r="A26" s="138">
        <v>45341.0</v>
      </c>
      <c r="B26" s="19" t="s">
        <v>181</v>
      </c>
      <c r="C26" s="19" t="s">
        <v>150</v>
      </c>
      <c r="D26" s="174">
        <v>700.0</v>
      </c>
      <c r="E26" s="19" t="s">
        <v>141</v>
      </c>
      <c r="F26" s="19"/>
      <c r="G26" s="93" t="s">
        <v>201</v>
      </c>
      <c r="H26" s="175">
        <f t="shared" ref="H26:H34" si="1">sumif(C$26:C$70,G26,D$26:D$70)</f>
        <v>-266.25</v>
      </c>
      <c r="J26" s="19" t="s">
        <v>202</v>
      </c>
      <c r="K26" s="19">
        <v>150.0</v>
      </c>
      <c r="M26" s="19" t="s">
        <v>202</v>
      </c>
      <c r="N26" s="19">
        <v>60.0</v>
      </c>
    </row>
    <row r="27">
      <c r="C27" s="19" t="s">
        <v>181</v>
      </c>
      <c r="D27" s="174">
        <v>-1000.0</v>
      </c>
      <c r="E27" s="19" t="s">
        <v>141</v>
      </c>
      <c r="F27" s="19"/>
      <c r="G27" s="93" t="s">
        <v>150</v>
      </c>
      <c r="H27" s="175">
        <f t="shared" si="1"/>
        <v>1148.5</v>
      </c>
      <c r="J27" s="19" t="s">
        <v>203</v>
      </c>
      <c r="K27" s="19">
        <v>90.0</v>
      </c>
      <c r="M27" s="19" t="s">
        <v>204</v>
      </c>
      <c r="N27" s="19">
        <v>18.0</v>
      </c>
    </row>
    <row r="28">
      <c r="C28" s="19" t="s">
        <v>16</v>
      </c>
      <c r="D28" s="174">
        <v>0.0</v>
      </c>
      <c r="E28" s="19" t="s">
        <v>141</v>
      </c>
      <c r="F28" s="19"/>
      <c r="G28" s="93" t="s">
        <v>19</v>
      </c>
      <c r="H28" s="175">
        <f t="shared" si="1"/>
        <v>392.5</v>
      </c>
      <c r="M28" s="19" t="s">
        <v>205</v>
      </c>
      <c r="N28" s="19">
        <v>11.0</v>
      </c>
    </row>
    <row r="29">
      <c r="C29" s="19" t="s">
        <v>14</v>
      </c>
      <c r="D29" s="174">
        <v>0.0</v>
      </c>
      <c r="E29" s="19" t="s">
        <v>141</v>
      </c>
      <c r="F29" s="19"/>
      <c r="G29" s="93" t="s">
        <v>16</v>
      </c>
      <c r="H29" s="175">
        <f t="shared" si="1"/>
        <v>-460.25</v>
      </c>
    </row>
    <row r="30">
      <c r="A30" s="138"/>
      <c r="B30" s="19"/>
      <c r="C30" s="19" t="s">
        <v>207</v>
      </c>
      <c r="D30" s="174">
        <v>150.0</v>
      </c>
      <c r="E30" s="19" t="s">
        <v>141</v>
      </c>
      <c r="F30" s="19"/>
      <c r="G30" s="93" t="s">
        <v>181</v>
      </c>
      <c r="H30" s="175">
        <f t="shared" si="1"/>
        <v>-1364.75</v>
      </c>
    </row>
    <row r="31">
      <c r="C31" s="19" t="s">
        <v>151</v>
      </c>
      <c r="D31" s="174">
        <v>150.0</v>
      </c>
      <c r="E31" s="19" t="s">
        <v>141</v>
      </c>
      <c r="F31" s="19"/>
      <c r="G31" s="93" t="s">
        <v>207</v>
      </c>
      <c r="H31" s="175">
        <f t="shared" si="1"/>
        <v>360</v>
      </c>
    </row>
    <row r="32">
      <c r="A32" s="138">
        <v>45338.0</v>
      </c>
      <c r="B32" s="19" t="s">
        <v>217</v>
      </c>
      <c r="C32" s="19" t="s">
        <v>207</v>
      </c>
      <c r="D32" s="174">
        <v>60.0</v>
      </c>
      <c r="E32" s="19" t="s">
        <v>153</v>
      </c>
      <c r="F32" s="19"/>
      <c r="G32" s="93" t="s">
        <v>158</v>
      </c>
      <c r="H32" s="175">
        <f t="shared" si="1"/>
        <v>107.75</v>
      </c>
    </row>
    <row r="33">
      <c r="C33" s="19" t="s">
        <v>201</v>
      </c>
      <c r="D33" s="176">
        <v>-60.0</v>
      </c>
      <c r="E33" s="19" t="s">
        <v>153</v>
      </c>
      <c r="F33" s="19"/>
      <c r="G33" s="93" t="s">
        <v>151</v>
      </c>
      <c r="H33" s="175">
        <f t="shared" si="1"/>
        <v>150</v>
      </c>
    </row>
    <row r="34">
      <c r="A34" s="138"/>
      <c r="B34" s="19"/>
      <c r="C34" s="19" t="s">
        <v>19</v>
      </c>
      <c r="D34" s="174">
        <v>0.0</v>
      </c>
      <c r="E34" s="19" t="s">
        <v>153</v>
      </c>
      <c r="F34" s="19"/>
      <c r="G34" s="93" t="s">
        <v>17</v>
      </c>
      <c r="H34" s="175">
        <f t="shared" si="1"/>
        <v>-67.5</v>
      </c>
    </row>
    <row r="35">
      <c r="C35" s="19" t="s">
        <v>151</v>
      </c>
      <c r="D35" s="174">
        <v>0.0</v>
      </c>
      <c r="E35" s="19" t="s">
        <v>153</v>
      </c>
    </row>
    <row r="36">
      <c r="A36" s="138">
        <v>45348.0</v>
      </c>
      <c r="B36" s="19" t="s">
        <v>181</v>
      </c>
      <c r="C36" s="19" t="s">
        <v>207</v>
      </c>
      <c r="D36" s="174">
        <v>150.0</v>
      </c>
      <c r="E36" s="19" t="s">
        <v>141</v>
      </c>
      <c r="G36" s="19" t="s">
        <v>212</v>
      </c>
      <c r="H36" s="169">
        <f>sum(H25:H34)</f>
        <v>0</v>
      </c>
    </row>
    <row r="37">
      <c r="C37" s="19" t="s">
        <v>181</v>
      </c>
      <c r="D37" s="174">
        <v>-150.0</v>
      </c>
      <c r="E37" s="19" t="s">
        <v>141</v>
      </c>
      <c r="H37" s="169"/>
    </row>
    <row r="38">
      <c r="A38" s="138">
        <v>45352.0</v>
      </c>
      <c r="B38" s="19" t="s">
        <v>181</v>
      </c>
      <c r="C38" s="19" t="s">
        <v>150</v>
      </c>
      <c r="D38" s="174">
        <v>150.0</v>
      </c>
      <c r="E38" s="19" t="s">
        <v>141</v>
      </c>
      <c r="G38" s="19"/>
      <c r="H38" s="169"/>
    </row>
    <row r="39">
      <c r="C39" s="19" t="s">
        <v>181</v>
      </c>
      <c r="D39" s="174">
        <v>-150.0</v>
      </c>
      <c r="E39" s="19" t="s">
        <v>141</v>
      </c>
      <c r="G39" s="19"/>
      <c r="H39" s="169"/>
    </row>
    <row r="40">
      <c r="A40" s="138">
        <v>45359.0</v>
      </c>
      <c r="B40" s="19" t="s">
        <v>16</v>
      </c>
      <c r="C40" s="19" t="s">
        <v>16</v>
      </c>
      <c r="D40" s="174">
        <f>-70-300-126+90/4</f>
        <v>-473.5</v>
      </c>
      <c r="E40" s="19" t="s">
        <v>141</v>
      </c>
      <c r="H40" s="169"/>
    </row>
    <row r="41">
      <c r="C41" s="19" t="s">
        <v>19</v>
      </c>
      <c r="D41" s="174">
        <f>+150+70+90/4</f>
        <v>242.5</v>
      </c>
      <c r="E41" s="19" t="s">
        <v>141</v>
      </c>
      <c r="H41" s="169"/>
    </row>
    <row r="42">
      <c r="A42" s="138"/>
      <c r="B42" s="19"/>
      <c r="C42" s="19" t="s">
        <v>158</v>
      </c>
      <c r="D42" s="174">
        <f>90/4</f>
        <v>22.5</v>
      </c>
      <c r="E42" s="19" t="s">
        <v>141</v>
      </c>
      <c r="G42" s="19"/>
      <c r="H42" s="169"/>
    </row>
    <row r="43">
      <c r="C43" s="19" t="s">
        <v>150</v>
      </c>
      <c r="D43" s="174">
        <f>150+126+90/4</f>
        <v>298.5</v>
      </c>
      <c r="E43" s="19" t="s">
        <v>141</v>
      </c>
      <c r="G43" s="19"/>
      <c r="H43" s="169"/>
    </row>
    <row r="44">
      <c r="C44" s="19" t="s">
        <v>17</v>
      </c>
      <c r="D44" s="174">
        <v>-90.0</v>
      </c>
      <c r="E44" s="19" t="s">
        <v>141</v>
      </c>
      <c r="H44" s="169"/>
    </row>
    <row r="45">
      <c r="A45" s="138">
        <v>45362.0</v>
      </c>
      <c r="B45" s="19" t="s">
        <v>16</v>
      </c>
      <c r="C45" s="19" t="s">
        <v>16</v>
      </c>
      <c r="D45" s="174">
        <f>-90+90/4</f>
        <v>-67.5</v>
      </c>
      <c r="E45" s="19" t="s">
        <v>141</v>
      </c>
      <c r="H45" s="169"/>
    </row>
    <row r="46">
      <c r="A46" s="138"/>
      <c r="B46" s="19"/>
      <c r="C46" s="19" t="s">
        <v>17</v>
      </c>
      <c r="D46" s="174">
        <f t="shared" ref="D46:D48" si="2">90/4</f>
        <v>22.5</v>
      </c>
      <c r="E46" s="19" t="s">
        <v>141</v>
      </c>
      <c r="H46" s="169"/>
    </row>
    <row r="47">
      <c r="C47" s="19" t="s">
        <v>158</v>
      </c>
      <c r="D47" s="174">
        <f t="shared" si="2"/>
        <v>22.5</v>
      </c>
      <c r="E47" s="19" t="s">
        <v>141</v>
      </c>
      <c r="H47" s="169"/>
    </row>
    <row r="48">
      <c r="C48" s="19" t="s">
        <v>181</v>
      </c>
      <c r="D48" s="174">
        <f t="shared" si="2"/>
        <v>22.5</v>
      </c>
      <c r="E48" s="19" t="s">
        <v>141</v>
      </c>
      <c r="H48" s="169"/>
    </row>
    <row r="49">
      <c r="A49" s="138">
        <v>45373.0</v>
      </c>
      <c r="B49" s="19" t="s">
        <v>201</v>
      </c>
      <c r="C49" s="19" t="s">
        <v>201</v>
      </c>
      <c r="D49" s="174">
        <f>-sum(D50:D52)</f>
        <v>-206.25</v>
      </c>
      <c r="E49" s="19" t="s">
        <v>153</v>
      </c>
      <c r="H49" s="169"/>
    </row>
    <row r="50">
      <c r="A50" s="138"/>
      <c r="B50" s="19"/>
      <c r="C50" s="19" t="s">
        <v>16</v>
      </c>
      <c r="D50" s="174">
        <f>60+18+11/4</f>
        <v>80.75</v>
      </c>
      <c r="E50" s="19" t="s">
        <v>153</v>
      </c>
      <c r="H50" s="169"/>
    </row>
    <row r="51">
      <c r="C51" s="19" t="s">
        <v>158</v>
      </c>
      <c r="D51" s="174">
        <f t="shared" ref="D51:D52" si="3">60+11/4</f>
        <v>62.75</v>
      </c>
      <c r="E51" s="19" t="s">
        <v>153</v>
      </c>
      <c r="H51" s="169"/>
    </row>
    <row r="52">
      <c r="C52" s="19" t="s">
        <v>181</v>
      </c>
      <c r="D52" s="174">
        <f t="shared" si="3"/>
        <v>62.75</v>
      </c>
      <c r="E52" s="19" t="s">
        <v>153</v>
      </c>
      <c r="H52" s="169"/>
    </row>
    <row r="53">
      <c r="A53" s="138">
        <v>45376.0</v>
      </c>
      <c r="B53" s="19" t="s">
        <v>181</v>
      </c>
      <c r="C53" s="19" t="s">
        <v>181</v>
      </c>
      <c r="D53" s="174">
        <v>-150.0</v>
      </c>
      <c r="E53" s="19" t="s">
        <v>141</v>
      </c>
      <c r="H53" s="169"/>
    </row>
    <row r="54">
      <c r="A54" s="138"/>
      <c r="B54" s="19"/>
      <c r="C54" s="19" t="s">
        <v>19</v>
      </c>
      <c r="D54" s="174">
        <v>150.0</v>
      </c>
      <c r="E54" s="19" t="s">
        <v>141</v>
      </c>
      <c r="H54" s="169"/>
    </row>
    <row r="55">
      <c r="C55" s="19"/>
      <c r="D55" s="174"/>
      <c r="E55" s="19"/>
      <c r="H55" s="169"/>
    </row>
    <row r="56">
      <c r="C56" s="19"/>
      <c r="D56" s="174"/>
      <c r="E56" s="19"/>
      <c r="H56" s="169"/>
    </row>
    <row r="57">
      <c r="C57" s="19"/>
      <c r="D57" s="174"/>
      <c r="E57" s="19"/>
      <c r="H57" s="169"/>
    </row>
    <row r="58">
      <c r="A58" s="138"/>
      <c r="B58" s="19"/>
      <c r="C58" s="19"/>
      <c r="D58" s="168"/>
      <c r="E58" s="19"/>
      <c r="H58" s="169"/>
    </row>
    <row r="59">
      <c r="C59" s="19"/>
      <c r="D59" s="168"/>
      <c r="E59" s="19"/>
      <c r="H59" s="169"/>
    </row>
    <row r="60">
      <c r="C60" s="19"/>
      <c r="D60" s="174"/>
      <c r="E60" s="19"/>
      <c r="H60" s="169"/>
    </row>
    <row r="61">
      <c r="C61" s="19"/>
      <c r="D61" s="168"/>
      <c r="E61" s="19"/>
      <c r="H61" s="169"/>
    </row>
    <row r="62">
      <c r="D62" s="168"/>
      <c r="H62" s="169"/>
    </row>
    <row r="63">
      <c r="D63" s="168"/>
      <c r="H63" s="169"/>
    </row>
    <row r="64">
      <c r="D64" s="168"/>
      <c r="H64" s="169"/>
    </row>
    <row r="65">
      <c r="D65" s="168"/>
      <c r="H65" s="169"/>
    </row>
    <row r="66">
      <c r="D66" s="168"/>
      <c r="H66" s="169"/>
    </row>
    <row r="67">
      <c r="D67" s="168"/>
      <c r="H67" s="169"/>
    </row>
    <row r="68">
      <c r="D68" s="168"/>
      <c r="H68" s="169"/>
    </row>
    <row r="69">
      <c r="D69" s="168"/>
      <c r="H69" s="169"/>
    </row>
    <row r="70">
      <c r="D70" s="168"/>
      <c r="H70" s="169"/>
    </row>
    <row r="71">
      <c r="D71" s="168"/>
      <c r="H71" s="169"/>
    </row>
    <row r="72">
      <c r="D72" s="168"/>
      <c r="H72" s="169"/>
    </row>
    <row r="73">
      <c r="D73" s="168"/>
      <c r="H73" s="169"/>
    </row>
    <row r="74">
      <c r="D74" s="168"/>
      <c r="H74" s="169"/>
    </row>
    <row r="75">
      <c r="D75" s="168"/>
      <c r="H75" s="169"/>
    </row>
    <row r="76">
      <c r="D76" s="168"/>
      <c r="H76" s="169"/>
    </row>
    <row r="77">
      <c r="D77" s="168"/>
      <c r="H77" s="169"/>
    </row>
    <row r="78">
      <c r="D78" s="168"/>
      <c r="H78" s="169"/>
    </row>
    <row r="79">
      <c r="D79" s="168"/>
      <c r="H79" s="169"/>
    </row>
    <row r="80">
      <c r="D80" s="168"/>
      <c r="H80" s="169"/>
    </row>
    <row r="81">
      <c r="D81" s="168"/>
      <c r="H81" s="169"/>
    </row>
    <row r="82">
      <c r="D82" s="168"/>
      <c r="H82" s="169"/>
    </row>
    <row r="83">
      <c r="D83" s="168"/>
      <c r="H83" s="169"/>
    </row>
    <row r="84">
      <c r="D84" s="168"/>
      <c r="H84" s="169"/>
    </row>
    <row r="85">
      <c r="D85" s="168"/>
      <c r="H85" s="169"/>
    </row>
    <row r="86">
      <c r="D86" s="168"/>
      <c r="H86" s="169"/>
    </row>
    <row r="87">
      <c r="D87" s="168"/>
      <c r="H87" s="169"/>
    </row>
    <row r="88">
      <c r="D88" s="168"/>
      <c r="H88" s="169"/>
    </row>
    <row r="89">
      <c r="D89" s="168"/>
      <c r="H89" s="169"/>
    </row>
    <row r="90">
      <c r="D90" s="168"/>
      <c r="H90" s="169"/>
    </row>
    <row r="91">
      <c r="D91" s="168"/>
      <c r="H91" s="169"/>
    </row>
    <row r="92">
      <c r="D92" s="168"/>
      <c r="H92" s="169"/>
    </row>
    <row r="93">
      <c r="D93" s="168"/>
      <c r="H93" s="169"/>
    </row>
    <row r="94">
      <c r="D94" s="168"/>
      <c r="H94" s="169"/>
    </row>
    <row r="95">
      <c r="D95" s="168"/>
      <c r="H95" s="169"/>
    </row>
    <row r="96">
      <c r="D96" s="168"/>
      <c r="H96" s="169"/>
    </row>
    <row r="97">
      <c r="D97" s="168"/>
      <c r="H97" s="169"/>
    </row>
    <row r="98">
      <c r="D98" s="168"/>
      <c r="H98" s="169"/>
    </row>
    <row r="99">
      <c r="D99" s="168"/>
      <c r="H99" s="169"/>
    </row>
    <row r="100">
      <c r="D100" s="168"/>
      <c r="H100" s="169"/>
    </row>
    <row r="101">
      <c r="D101" s="168"/>
      <c r="H101" s="169"/>
    </row>
    <row r="102">
      <c r="D102" s="168"/>
      <c r="H102" s="169"/>
    </row>
    <row r="103">
      <c r="D103" s="168"/>
      <c r="H103" s="169"/>
    </row>
    <row r="104">
      <c r="D104" s="168"/>
      <c r="H104" s="169"/>
    </row>
    <row r="105">
      <c r="D105" s="168"/>
      <c r="H105" s="169"/>
    </row>
    <row r="106">
      <c r="D106" s="168"/>
      <c r="H106" s="169"/>
    </row>
    <row r="107">
      <c r="D107" s="168"/>
      <c r="H107" s="169"/>
    </row>
    <row r="108">
      <c r="D108" s="168"/>
      <c r="H108" s="169"/>
    </row>
    <row r="109">
      <c r="D109" s="168"/>
      <c r="H109" s="169"/>
    </row>
    <row r="110">
      <c r="D110" s="168"/>
      <c r="H110" s="169"/>
    </row>
    <row r="111">
      <c r="D111" s="168"/>
      <c r="H111" s="169"/>
    </row>
    <row r="112">
      <c r="D112" s="168"/>
      <c r="H112" s="169"/>
    </row>
    <row r="113">
      <c r="D113" s="168"/>
      <c r="H113" s="169"/>
    </row>
    <row r="114">
      <c r="D114" s="168"/>
      <c r="H114" s="169"/>
    </row>
    <row r="115">
      <c r="D115" s="168"/>
      <c r="H115" s="169"/>
    </row>
    <row r="116">
      <c r="D116" s="168"/>
      <c r="H116" s="169"/>
    </row>
    <row r="117">
      <c r="D117" s="168"/>
      <c r="H117" s="169"/>
    </row>
    <row r="118">
      <c r="D118" s="168"/>
      <c r="H118" s="169"/>
    </row>
    <row r="119">
      <c r="D119" s="168"/>
      <c r="H119" s="169"/>
    </row>
    <row r="120">
      <c r="D120" s="168"/>
      <c r="H120" s="169"/>
    </row>
    <row r="121">
      <c r="D121" s="168"/>
      <c r="H121" s="169"/>
    </row>
    <row r="122">
      <c r="D122" s="168"/>
      <c r="H122" s="169"/>
    </row>
    <row r="123">
      <c r="D123" s="168"/>
      <c r="H123" s="169"/>
    </row>
    <row r="124">
      <c r="D124" s="168"/>
      <c r="H124" s="169"/>
    </row>
    <row r="125">
      <c r="D125" s="168"/>
      <c r="H125" s="169"/>
    </row>
    <row r="126">
      <c r="D126" s="168"/>
      <c r="H126" s="169"/>
    </row>
    <row r="127">
      <c r="D127" s="168"/>
      <c r="H127" s="169"/>
    </row>
    <row r="128">
      <c r="D128" s="168"/>
      <c r="H128" s="169"/>
    </row>
    <row r="129">
      <c r="D129" s="168"/>
      <c r="H129" s="169"/>
    </row>
    <row r="130">
      <c r="D130" s="168"/>
      <c r="H130" s="169"/>
    </row>
    <row r="131">
      <c r="D131" s="168"/>
      <c r="H131" s="169"/>
    </row>
    <row r="132">
      <c r="D132" s="168"/>
      <c r="H132" s="169"/>
    </row>
    <row r="133">
      <c r="D133" s="168"/>
      <c r="H133" s="169"/>
    </row>
    <row r="134">
      <c r="D134" s="168"/>
      <c r="H134" s="169"/>
    </row>
    <row r="135">
      <c r="D135" s="168"/>
      <c r="H135" s="169"/>
    </row>
    <row r="136">
      <c r="D136" s="168"/>
      <c r="H136" s="169"/>
    </row>
    <row r="137">
      <c r="D137" s="168"/>
      <c r="H137" s="169"/>
    </row>
    <row r="138">
      <c r="D138" s="168"/>
      <c r="H138" s="169"/>
    </row>
    <row r="139">
      <c r="D139" s="168"/>
      <c r="H139" s="169"/>
    </row>
    <row r="140">
      <c r="D140" s="168"/>
      <c r="H140" s="169"/>
    </row>
    <row r="141">
      <c r="D141" s="168"/>
      <c r="H141" s="169"/>
    </row>
    <row r="142">
      <c r="D142" s="168"/>
      <c r="H142" s="169"/>
    </row>
    <row r="143">
      <c r="D143" s="168"/>
      <c r="H143" s="169"/>
    </row>
    <row r="144">
      <c r="D144" s="168"/>
      <c r="H144" s="169"/>
    </row>
    <row r="145">
      <c r="D145" s="168"/>
      <c r="H145" s="169"/>
    </row>
    <row r="146">
      <c r="D146" s="168"/>
      <c r="H146" s="169"/>
    </row>
    <row r="147">
      <c r="D147" s="168"/>
      <c r="H147" s="169"/>
    </row>
    <row r="148">
      <c r="D148" s="168"/>
      <c r="H148" s="169"/>
    </row>
    <row r="149">
      <c r="D149" s="168"/>
      <c r="H149" s="169"/>
    </row>
    <row r="150">
      <c r="D150" s="168"/>
      <c r="H150" s="169"/>
    </row>
    <row r="151">
      <c r="D151" s="168"/>
      <c r="H151" s="169"/>
    </row>
    <row r="152">
      <c r="D152" s="168"/>
      <c r="H152" s="169"/>
    </row>
    <row r="153">
      <c r="D153" s="168"/>
      <c r="H153" s="169"/>
    </row>
    <row r="154">
      <c r="D154" s="168"/>
      <c r="H154" s="169"/>
    </row>
    <row r="155">
      <c r="D155" s="168"/>
      <c r="H155" s="169"/>
    </row>
    <row r="156">
      <c r="D156" s="168"/>
      <c r="H156" s="169"/>
    </row>
    <row r="157">
      <c r="D157" s="168"/>
      <c r="H157" s="169"/>
    </row>
    <row r="158">
      <c r="D158" s="168"/>
      <c r="H158" s="169"/>
    </row>
    <row r="159">
      <c r="D159" s="168"/>
      <c r="H159" s="169"/>
    </row>
    <row r="160">
      <c r="D160" s="168"/>
      <c r="H160" s="169"/>
    </row>
    <row r="161">
      <c r="D161" s="168"/>
      <c r="H161" s="169"/>
    </row>
    <row r="162">
      <c r="D162" s="168"/>
      <c r="H162" s="169"/>
    </row>
    <row r="163">
      <c r="D163" s="168"/>
      <c r="H163" s="169"/>
    </row>
    <row r="164">
      <c r="D164" s="168"/>
      <c r="H164" s="169"/>
    </row>
    <row r="165">
      <c r="D165" s="168"/>
      <c r="H165" s="169"/>
    </row>
    <row r="166">
      <c r="D166" s="168"/>
      <c r="H166" s="169"/>
    </row>
    <row r="167">
      <c r="D167" s="168"/>
      <c r="H167" s="169"/>
    </row>
    <row r="168">
      <c r="D168" s="168"/>
      <c r="H168" s="169"/>
    </row>
    <row r="169">
      <c r="D169" s="168"/>
      <c r="H169" s="169"/>
    </row>
    <row r="170">
      <c r="D170" s="168"/>
      <c r="H170" s="169"/>
    </row>
    <row r="171">
      <c r="D171" s="168"/>
      <c r="H171" s="169"/>
    </row>
    <row r="172">
      <c r="D172" s="168"/>
      <c r="H172" s="169"/>
    </row>
    <row r="173">
      <c r="D173" s="168"/>
      <c r="H173" s="169"/>
    </row>
    <row r="174">
      <c r="D174" s="168"/>
      <c r="H174" s="169"/>
    </row>
    <row r="175">
      <c r="D175" s="168"/>
      <c r="H175" s="169"/>
    </row>
    <row r="176">
      <c r="D176" s="168"/>
      <c r="H176" s="169"/>
    </row>
    <row r="177">
      <c r="D177" s="168"/>
      <c r="H177" s="169"/>
    </row>
    <row r="178">
      <c r="D178" s="168"/>
      <c r="H178" s="169"/>
    </row>
    <row r="179">
      <c r="D179" s="168"/>
      <c r="H179" s="169"/>
    </row>
    <row r="180">
      <c r="D180" s="168"/>
      <c r="H180" s="169"/>
    </row>
    <row r="181">
      <c r="D181" s="168"/>
      <c r="H181" s="169"/>
    </row>
    <row r="182">
      <c r="D182" s="168"/>
      <c r="H182" s="169"/>
    </row>
    <row r="183">
      <c r="D183" s="168"/>
      <c r="H183" s="169"/>
    </row>
    <row r="184">
      <c r="D184" s="168"/>
      <c r="H184" s="169"/>
    </row>
    <row r="185">
      <c r="D185" s="168"/>
      <c r="H185" s="169"/>
    </row>
    <row r="186">
      <c r="D186" s="168"/>
      <c r="H186" s="169"/>
    </row>
    <row r="187">
      <c r="D187" s="168"/>
      <c r="H187" s="169"/>
    </row>
    <row r="188">
      <c r="D188" s="168"/>
      <c r="H188" s="169"/>
    </row>
    <row r="189">
      <c r="D189" s="168"/>
      <c r="H189" s="169"/>
    </row>
    <row r="190">
      <c r="D190" s="168"/>
      <c r="H190" s="169"/>
    </row>
    <row r="191">
      <c r="D191" s="168"/>
      <c r="H191" s="169"/>
    </row>
    <row r="192">
      <c r="D192" s="168"/>
      <c r="H192" s="169"/>
    </row>
    <row r="193">
      <c r="D193" s="168"/>
      <c r="H193" s="169"/>
    </row>
    <row r="194">
      <c r="D194" s="168"/>
      <c r="H194" s="169"/>
    </row>
    <row r="195">
      <c r="D195" s="168"/>
      <c r="H195" s="169"/>
    </row>
    <row r="196">
      <c r="D196" s="168"/>
      <c r="H196" s="169"/>
    </row>
    <row r="197">
      <c r="D197" s="168"/>
      <c r="H197" s="169"/>
    </row>
    <row r="198">
      <c r="D198" s="168"/>
      <c r="H198" s="169"/>
    </row>
    <row r="199">
      <c r="D199" s="168"/>
      <c r="H199" s="169"/>
    </row>
    <row r="200">
      <c r="D200" s="168"/>
      <c r="H200" s="169"/>
    </row>
    <row r="201">
      <c r="D201" s="168"/>
      <c r="H201" s="169"/>
    </row>
    <row r="202">
      <c r="D202" s="168"/>
      <c r="H202" s="169"/>
    </row>
    <row r="203">
      <c r="D203" s="168"/>
      <c r="H203" s="169"/>
    </row>
    <row r="204">
      <c r="D204" s="168"/>
      <c r="H204" s="169"/>
    </row>
    <row r="205">
      <c r="D205" s="168"/>
      <c r="H205" s="169"/>
    </row>
    <row r="206">
      <c r="D206" s="168"/>
      <c r="H206" s="169"/>
    </row>
    <row r="207">
      <c r="D207" s="168"/>
      <c r="H207" s="169"/>
    </row>
    <row r="208">
      <c r="D208" s="168"/>
      <c r="H208" s="169"/>
    </row>
    <row r="209">
      <c r="D209" s="168"/>
      <c r="H209" s="169"/>
    </row>
    <row r="210">
      <c r="D210" s="168"/>
      <c r="H210" s="169"/>
    </row>
    <row r="211">
      <c r="D211" s="168"/>
      <c r="H211" s="169"/>
    </row>
    <row r="212">
      <c r="D212" s="168"/>
      <c r="H212" s="169"/>
    </row>
    <row r="213">
      <c r="D213" s="168"/>
      <c r="H213" s="169"/>
    </row>
    <row r="214">
      <c r="D214" s="168"/>
      <c r="H214" s="169"/>
    </row>
    <row r="215">
      <c r="D215" s="168"/>
      <c r="H215" s="169"/>
    </row>
    <row r="216">
      <c r="D216" s="168"/>
      <c r="H216" s="169"/>
    </row>
    <row r="217">
      <c r="D217" s="168"/>
      <c r="H217" s="169"/>
    </row>
    <row r="218">
      <c r="D218" s="168"/>
      <c r="H218" s="169"/>
    </row>
    <row r="219">
      <c r="D219" s="168"/>
      <c r="H219" s="169"/>
    </row>
    <row r="220">
      <c r="D220" s="168"/>
      <c r="H220" s="169"/>
    </row>
    <row r="221">
      <c r="D221" s="168"/>
      <c r="H221" s="169"/>
    </row>
    <row r="222">
      <c r="D222" s="168"/>
      <c r="H222" s="169"/>
    </row>
    <row r="223">
      <c r="D223" s="168"/>
      <c r="H223" s="169"/>
    </row>
    <row r="224">
      <c r="D224" s="168"/>
      <c r="H224" s="169"/>
    </row>
    <row r="225">
      <c r="D225" s="168"/>
      <c r="H225" s="169"/>
    </row>
    <row r="226">
      <c r="D226" s="168"/>
      <c r="H226" s="169"/>
    </row>
    <row r="227">
      <c r="D227" s="168"/>
      <c r="H227" s="169"/>
    </row>
    <row r="228">
      <c r="D228" s="168"/>
      <c r="H228" s="169"/>
    </row>
    <row r="229">
      <c r="D229" s="168"/>
      <c r="H229" s="169"/>
    </row>
    <row r="230">
      <c r="D230" s="168"/>
      <c r="H230" s="169"/>
    </row>
    <row r="231">
      <c r="D231" s="168"/>
      <c r="H231" s="169"/>
    </row>
    <row r="232">
      <c r="D232" s="168"/>
      <c r="H232" s="169"/>
    </row>
    <row r="233">
      <c r="D233" s="168"/>
      <c r="H233" s="169"/>
    </row>
    <row r="234">
      <c r="D234" s="168"/>
      <c r="H234" s="169"/>
    </row>
    <row r="235">
      <c r="D235" s="168"/>
      <c r="H235" s="169"/>
    </row>
    <row r="236">
      <c r="D236" s="168"/>
      <c r="H236" s="169"/>
    </row>
    <row r="237">
      <c r="D237" s="168"/>
      <c r="H237" s="169"/>
    </row>
    <row r="238">
      <c r="D238" s="168"/>
      <c r="H238" s="169"/>
    </row>
    <row r="239">
      <c r="D239" s="168"/>
      <c r="H239" s="169"/>
    </row>
    <row r="240">
      <c r="D240" s="168"/>
      <c r="H240" s="169"/>
    </row>
    <row r="241">
      <c r="D241" s="168"/>
      <c r="H241" s="169"/>
    </row>
    <row r="242">
      <c r="D242" s="168"/>
      <c r="H242" s="169"/>
    </row>
    <row r="243">
      <c r="D243" s="168"/>
      <c r="H243" s="169"/>
    </row>
    <row r="244">
      <c r="D244" s="168"/>
      <c r="H244" s="169"/>
    </row>
    <row r="245">
      <c r="D245" s="168"/>
      <c r="H245" s="169"/>
    </row>
    <row r="246">
      <c r="D246" s="168"/>
      <c r="H246" s="169"/>
    </row>
    <row r="247">
      <c r="D247" s="168"/>
      <c r="H247" s="169"/>
    </row>
    <row r="248">
      <c r="D248" s="168"/>
      <c r="H248" s="169"/>
    </row>
    <row r="249">
      <c r="D249" s="168"/>
      <c r="H249" s="169"/>
    </row>
    <row r="250">
      <c r="D250" s="168"/>
      <c r="H250" s="169"/>
    </row>
    <row r="251">
      <c r="D251" s="168"/>
      <c r="H251" s="169"/>
    </row>
    <row r="252">
      <c r="D252" s="168"/>
      <c r="H252" s="169"/>
    </row>
    <row r="253">
      <c r="D253" s="168"/>
      <c r="H253" s="169"/>
    </row>
    <row r="254">
      <c r="D254" s="168"/>
      <c r="H254" s="169"/>
    </row>
    <row r="255">
      <c r="D255" s="168"/>
      <c r="H255" s="169"/>
    </row>
    <row r="256">
      <c r="D256" s="168"/>
      <c r="H256" s="169"/>
    </row>
    <row r="257">
      <c r="D257" s="168"/>
      <c r="H257" s="169"/>
    </row>
    <row r="258">
      <c r="D258" s="168"/>
      <c r="H258" s="169"/>
    </row>
    <row r="259">
      <c r="D259" s="168"/>
      <c r="H259" s="169"/>
    </row>
    <row r="260">
      <c r="D260" s="168"/>
      <c r="H260" s="169"/>
    </row>
    <row r="261">
      <c r="D261" s="168"/>
      <c r="H261" s="169"/>
    </row>
    <row r="262">
      <c r="D262" s="168"/>
      <c r="H262" s="169"/>
    </row>
    <row r="263">
      <c r="D263" s="168"/>
      <c r="H263" s="169"/>
    </row>
    <row r="264">
      <c r="D264" s="168"/>
      <c r="H264" s="169"/>
    </row>
    <row r="265">
      <c r="D265" s="168"/>
      <c r="H265" s="169"/>
    </row>
    <row r="266">
      <c r="D266" s="168"/>
      <c r="H266" s="169"/>
    </row>
    <row r="267">
      <c r="D267" s="168"/>
      <c r="H267" s="169"/>
    </row>
    <row r="268">
      <c r="D268" s="168"/>
      <c r="H268" s="169"/>
    </row>
    <row r="269">
      <c r="D269" s="168"/>
      <c r="H269" s="169"/>
    </row>
    <row r="270">
      <c r="D270" s="168"/>
      <c r="H270" s="169"/>
    </row>
    <row r="271">
      <c r="D271" s="168"/>
      <c r="H271" s="169"/>
    </row>
    <row r="272">
      <c r="D272" s="168"/>
      <c r="H272" s="169"/>
    </row>
    <row r="273">
      <c r="D273" s="168"/>
      <c r="H273" s="169"/>
    </row>
    <row r="274">
      <c r="D274" s="168"/>
      <c r="H274" s="169"/>
    </row>
    <row r="275">
      <c r="D275" s="168"/>
      <c r="H275" s="169"/>
    </row>
    <row r="276">
      <c r="D276" s="168"/>
      <c r="H276" s="169"/>
    </row>
    <row r="277">
      <c r="D277" s="168"/>
      <c r="H277" s="169"/>
    </row>
    <row r="278">
      <c r="D278" s="168"/>
      <c r="H278" s="169"/>
    </row>
    <row r="279">
      <c r="D279" s="168"/>
      <c r="H279" s="169"/>
    </row>
    <row r="280">
      <c r="D280" s="168"/>
      <c r="H280" s="169"/>
    </row>
    <row r="281">
      <c r="D281" s="168"/>
      <c r="H281" s="169"/>
    </row>
    <row r="282">
      <c r="D282" s="168"/>
      <c r="H282" s="169"/>
    </row>
    <row r="283">
      <c r="D283" s="168"/>
      <c r="H283" s="169"/>
    </row>
    <row r="284">
      <c r="D284" s="168"/>
      <c r="H284" s="169"/>
    </row>
    <row r="285">
      <c r="D285" s="168"/>
      <c r="H285" s="169"/>
    </row>
    <row r="286">
      <c r="D286" s="168"/>
      <c r="H286" s="169"/>
    </row>
    <row r="287">
      <c r="D287" s="168"/>
      <c r="H287" s="169"/>
    </row>
    <row r="288">
      <c r="D288" s="168"/>
      <c r="H288" s="169"/>
    </row>
    <row r="289">
      <c r="D289" s="168"/>
      <c r="H289" s="169"/>
    </row>
    <row r="290">
      <c r="D290" s="168"/>
      <c r="H290" s="169"/>
    </row>
    <row r="291">
      <c r="D291" s="168"/>
      <c r="H291" s="169"/>
    </row>
    <row r="292">
      <c r="D292" s="168"/>
      <c r="H292" s="169"/>
    </row>
    <row r="293">
      <c r="D293" s="168"/>
      <c r="H293" s="169"/>
    </row>
    <row r="294">
      <c r="D294" s="168"/>
      <c r="H294" s="169"/>
    </row>
    <row r="295">
      <c r="D295" s="168"/>
      <c r="H295" s="169"/>
    </row>
    <row r="296">
      <c r="D296" s="168"/>
      <c r="H296" s="169"/>
    </row>
    <row r="297">
      <c r="D297" s="168"/>
      <c r="H297" s="169"/>
    </row>
    <row r="298">
      <c r="D298" s="168"/>
      <c r="H298" s="169"/>
    </row>
    <row r="299">
      <c r="D299" s="168"/>
      <c r="H299" s="169"/>
    </row>
    <row r="300">
      <c r="D300" s="168"/>
      <c r="H300" s="169"/>
    </row>
    <row r="301">
      <c r="D301" s="168"/>
      <c r="H301" s="169"/>
    </row>
    <row r="302">
      <c r="D302" s="168"/>
      <c r="H302" s="169"/>
    </row>
    <row r="303">
      <c r="D303" s="168"/>
      <c r="H303" s="169"/>
    </row>
    <row r="304">
      <c r="D304" s="168"/>
      <c r="H304" s="169"/>
    </row>
    <row r="305">
      <c r="D305" s="168"/>
      <c r="H305" s="169"/>
    </row>
    <row r="306">
      <c r="D306" s="168"/>
      <c r="H306" s="169"/>
    </row>
    <row r="307">
      <c r="D307" s="168"/>
      <c r="H307" s="169"/>
    </row>
    <row r="308">
      <c r="D308" s="168"/>
      <c r="H308" s="169"/>
    </row>
    <row r="309">
      <c r="D309" s="168"/>
      <c r="H309" s="169"/>
    </row>
    <row r="310">
      <c r="D310" s="168"/>
      <c r="H310" s="169"/>
    </row>
    <row r="311">
      <c r="D311" s="168"/>
      <c r="H311" s="169"/>
    </row>
    <row r="312">
      <c r="D312" s="168"/>
      <c r="H312" s="169"/>
    </row>
    <row r="313">
      <c r="D313" s="168"/>
      <c r="H313" s="169"/>
    </row>
    <row r="314">
      <c r="D314" s="168"/>
      <c r="H314" s="169"/>
    </row>
    <row r="315">
      <c r="D315" s="168"/>
      <c r="H315" s="169"/>
    </row>
    <row r="316">
      <c r="D316" s="168"/>
      <c r="H316" s="169"/>
    </row>
    <row r="317">
      <c r="D317" s="168"/>
      <c r="H317" s="169"/>
    </row>
    <row r="318">
      <c r="D318" s="168"/>
      <c r="H318" s="169"/>
    </row>
    <row r="319">
      <c r="D319" s="168"/>
      <c r="H319" s="169"/>
    </row>
    <row r="320">
      <c r="D320" s="168"/>
      <c r="H320" s="169"/>
    </row>
    <row r="321">
      <c r="D321" s="168"/>
      <c r="H321" s="169"/>
    </row>
    <row r="322">
      <c r="D322" s="168"/>
      <c r="H322" s="169"/>
    </row>
    <row r="323">
      <c r="D323" s="168"/>
      <c r="H323" s="169"/>
    </row>
    <row r="324">
      <c r="D324" s="168"/>
      <c r="H324" s="169"/>
    </row>
    <row r="325">
      <c r="D325" s="168"/>
      <c r="H325" s="169"/>
    </row>
    <row r="326">
      <c r="D326" s="168"/>
      <c r="H326" s="169"/>
    </row>
    <row r="327">
      <c r="D327" s="168"/>
      <c r="H327" s="169"/>
    </row>
    <row r="328">
      <c r="D328" s="168"/>
      <c r="H328" s="169"/>
    </row>
    <row r="329">
      <c r="D329" s="168"/>
      <c r="H329" s="169"/>
    </row>
    <row r="330">
      <c r="D330" s="168"/>
      <c r="H330" s="169"/>
    </row>
    <row r="331">
      <c r="D331" s="168"/>
      <c r="H331" s="169"/>
    </row>
    <row r="332">
      <c r="D332" s="168"/>
      <c r="H332" s="169"/>
    </row>
    <row r="333">
      <c r="D333" s="168"/>
      <c r="H333" s="169"/>
    </row>
    <row r="334">
      <c r="D334" s="168"/>
      <c r="H334" s="169"/>
    </row>
    <row r="335">
      <c r="D335" s="168"/>
      <c r="H335" s="169"/>
    </row>
    <row r="336">
      <c r="D336" s="168"/>
      <c r="H336" s="169"/>
    </row>
    <row r="337">
      <c r="D337" s="168"/>
      <c r="H337" s="169"/>
    </row>
    <row r="338">
      <c r="D338" s="168"/>
      <c r="H338" s="169"/>
    </row>
    <row r="339">
      <c r="D339" s="168"/>
      <c r="H339" s="169"/>
    </row>
    <row r="340">
      <c r="D340" s="168"/>
      <c r="H340" s="169"/>
    </row>
    <row r="341">
      <c r="D341" s="168"/>
      <c r="H341" s="169"/>
    </row>
    <row r="342">
      <c r="D342" s="168"/>
      <c r="H342" s="169"/>
    </row>
    <row r="343">
      <c r="D343" s="168"/>
      <c r="H343" s="169"/>
    </row>
    <row r="344">
      <c r="D344" s="168"/>
      <c r="H344" s="169"/>
    </row>
    <row r="345">
      <c r="D345" s="168"/>
      <c r="H345" s="169"/>
    </row>
    <row r="346">
      <c r="D346" s="168"/>
      <c r="H346" s="169"/>
    </row>
    <row r="347">
      <c r="D347" s="168"/>
      <c r="H347" s="169"/>
    </row>
    <row r="348">
      <c r="D348" s="168"/>
      <c r="H348" s="169"/>
    </row>
    <row r="349">
      <c r="D349" s="168"/>
      <c r="H349" s="169"/>
    </row>
    <row r="350">
      <c r="D350" s="168"/>
      <c r="H350" s="169"/>
    </row>
    <row r="351">
      <c r="D351" s="168"/>
      <c r="H351" s="169"/>
    </row>
    <row r="352">
      <c r="D352" s="168"/>
      <c r="H352" s="169"/>
    </row>
    <row r="353">
      <c r="D353" s="168"/>
      <c r="H353" s="169"/>
    </row>
    <row r="354">
      <c r="D354" s="168"/>
      <c r="H354" s="169"/>
    </row>
    <row r="355">
      <c r="D355" s="168"/>
      <c r="H355" s="169"/>
    </row>
    <row r="356">
      <c r="D356" s="168"/>
      <c r="H356" s="169"/>
    </row>
    <row r="357">
      <c r="D357" s="168"/>
      <c r="H357" s="169"/>
    </row>
    <row r="358">
      <c r="D358" s="168"/>
      <c r="H358" s="169"/>
    </row>
    <row r="359">
      <c r="D359" s="168"/>
      <c r="H359" s="169"/>
    </row>
    <row r="360">
      <c r="D360" s="168"/>
      <c r="H360" s="169"/>
    </row>
    <row r="361">
      <c r="D361" s="168"/>
      <c r="H361" s="169"/>
    </row>
    <row r="362">
      <c r="D362" s="168"/>
      <c r="H362" s="169"/>
    </row>
    <row r="363">
      <c r="D363" s="168"/>
      <c r="H363" s="169"/>
    </row>
    <row r="364">
      <c r="D364" s="168"/>
      <c r="H364" s="169"/>
    </row>
    <row r="365">
      <c r="D365" s="168"/>
      <c r="H365" s="169"/>
    </row>
    <row r="366">
      <c r="D366" s="168"/>
      <c r="H366" s="169"/>
    </row>
    <row r="367">
      <c r="D367" s="168"/>
      <c r="H367" s="169"/>
    </row>
    <row r="368">
      <c r="D368" s="168"/>
      <c r="H368" s="169"/>
    </row>
    <row r="369">
      <c r="D369" s="168"/>
      <c r="H369" s="169"/>
    </row>
    <row r="370">
      <c r="D370" s="168"/>
      <c r="H370" s="169"/>
    </row>
    <row r="371">
      <c r="D371" s="168"/>
      <c r="H371" s="169"/>
    </row>
    <row r="372">
      <c r="D372" s="168"/>
      <c r="H372" s="169"/>
    </row>
    <row r="373">
      <c r="D373" s="168"/>
      <c r="H373" s="169"/>
    </row>
    <row r="374">
      <c r="D374" s="168"/>
      <c r="H374" s="169"/>
    </row>
    <row r="375">
      <c r="D375" s="168"/>
      <c r="H375" s="169"/>
    </row>
    <row r="376">
      <c r="D376" s="168"/>
      <c r="H376" s="169"/>
    </row>
    <row r="377">
      <c r="D377" s="168"/>
      <c r="H377" s="169"/>
    </row>
    <row r="378">
      <c r="D378" s="168"/>
      <c r="H378" s="169"/>
    </row>
    <row r="379">
      <c r="D379" s="168"/>
      <c r="H379" s="169"/>
    </row>
    <row r="380">
      <c r="D380" s="168"/>
      <c r="H380" s="169"/>
    </row>
    <row r="381">
      <c r="D381" s="168"/>
      <c r="H381" s="169"/>
    </row>
    <row r="382">
      <c r="D382" s="168"/>
      <c r="H382" s="169"/>
    </row>
    <row r="383">
      <c r="D383" s="168"/>
      <c r="H383" s="169"/>
    </row>
    <row r="384">
      <c r="D384" s="168"/>
      <c r="H384" s="169"/>
    </row>
    <row r="385">
      <c r="D385" s="168"/>
      <c r="H385" s="169"/>
    </row>
    <row r="386">
      <c r="D386" s="168"/>
      <c r="H386" s="169"/>
    </row>
    <row r="387">
      <c r="D387" s="168"/>
      <c r="H387" s="169"/>
    </row>
    <row r="388">
      <c r="D388" s="168"/>
      <c r="H388" s="169"/>
    </row>
    <row r="389">
      <c r="D389" s="168"/>
      <c r="H389" s="169"/>
    </row>
    <row r="390">
      <c r="D390" s="168"/>
      <c r="H390" s="169"/>
    </row>
    <row r="391">
      <c r="D391" s="168"/>
      <c r="H391" s="169"/>
    </row>
    <row r="392">
      <c r="D392" s="168"/>
      <c r="H392" s="169"/>
    </row>
    <row r="393">
      <c r="D393" s="168"/>
      <c r="H393" s="169"/>
    </row>
    <row r="394">
      <c r="D394" s="168"/>
      <c r="H394" s="169"/>
    </row>
    <row r="395">
      <c r="D395" s="168"/>
      <c r="H395" s="169"/>
    </row>
    <row r="396">
      <c r="D396" s="168"/>
      <c r="H396" s="169"/>
    </row>
    <row r="397">
      <c r="D397" s="168"/>
      <c r="H397" s="169"/>
    </row>
    <row r="398">
      <c r="D398" s="168"/>
      <c r="H398" s="169"/>
    </row>
    <row r="399">
      <c r="D399" s="168"/>
      <c r="H399" s="169"/>
    </row>
    <row r="400">
      <c r="D400" s="168"/>
      <c r="H400" s="169"/>
    </row>
    <row r="401">
      <c r="D401" s="168"/>
      <c r="H401" s="169"/>
    </row>
    <row r="402">
      <c r="D402" s="168"/>
      <c r="H402" s="169"/>
    </row>
    <row r="403">
      <c r="D403" s="168"/>
      <c r="H403" s="169"/>
    </row>
    <row r="404">
      <c r="D404" s="168"/>
      <c r="H404" s="169"/>
    </row>
    <row r="405">
      <c r="D405" s="168"/>
      <c r="H405" s="169"/>
    </row>
    <row r="406">
      <c r="D406" s="168"/>
      <c r="H406" s="169"/>
    </row>
    <row r="407">
      <c r="D407" s="168"/>
      <c r="H407" s="169"/>
    </row>
    <row r="408">
      <c r="D408" s="168"/>
      <c r="H408" s="169"/>
    </row>
    <row r="409">
      <c r="D409" s="168"/>
      <c r="H409" s="169"/>
    </row>
    <row r="410">
      <c r="D410" s="168"/>
      <c r="H410" s="169"/>
    </row>
    <row r="411">
      <c r="D411" s="168"/>
      <c r="H411" s="169"/>
    </row>
    <row r="412">
      <c r="D412" s="168"/>
      <c r="H412" s="169"/>
    </row>
    <row r="413">
      <c r="D413" s="168"/>
      <c r="H413" s="169"/>
    </row>
    <row r="414">
      <c r="D414" s="168"/>
      <c r="H414" s="169"/>
    </row>
    <row r="415">
      <c r="D415" s="168"/>
      <c r="H415" s="169"/>
    </row>
    <row r="416">
      <c r="D416" s="168"/>
      <c r="H416" s="169"/>
    </row>
    <row r="417">
      <c r="D417" s="168"/>
      <c r="H417" s="169"/>
    </row>
    <row r="418">
      <c r="D418" s="168"/>
      <c r="H418" s="169"/>
    </row>
    <row r="419">
      <c r="D419" s="168"/>
      <c r="H419" s="169"/>
    </row>
    <row r="420">
      <c r="D420" s="168"/>
      <c r="H420" s="169"/>
    </row>
    <row r="421">
      <c r="D421" s="168"/>
      <c r="H421" s="169"/>
    </row>
    <row r="422">
      <c r="D422" s="168"/>
      <c r="H422" s="169"/>
    </row>
    <row r="423">
      <c r="D423" s="168"/>
      <c r="H423" s="169"/>
    </row>
    <row r="424">
      <c r="D424" s="168"/>
      <c r="H424" s="169"/>
    </row>
    <row r="425">
      <c r="D425" s="168"/>
      <c r="H425" s="169"/>
    </row>
    <row r="426">
      <c r="D426" s="168"/>
      <c r="H426" s="169"/>
    </row>
    <row r="427">
      <c r="D427" s="168"/>
      <c r="H427" s="169"/>
    </row>
    <row r="428">
      <c r="D428" s="168"/>
      <c r="H428" s="169"/>
    </row>
    <row r="429">
      <c r="D429" s="168"/>
      <c r="H429" s="169"/>
    </row>
    <row r="430">
      <c r="D430" s="168"/>
      <c r="H430" s="169"/>
    </row>
    <row r="431">
      <c r="D431" s="168"/>
      <c r="H431" s="169"/>
    </row>
    <row r="432">
      <c r="D432" s="168"/>
      <c r="H432" s="169"/>
    </row>
    <row r="433">
      <c r="D433" s="168"/>
      <c r="H433" s="169"/>
    </row>
    <row r="434">
      <c r="D434" s="168"/>
      <c r="H434" s="169"/>
    </row>
    <row r="435">
      <c r="D435" s="168"/>
      <c r="H435" s="169"/>
    </row>
    <row r="436">
      <c r="D436" s="168"/>
      <c r="H436" s="169"/>
    </row>
    <row r="437">
      <c r="D437" s="168"/>
      <c r="H437" s="169"/>
    </row>
    <row r="438">
      <c r="D438" s="168"/>
      <c r="H438" s="169"/>
    </row>
    <row r="439">
      <c r="D439" s="168"/>
      <c r="H439" s="169"/>
    </row>
    <row r="440">
      <c r="D440" s="168"/>
      <c r="H440" s="169"/>
    </row>
    <row r="441">
      <c r="D441" s="168"/>
      <c r="H441" s="169"/>
    </row>
    <row r="442">
      <c r="D442" s="168"/>
      <c r="H442" s="169"/>
    </row>
    <row r="443">
      <c r="D443" s="168"/>
      <c r="H443" s="169"/>
    </row>
    <row r="444">
      <c r="D444" s="168"/>
      <c r="H444" s="169"/>
    </row>
    <row r="445">
      <c r="D445" s="168"/>
      <c r="H445" s="169"/>
    </row>
    <row r="446">
      <c r="D446" s="168"/>
      <c r="H446" s="169"/>
    </row>
    <row r="447">
      <c r="D447" s="168"/>
      <c r="H447" s="169"/>
    </row>
    <row r="448">
      <c r="D448" s="168"/>
      <c r="H448" s="169"/>
    </row>
    <row r="449">
      <c r="D449" s="168"/>
      <c r="H449" s="169"/>
    </row>
    <row r="450">
      <c r="D450" s="168"/>
      <c r="H450" s="169"/>
    </row>
    <row r="451">
      <c r="D451" s="168"/>
      <c r="H451" s="169"/>
    </row>
    <row r="452">
      <c r="D452" s="168"/>
      <c r="H452" s="169"/>
    </row>
    <row r="453">
      <c r="D453" s="168"/>
      <c r="H453" s="169"/>
    </row>
    <row r="454">
      <c r="D454" s="168"/>
      <c r="H454" s="169"/>
    </row>
    <row r="455">
      <c r="D455" s="168"/>
      <c r="H455" s="169"/>
    </row>
    <row r="456">
      <c r="D456" s="168"/>
      <c r="H456" s="169"/>
    </row>
    <row r="457">
      <c r="D457" s="168"/>
      <c r="H457" s="169"/>
    </row>
    <row r="458">
      <c r="D458" s="168"/>
      <c r="H458" s="169"/>
    </row>
    <row r="459">
      <c r="D459" s="168"/>
      <c r="H459" s="169"/>
    </row>
    <row r="460">
      <c r="D460" s="168"/>
      <c r="H460" s="169"/>
    </row>
    <row r="461">
      <c r="D461" s="168"/>
      <c r="H461" s="169"/>
    </row>
    <row r="462">
      <c r="D462" s="168"/>
      <c r="H462" s="169"/>
    </row>
    <row r="463">
      <c r="D463" s="168"/>
      <c r="H463" s="169"/>
    </row>
    <row r="464">
      <c r="D464" s="168"/>
      <c r="H464" s="169"/>
    </row>
    <row r="465">
      <c r="D465" s="168"/>
      <c r="H465" s="169"/>
    </row>
    <row r="466">
      <c r="D466" s="168"/>
      <c r="H466" s="169"/>
    </row>
    <row r="467">
      <c r="D467" s="168"/>
      <c r="H467" s="169"/>
    </row>
    <row r="468">
      <c r="D468" s="168"/>
      <c r="H468" s="169"/>
    </row>
    <row r="469">
      <c r="D469" s="168"/>
      <c r="H469" s="169"/>
    </row>
    <row r="470">
      <c r="D470" s="168"/>
      <c r="H470" s="169"/>
    </row>
    <row r="471">
      <c r="D471" s="168"/>
      <c r="H471" s="169"/>
    </row>
    <row r="472">
      <c r="D472" s="168"/>
      <c r="H472" s="169"/>
    </row>
    <row r="473">
      <c r="D473" s="168"/>
      <c r="H473" s="169"/>
    </row>
    <row r="474">
      <c r="D474" s="168"/>
      <c r="H474" s="169"/>
    </row>
    <row r="475">
      <c r="D475" s="168"/>
      <c r="H475" s="169"/>
    </row>
    <row r="476">
      <c r="D476" s="168"/>
      <c r="H476" s="169"/>
    </row>
    <row r="477">
      <c r="D477" s="168"/>
      <c r="H477" s="169"/>
    </row>
    <row r="478">
      <c r="D478" s="168"/>
      <c r="H478" s="169"/>
    </row>
    <row r="479">
      <c r="D479" s="168"/>
      <c r="H479" s="169"/>
    </row>
    <row r="480">
      <c r="D480" s="168"/>
      <c r="H480" s="169"/>
    </row>
    <row r="481">
      <c r="D481" s="168"/>
      <c r="H481" s="169"/>
    </row>
    <row r="482">
      <c r="D482" s="168"/>
      <c r="H482" s="169"/>
    </row>
    <row r="483">
      <c r="D483" s="168"/>
      <c r="H483" s="169"/>
    </row>
    <row r="484">
      <c r="D484" s="168"/>
      <c r="H484" s="169"/>
    </row>
    <row r="485">
      <c r="D485" s="168"/>
      <c r="H485" s="169"/>
    </row>
    <row r="486">
      <c r="D486" s="168"/>
      <c r="H486" s="169"/>
    </row>
    <row r="487">
      <c r="D487" s="168"/>
      <c r="H487" s="169"/>
    </row>
    <row r="488">
      <c r="D488" s="168"/>
      <c r="H488" s="169"/>
    </row>
    <row r="489">
      <c r="D489" s="168"/>
      <c r="H489" s="169"/>
    </row>
    <row r="490">
      <c r="D490" s="168"/>
      <c r="H490" s="169"/>
    </row>
    <row r="491">
      <c r="D491" s="168"/>
      <c r="H491" s="169"/>
    </row>
    <row r="492">
      <c r="D492" s="168"/>
      <c r="H492" s="169"/>
    </row>
    <row r="493">
      <c r="D493" s="168"/>
      <c r="H493" s="169"/>
    </row>
    <row r="494">
      <c r="D494" s="168"/>
      <c r="H494" s="169"/>
    </row>
    <row r="495">
      <c r="D495" s="168"/>
      <c r="H495" s="169"/>
    </row>
    <row r="496">
      <c r="D496" s="168"/>
      <c r="H496" s="169"/>
    </row>
    <row r="497">
      <c r="D497" s="168"/>
      <c r="H497" s="169"/>
    </row>
    <row r="498">
      <c r="D498" s="168"/>
      <c r="H498" s="169"/>
    </row>
    <row r="499">
      <c r="D499" s="168"/>
      <c r="H499" s="169"/>
    </row>
    <row r="500">
      <c r="D500" s="168"/>
      <c r="H500" s="169"/>
    </row>
    <row r="501">
      <c r="D501" s="168"/>
      <c r="H501" s="169"/>
    </row>
    <row r="502">
      <c r="D502" s="168"/>
      <c r="H502" s="169"/>
    </row>
    <row r="503">
      <c r="D503" s="168"/>
      <c r="H503" s="169"/>
    </row>
    <row r="504">
      <c r="D504" s="168"/>
      <c r="H504" s="169"/>
    </row>
    <row r="505">
      <c r="D505" s="168"/>
      <c r="H505" s="169"/>
    </row>
    <row r="506">
      <c r="D506" s="168"/>
      <c r="H506" s="169"/>
    </row>
    <row r="507">
      <c r="D507" s="168"/>
      <c r="H507" s="169"/>
    </row>
    <row r="508">
      <c r="D508" s="168"/>
      <c r="H508" s="169"/>
    </row>
    <row r="509">
      <c r="D509" s="168"/>
      <c r="H509" s="169"/>
    </row>
    <row r="510">
      <c r="D510" s="168"/>
      <c r="H510" s="169"/>
    </row>
    <row r="511">
      <c r="D511" s="168"/>
      <c r="H511" s="169"/>
    </row>
    <row r="512">
      <c r="D512" s="168"/>
      <c r="H512" s="169"/>
    </row>
    <row r="513">
      <c r="D513" s="168"/>
      <c r="H513" s="169"/>
    </row>
    <row r="514">
      <c r="D514" s="168"/>
      <c r="H514" s="169"/>
    </row>
    <row r="515">
      <c r="D515" s="168"/>
      <c r="H515" s="169"/>
    </row>
    <row r="516">
      <c r="D516" s="168"/>
      <c r="H516" s="169"/>
    </row>
    <row r="517">
      <c r="D517" s="168"/>
      <c r="H517" s="169"/>
    </row>
    <row r="518">
      <c r="D518" s="168"/>
      <c r="H518" s="169"/>
    </row>
    <row r="519">
      <c r="D519" s="168"/>
      <c r="H519" s="169"/>
    </row>
    <row r="520">
      <c r="D520" s="168"/>
      <c r="H520" s="169"/>
    </row>
    <row r="521">
      <c r="D521" s="168"/>
      <c r="H521" s="169"/>
    </row>
    <row r="522">
      <c r="D522" s="168"/>
      <c r="H522" s="169"/>
    </row>
    <row r="523">
      <c r="D523" s="168"/>
      <c r="H523" s="169"/>
    </row>
    <row r="524">
      <c r="D524" s="168"/>
      <c r="H524" s="169"/>
    </row>
    <row r="525">
      <c r="D525" s="168"/>
      <c r="H525" s="169"/>
    </row>
    <row r="526">
      <c r="D526" s="168"/>
      <c r="H526" s="169"/>
    </row>
    <row r="527">
      <c r="D527" s="168"/>
      <c r="H527" s="169"/>
    </row>
    <row r="528">
      <c r="D528" s="168"/>
      <c r="H528" s="169"/>
    </row>
    <row r="529">
      <c r="D529" s="168"/>
      <c r="H529" s="169"/>
    </row>
    <row r="530">
      <c r="D530" s="168"/>
      <c r="H530" s="169"/>
    </row>
    <row r="531">
      <c r="D531" s="168"/>
      <c r="H531" s="169"/>
    </row>
    <row r="532">
      <c r="D532" s="168"/>
      <c r="H532" s="169"/>
    </row>
    <row r="533">
      <c r="D533" s="168"/>
      <c r="H533" s="169"/>
    </row>
    <row r="534">
      <c r="D534" s="168"/>
      <c r="H534" s="169"/>
    </row>
    <row r="535">
      <c r="D535" s="168"/>
      <c r="H535" s="169"/>
    </row>
    <row r="536">
      <c r="D536" s="168"/>
      <c r="H536" s="169"/>
    </row>
    <row r="537">
      <c r="D537" s="168"/>
      <c r="H537" s="169"/>
    </row>
    <row r="538">
      <c r="D538" s="168"/>
      <c r="H538" s="169"/>
    </row>
    <row r="539">
      <c r="D539" s="168"/>
      <c r="H539" s="169"/>
    </row>
    <row r="540">
      <c r="D540" s="168"/>
      <c r="H540" s="169"/>
    </row>
    <row r="541">
      <c r="D541" s="168"/>
      <c r="H541" s="169"/>
    </row>
    <row r="542">
      <c r="D542" s="168"/>
      <c r="H542" s="169"/>
    </row>
    <row r="543">
      <c r="D543" s="168"/>
      <c r="H543" s="169"/>
    </row>
    <row r="544">
      <c r="D544" s="168"/>
      <c r="H544" s="169"/>
    </row>
    <row r="545">
      <c r="D545" s="168"/>
      <c r="H545" s="169"/>
    </row>
    <row r="546">
      <c r="D546" s="168"/>
      <c r="H546" s="169"/>
    </row>
    <row r="547">
      <c r="D547" s="168"/>
      <c r="H547" s="169"/>
    </row>
    <row r="548">
      <c r="D548" s="168"/>
      <c r="H548" s="169"/>
    </row>
    <row r="549">
      <c r="D549" s="168"/>
      <c r="H549" s="169"/>
    </row>
    <row r="550">
      <c r="D550" s="168"/>
      <c r="H550" s="169"/>
    </row>
    <row r="551">
      <c r="D551" s="168"/>
      <c r="H551" s="169"/>
    </row>
    <row r="552">
      <c r="D552" s="168"/>
      <c r="H552" s="169"/>
    </row>
    <row r="553">
      <c r="D553" s="168"/>
      <c r="H553" s="169"/>
    </row>
    <row r="554">
      <c r="D554" s="168"/>
      <c r="H554" s="169"/>
    </row>
    <row r="555">
      <c r="D555" s="168"/>
      <c r="H555" s="169"/>
    </row>
    <row r="556">
      <c r="D556" s="168"/>
      <c r="H556" s="169"/>
    </row>
    <row r="557">
      <c r="D557" s="168"/>
      <c r="H557" s="169"/>
    </row>
    <row r="558">
      <c r="D558" s="168"/>
      <c r="H558" s="169"/>
    </row>
    <row r="559">
      <c r="D559" s="168"/>
      <c r="H559" s="169"/>
    </row>
    <row r="560">
      <c r="D560" s="168"/>
      <c r="H560" s="169"/>
    </row>
    <row r="561">
      <c r="D561" s="168"/>
      <c r="H561" s="169"/>
    </row>
    <row r="562">
      <c r="D562" s="168"/>
      <c r="H562" s="169"/>
    </row>
    <row r="563">
      <c r="D563" s="168"/>
      <c r="H563" s="169"/>
    </row>
    <row r="564">
      <c r="D564" s="168"/>
      <c r="H564" s="169"/>
    </row>
    <row r="565">
      <c r="D565" s="168"/>
      <c r="H565" s="169"/>
    </row>
    <row r="566">
      <c r="D566" s="168"/>
      <c r="H566" s="169"/>
    </row>
    <row r="567">
      <c r="D567" s="168"/>
      <c r="H567" s="169"/>
    </row>
    <row r="568">
      <c r="D568" s="168"/>
      <c r="H568" s="169"/>
    </row>
    <row r="569">
      <c r="D569" s="168"/>
      <c r="H569" s="169"/>
    </row>
    <row r="570">
      <c r="D570" s="168"/>
      <c r="H570" s="169"/>
    </row>
    <row r="571">
      <c r="D571" s="168"/>
      <c r="H571" s="169"/>
    </row>
    <row r="572">
      <c r="D572" s="168"/>
      <c r="H572" s="169"/>
    </row>
    <row r="573">
      <c r="D573" s="168"/>
      <c r="H573" s="169"/>
    </row>
    <row r="574">
      <c r="D574" s="168"/>
      <c r="H574" s="169"/>
    </row>
    <row r="575">
      <c r="D575" s="168"/>
      <c r="H575" s="169"/>
    </row>
    <row r="576">
      <c r="D576" s="168"/>
      <c r="H576" s="169"/>
    </row>
    <row r="577">
      <c r="D577" s="168"/>
      <c r="H577" s="169"/>
    </row>
    <row r="578">
      <c r="D578" s="168"/>
      <c r="H578" s="169"/>
    </row>
    <row r="579">
      <c r="D579" s="168"/>
      <c r="H579" s="169"/>
    </row>
    <row r="580">
      <c r="D580" s="168"/>
      <c r="H580" s="169"/>
    </row>
    <row r="581">
      <c r="D581" s="168"/>
      <c r="H581" s="169"/>
    </row>
    <row r="582">
      <c r="D582" s="168"/>
      <c r="H582" s="169"/>
    </row>
    <row r="583">
      <c r="D583" s="168"/>
      <c r="H583" s="169"/>
    </row>
    <row r="584">
      <c r="D584" s="168"/>
      <c r="H584" s="169"/>
    </row>
    <row r="585">
      <c r="D585" s="168"/>
      <c r="H585" s="169"/>
    </row>
    <row r="586">
      <c r="D586" s="168"/>
      <c r="H586" s="169"/>
    </row>
    <row r="587">
      <c r="D587" s="168"/>
      <c r="H587" s="169"/>
    </row>
    <row r="588">
      <c r="D588" s="168"/>
      <c r="H588" s="169"/>
    </row>
    <row r="589">
      <c r="D589" s="168"/>
      <c r="H589" s="169"/>
    </row>
    <row r="590">
      <c r="D590" s="168"/>
      <c r="H590" s="169"/>
    </row>
    <row r="591">
      <c r="D591" s="168"/>
      <c r="H591" s="169"/>
    </row>
    <row r="592">
      <c r="D592" s="168"/>
      <c r="H592" s="169"/>
    </row>
    <row r="593">
      <c r="D593" s="168"/>
      <c r="H593" s="169"/>
    </row>
    <row r="594">
      <c r="D594" s="168"/>
      <c r="H594" s="169"/>
    </row>
    <row r="595">
      <c r="D595" s="168"/>
      <c r="H595" s="169"/>
    </row>
    <row r="596">
      <c r="D596" s="168"/>
      <c r="H596" s="169"/>
    </row>
    <row r="597">
      <c r="D597" s="168"/>
      <c r="H597" s="169"/>
    </row>
    <row r="598">
      <c r="D598" s="168"/>
      <c r="H598" s="169"/>
    </row>
    <row r="599">
      <c r="D599" s="168"/>
      <c r="H599" s="169"/>
    </row>
    <row r="600">
      <c r="D600" s="168"/>
      <c r="H600" s="169"/>
    </row>
    <row r="601">
      <c r="D601" s="168"/>
      <c r="H601" s="169"/>
    </row>
    <row r="602">
      <c r="D602" s="168"/>
      <c r="H602" s="169"/>
    </row>
    <row r="603">
      <c r="D603" s="168"/>
      <c r="H603" s="169"/>
    </row>
    <row r="604">
      <c r="D604" s="168"/>
      <c r="H604" s="169"/>
    </row>
    <row r="605">
      <c r="D605" s="168"/>
      <c r="H605" s="169"/>
    </row>
    <row r="606">
      <c r="D606" s="168"/>
      <c r="H606" s="169"/>
    </row>
    <row r="607">
      <c r="D607" s="168"/>
      <c r="H607" s="169"/>
    </row>
    <row r="608">
      <c r="D608" s="168"/>
      <c r="H608" s="169"/>
    </row>
    <row r="609">
      <c r="D609" s="168"/>
      <c r="H609" s="169"/>
    </row>
    <row r="610">
      <c r="D610" s="168"/>
      <c r="H610" s="169"/>
    </row>
    <row r="611">
      <c r="D611" s="168"/>
      <c r="H611" s="169"/>
    </row>
    <row r="612">
      <c r="D612" s="168"/>
      <c r="H612" s="169"/>
    </row>
    <row r="613">
      <c r="D613" s="168"/>
      <c r="H613" s="169"/>
    </row>
    <row r="614">
      <c r="D614" s="168"/>
      <c r="H614" s="169"/>
    </row>
    <row r="615">
      <c r="D615" s="168"/>
      <c r="H615" s="169"/>
    </row>
    <row r="616">
      <c r="D616" s="168"/>
      <c r="H616" s="169"/>
    </row>
    <row r="617">
      <c r="D617" s="168"/>
      <c r="H617" s="169"/>
    </row>
    <row r="618">
      <c r="D618" s="168"/>
      <c r="H618" s="169"/>
    </row>
    <row r="619">
      <c r="D619" s="168"/>
      <c r="H619" s="169"/>
    </row>
    <row r="620">
      <c r="D620" s="168"/>
      <c r="H620" s="169"/>
    </row>
    <row r="621">
      <c r="D621" s="168"/>
      <c r="H621" s="169"/>
    </row>
    <row r="622">
      <c r="D622" s="168"/>
      <c r="H622" s="169"/>
    </row>
    <row r="623">
      <c r="D623" s="168"/>
      <c r="H623" s="169"/>
    </row>
    <row r="624">
      <c r="D624" s="168"/>
      <c r="H624" s="169"/>
    </row>
    <row r="625">
      <c r="D625" s="168"/>
      <c r="H625" s="169"/>
    </row>
    <row r="626">
      <c r="D626" s="168"/>
      <c r="H626" s="169"/>
    </row>
    <row r="627">
      <c r="D627" s="168"/>
      <c r="H627" s="169"/>
    </row>
    <row r="628">
      <c r="D628" s="168"/>
      <c r="H628" s="169"/>
    </row>
    <row r="629">
      <c r="D629" s="168"/>
      <c r="H629" s="169"/>
    </row>
    <row r="630">
      <c r="D630" s="168"/>
      <c r="H630" s="169"/>
    </row>
    <row r="631">
      <c r="D631" s="168"/>
      <c r="H631" s="169"/>
    </row>
    <row r="632">
      <c r="D632" s="168"/>
      <c r="H632" s="169"/>
    </row>
    <row r="633">
      <c r="D633" s="168"/>
      <c r="H633" s="169"/>
    </row>
    <row r="634">
      <c r="D634" s="168"/>
      <c r="H634" s="169"/>
    </row>
    <row r="635">
      <c r="D635" s="168"/>
      <c r="H635" s="169"/>
    </row>
    <row r="636">
      <c r="D636" s="168"/>
      <c r="H636" s="169"/>
    </row>
    <row r="637">
      <c r="D637" s="168"/>
      <c r="H637" s="169"/>
    </row>
    <row r="638">
      <c r="D638" s="168"/>
      <c r="H638" s="169"/>
    </row>
    <row r="639">
      <c r="D639" s="168"/>
      <c r="H639" s="169"/>
    </row>
    <row r="640">
      <c r="D640" s="168"/>
      <c r="H640" s="169"/>
    </row>
    <row r="641">
      <c r="D641" s="168"/>
      <c r="H641" s="169"/>
    </row>
    <row r="642">
      <c r="D642" s="168"/>
      <c r="H642" s="169"/>
    </row>
    <row r="643">
      <c r="D643" s="168"/>
      <c r="H643" s="169"/>
    </row>
    <row r="644">
      <c r="D644" s="168"/>
      <c r="H644" s="169"/>
    </row>
    <row r="645">
      <c r="D645" s="168"/>
      <c r="H645" s="169"/>
    </row>
    <row r="646">
      <c r="D646" s="168"/>
      <c r="H646" s="169"/>
    </row>
    <row r="647">
      <c r="D647" s="168"/>
      <c r="H647" s="169"/>
    </row>
    <row r="648">
      <c r="D648" s="168"/>
      <c r="H648" s="169"/>
    </row>
    <row r="649">
      <c r="D649" s="168"/>
      <c r="H649" s="169"/>
    </row>
    <row r="650">
      <c r="D650" s="168"/>
      <c r="H650" s="169"/>
    </row>
    <row r="651">
      <c r="D651" s="168"/>
      <c r="H651" s="169"/>
    </row>
    <row r="652">
      <c r="D652" s="168"/>
      <c r="H652" s="169"/>
    </row>
    <row r="653">
      <c r="D653" s="168"/>
      <c r="H653" s="169"/>
    </row>
    <row r="654">
      <c r="D654" s="168"/>
      <c r="H654" s="169"/>
    </row>
    <row r="655">
      <c r="D655" s="168"/>
      <c r="H655" s="169"/>
    </row>
    <row r="656">
      <c r="D656" s="168"/>
      <c r="H656" s="169"/>
    </row>
    <row r="657">
      <c r="D657" s="168"/>
      <c r="H657" s="169"/>
    </row>
    <row r="658">
      <c r="D658" s="168"/>
      <c r="H658" s="169"/>
    </row>
    <row r="659">
      <c r="D659" s="168"/>
      <c r="H659" s="169"/>
    </row>
    <row r="660">
      <c r="D660" s="168"/>
      <c r="H660" s="169"/>
    </row>
    <row r="661">
      <c r="D661" s="168"/>
      <c r="H661" s="169"/>
    </row>
    <row r="662">
      <c r="D662" s="168"/>
      <c r="H662" s="169"/>
    </row>
    <row r="663">
      <c r="D663" s="168"/>
      <c r="H663" s="169"/>
    </row>
    <row r="664">
      <c r="D664" s="168"/>
      <c r="H664" s="169"/>
    </row>
    <row r="665">
      <c r="D665" s="168"/>
      <c r="H665" s="169"/>
    </row>
    <row r="666">
      <c r="D666" s="168"/>
      <c r="H666" s="169"/>
    </row>
    <row r="667">
      <c r="D667" s="168"/>
      <c r="H667" s="169"/>
    </row>
    <row r="668">
      <c r="D668" s="168"/>
      <c r="H668" s="169"/>
    </row>
    <row r="669">
      <c r="D669" s="168"/>
      <c r="H669" s="169"/>
    </row>
    <row r="670">
      <c r="D670" s="168"/>
      <c r="H670" s="169"/>
    </row>
    <row r="671">
      <c r="D671" s="168"/>
      <c r="H671" s="169"/>
    </row>
    <row r="672">
      <c r="D672" s="168"/>
      <c r="H672" s="169"/>
    </row>
    <row r="673">
      <c r="D673" s="168"/>
      <c r="H673" s="169"/>
    </row>
    <row r="674">
      <c r="D674" s="168"/>
      <c r="H674" s="169"/>
    </row>
    <row r="675">
      <c r="D675" s="168"/>
      <c r="H675" s="169"/>
    </row>
    <row r="676">
      <c r="D676" s="168"/>
      <c r="H676" s="169"/>
    </row>
    <row r="677">
      <c r="D677" s="168"/>
      <c r="H677" s="169"/>
    </row>
    <row r="678">
      <c r="D678" s="168"/>
      <c r="H678" s="169"/>
    </row>
    <row r="679">
      <c r="D679" s="168"/>
      <c r="H679" s="169"/>
    </row>
    <row r="680">
      <c r="D680" s="168"/>
      <c r="H680" s="169"/>
    </row>
    <row r="681">
      <c r="D681" s="168"/>
      <c r="H681" s="169"/>
    </row>
    <row r="682">
      <c r="D682" s="168"/>
      <c r="H682" s="169"/>
    </row>
    <row r="683">
      <c r="D683" s="168"/>
      <c r="H683" s="169"/>
    </row>
    <row r="684">
      <c r="D684" s="168"/>
      <c r="H684" s="169"/>
    </row>
    <row r="685">
      <c r="D685" s="168"/>
      <c r="H685" s="169"/>
    </row>
    <row r="686">
      <c r="D686" s="168"/>
      <c r="H686" s="169"/>
    </row>
    <row r="687">
      <c r="D687" s="168"/>
      <c r="H687" s="169"/>
    </row>
    <row r="688">
      <c r="D688" s="168"/>
      <c r="H688" s="169"/>
    </row>
    <row r="689">
      <c r="D689" s="168"/>
      <c r="H689" s="169"/>
    </row>
    <row r="690">
      <c r="D690" s="168"/>
      <c r="H690" s="169"/>
    </row>
    <row r="691">
      <c r="D691" s="168"/>
      <c r="H691" s="169"/>
    </row>
    <row r="692">
      <c r="D692" s="168"/>
      <c r="H692" s="169"/>
    </row>
    <row r="693">
      <c r="D693" s="168"/>
      <c r="H693" s="169"/>
    </row>
    <row r="694">
      <c r="D694" s="168"/>
      <c r="H694" s="169"/>
    </row>
    <row r="695">
      <c r="D695" s="168"/>
      <c r="H695" s="169"/>
    </row>
    <row r="696">
      <c r="D696" s="168"/>
      <c r="H696" s="169"/>
    </row>
    <row r="697">
      <c r="D697" s="168"/>
      <c r="H697" s="169"/>
    </row>
    <row r="698">
      <c r="D698" s="168"/>
      <c r="H698" s="169"/>
    </row>
    <row r="699">
      <c r="D699" s="168"/>
      <c r="H699" s="169"/>
    </row>
    <row r="700">
      <c r="D700" s="168"/>
      <c r="H700" s="169"/>
    </row>
    <row r="701">
      <c r="D701" s="168"/>
      <c r="H701" s="169"/>
    </row>
    <row r="702">
      <c r="D702" s="168"/>
      <c r="H702" s="169"/>
    </row>
    <row r="703">
      <c r="D703" s="168"/>
      <c r="H703" s="169"/>
    </row>
    <row r="704">
      <c r="D704" s="168"/>
      <c r="H704" s="169"/>
    </row>
    <row r="705">
      <c r="D705" s="168"/>
      <c r="H705" s="169"/>
    </row>
    <row r="706">
      <c r="D706" s="168"/>
      <c r="H706" s="169"/>
    </row>
    <row r="707">
      <c r="D707" s="168"/>
      <c r="H707" s="169"/>
    </row>
    <row r="708">
      <c r="D708" s="168"/>
      <c r="H708" s="169"/>
    </row>
    <row r="709">
      <c r="D709" s="168"/>
      <c r="H709" s="169"/>
    </row>
    <row r="710">
      <c r="D710" s="168"/>
      <c r="H710" s="169"/>
    </row>
    <row r="711">
      <c r="D711" s="168"/>
      <c r="H711" s="169"/>
    </row>
    <row r="712">
      <c r="D712" s="168"/>
      <c r="H712" s="169"/>
    </row>
    <row r="713">
      <c r="D713" s="168"/>
      <c r="H713" s="169"/>
    </row>
    <row r="714">
      <c r="D714" s="168"/>
      <c r="H714" s="169"/>
    </row>
    <row r="715">
      <c r="D715" s="168"/>
      <c r="H715" s="169"/>
    </row>
    <row r="716">
      <c r="D716" s="168"/>
      <c r="H716" s="169"/>
    </row>
    <row r="717">
      <c r="D717" s="168"/>
      <c r="H717" s="169"/>
    </row>
    <row r="718">
      <c r="D718" s="168"/>
      <c r="H718" s="169"/>
    </row>
    <row r="719">
      <c r="D719" s="168"/>
      <c r="H719" s="169"/>
    </row>
    <row r="720">
      <c r="D720" s="168"/>
      <c r="H720" s="169"/>
    </row>
    <row r="721">
      <c r="D721" s="168"/>
      <c r="H721" s="169"/>
    </row>
    <row r="722">
      <c r="D722" s="168"/>
      <c r="H722" s="169"/>
    </row>
    <row r="723">
      <c r="D723" s="168"/>
      <c r="H723" s="169"/>
    </row>
    <row r="724">
      <c r="D724" s="168"/>
      <c r="H724" s="169"/>
    </row>
    <row r="725">
      <c r="D725" s="168"/>
      <c r="H725" s="169"/>
    </row>
    <row r="726">
      <c r="D726" s="168"/>
      <c r="H726" s="169"/>
    </row>
    <row r="727">
      <c r="D727" s="168"/>
      <c r="H727" s="169"/>
    </row>
    <row r="728">
      <c r="D728" s="168"/>
      <c r="H728" s="169"/>
    </row>
    <row r="729">
      <c r="D729" s="168"/>
      <c r="H729" s="169"/>
    </row>
    <row r="730">
      <c r="D730" s="168"/>
      <c r="H730" s="169"/>
    </row>
    <row r="731">
      <c r="D731" s="168"/>
      <c r="H731" s="169"/>
    </row>
    <row r="732">
      <c r="D732" s="168"/>
      <c r="H732" s="169"/>
    </row>
    <row r="733">
      <c r="D733" s="168"/>
      <c r="H733" s="169"/>
    </row>
    <row r="734">
      <c r="D734" s="168"/>
      <c r="H734" s="169"/>
    </row>
    <row r="735">
      <c r="D735" s="168"/>
      <c r="H735" s="169"/>
    </row>
    <row r="736">
      <c r="D736" s="168"/>
      <c r="H736" s="169"/>
    </row>
    <row r="737">
      <c r="D737" s="168"/>
      <c r="H737" s="169"/>
    </row>
    <row r="738">
      <c r="D738" s="168"/>
      <c r="H738" s="169"/>
    </row>
    <row r="739">
      <c r="D739" s="168"/>
      <c r="H739" s="169"/>
    </row>
    <row r="740">
      <c r="D740" s="168"/>
      <c r="H740" s="169"/>
    </row>
    <row r="741">
      <c r="D741" s="168"/>
      <c r="H741" s="169"/>
    </row>
    <row r="742">
      <c r="D742" s="168"/>
      <c r="H742" s="169"/>
    </row>
    <row r="743">
      <c r="D743" s="168"/>
      <c r="H743" s="169"/>
    </row>
    <row r="744">
      <c r="D744" s="168"/>
      <c r="H744" s="169"/>
    </row>
    <row r="745">
      <c r="D745" s="168"/>
      <c r="H745" s="169"/>
    </row>
    <row r="746">
      <c r="D746" s="168"/>
      <c r="H746" s="169"/>
    </row>
    <row r="747">
      <c r="D747" s="168"/>
      <c r="H747" s="169"/>
    </row>
    <row r="748">
      <c r="D748" s="168"/>
      <c r="H748" s="169"/>
    </row>
    <row r="749">
      <c r="D749" s="168"/>
      <c r="H749" s="169"/>
    </row>
    <row r="750">
      <c r="D750" s="168"/>
      <c r="H750" s="169"/>
    </row>
    <row r="751">
      <c r="D751" s="168"/>
      <c r="H751" s="169"/>
    </row>
    <row r="752">
      <c r="D752" s="168"/>
      <c r="H752" s="169"/>
    </row>
    <row r="753">
      <c r="D753" s="168"/>
      <c r="H753" s="169"/>
    </row>
    <row r="754">
      <c r="D754" s="168"/>
      <c r="H754" s="169"/>
    </row>
    <row r="755">
      <c r="D755" s="168"/>
      <c r="H755" s="169"/>
    </row>
    <row r="756">
      <c r="D756" s="168"/>
      <c r="H756" s="169"/>
    </row>
    <row r="757">
      <c r="D757" s="168"/>
      <c r="H757" s="169"/>
    </row>
    <row r="758">
      <c r="D758" s="168"/>
      <c r="H758" s="169"/>
    </row>
    <row r="759">
      <c r="D759" s="168"/>
      <c r="H759" s="169"/>
    </row>
    <row r="760">
      <c r="D760" s="168"/>
      <c r="H760" s="169"/>
    </row>
    <row r="761">
      <c r="D761" s="168"/>
      <c r="H761" s="169"/>
    </row>
    <row r="762">
      <c r="D762" s="168"/>
      <c r="H762" s="169"/>
    </row>
    <row r="763">
      <c r="D763" s="168"/>
      <c r="H763" s="169"/>
    </row>
    <row r="764">
      <c r="D764" s="168"/>
      <c r="H764" s="169"/>
    </row>
    <row r="765">
      <c r="D765" s="168"/>
      <c r="H765" s="169"/>
    </row>
    <row r="766">
      <c r="D766" s="168"/>
      <c r="H766" s="169"/>
    </row>
    <row r="767">
      <c r="D767" s="168"/>
      <c r="H767" s="169"/>
    </row>
    <row r="768">
      <c r="D768" s="168"/>
      <c r="H768" s="169"/>
    </row>
    <row r="769">
      <c r="D769" s="168"/>
      <c r="H769" s="169"/>
    </row>
    <row r="770">
      <c r="D770" s="168"/>
      <c r="H770" s="169"/>
    </row>
    <row r="771">
      <c r="D771" s="168"/>
      <c r="H771" s="169"/>
    </row>
    <row r="772">
      <c r="D772" s="168"/>
      <c r="H772" s="169"/>
    </row>
    <row r="773">
      <c r="D773" s="168"/>
      <c r="H773" s="169"/>
    </row>
    <row r="774">
      <c r="D774" s="168"/>
      <c r="H774" s="169"/>
    </row>
    <row r="775">
      <c r="D775" s="168"/>
      <c r="H775" s="169"/>
    </row>
    <row r="776">
      <c r="D776" s="168"/>
      <c r="H776" s="169"/>
    </row>
    <row r="777">
      <c r="D777" s="168"/>
      <c r="H777" s="169"/>
    </row>
    <row r="778">
      <c r="D778" s="168"/>
      <c r="H778" s="169"/>
    </row>
    <row r="779">
      <c r="D779" s="168"/>
      <c r="H779" s="169"/>
    </row>
    <row r="780">
      <c r="D780" s="168"/>
      <c r="H780" s="169"/>
    </row>
    <row r="781">
      <c r="D781" s="168"/>
      <c r="H781" s="169"/>
    </row>
    <row r="782">
      <c r="D782" s="168"/>
      <c r="H782" s="169"/>
    </row>
    <row r="783">
      <c r="D783" s="168"/>
      <c r="H783" s="169"/>
    </row>
    <row r="784">
      <c r="D784" s="168"/>
      <c r="H784" s="169"/>
    </row>
    <row r="785">
      <c r="D785" s="168"/>
      <c r="H785" s="169"/>
    </row>
    <row r="786">
      <c r="D786" s="168"/>
      <c r="H786" s="169"/>
    </row>
    <row r="787">
      <c r="D787" s="168"/>
      <c r="H787" s="169"/>
    </row>
    <row r="788">
      <c r="D788" s="168"/>
      <c r="H788" s="169"/>
    </row>
    <row r="789">
      <c r="D789" s="168"/>
      <c r="H789" s="169"/>
    </row>
    <row r="790">
      <c r="D790" s="168"/>
      <c r="H790" s="169"/>
    </row>
    <row r="791">
      <c r="D791" s="168"/>
      <c r="H791" s="169"/>
    </row>
    <row r="792">
      <c r="D792" s="168"/>
      <c r="H792" s="169"/>
    </row>
    <row r="793">
      <c r="D793" s="168"/>
      <c r="H793" s="169"/>
    </row>
    <row r="794">
      <c r="D794" s="168"/>
      <c r="H794" s="169"/>
    </row>
    <row r="795">
      <c r="D795" s="168"/>
      <c r="H795" s="169"/>
    </row>
    <row r="796">
      <c r="D796" s="168"/>
      <c r="H796" s="169"/>
    </row>
    <row r="797">
      <c r="D797" s="168"/>
      <c r="H797" s="169"/>
    </row>
    <row r="798">
      <c r="D798" s="168"/>
      <c r="H798" s="169"/>
    </row>
    <row r="799">
      <c r="D799" s="168"/>
      <c r="H799" s="169"/>
    </row>
    <row r="800">
      <c r="D800" s="168"/>
      <c r="H800" s="169"/>
    </row>
    <row r="801">
      <c r="D801" s="168"/>
      <c r="H801" s="169"/>
    </row>
    <row r="802">
      <c r="D802" s="168"/>
      <c r="H802" s="169"/>
    </row>
    <row r="803">
      <c r="D803" s="168"/>
      <c r="H803" s="169"/>
    </row>
    <row r="804">
      <c r="D804" s="168"/>
      <c r="H804" s="169"/>
    </row>
    <row r="805">
      <c r="D805" s="168"/>
      <c r="H805" s="169"/>
    </row>
    <row r="806">
      <c r="D806" s="168"/>
      <c r="H806" s="169"/>
    </row>
    <row r="807">
      <c r="D807" s="168"/>
      <c r="H807" s="169"/>
    </row>
    <row r="808">
      <c r="D808" s="168"/>
      <c r="H808" s="169"/>
    </row>
    <row r="809">
      <c r="D809" s="168"/>
      <c r="H809" s="169"/>
    </row>
    <row r="810">
      <c r="D810" s="168"/>
      <c r="H810" s="169"/>
    </row>
    <row r="811">
      <c r="D811" s="168"/>
      <c r="H811" s="169"/>
    </row>
    <row r="812">
      <c r="D812" s="168"/>
      <c r="H812" s="169"/>
    </row>
    <row r="813">
      <c r="D813" s="168"/>
      <c r="H813" s="169"/>
    </row>
    <row r="814">
      <c r="D814" s="168"/>
      <c r="H814" s="169"/>
    </row>
    <row r="815">
      <c r="D815" s="168"/>
      <c r="H815" s="169"/>
    </row>
    <row r="816">
      <c r="D816" s="168"/>
      <c r="H816" s="169"/>
    </row>
    <row r="817">
      <c r="D817" s="168"/>
      <c r="H817" s="169"/>
    </row>
    <row r="818">
      <c r="D818" s="168"/>
      <c r="H818" s="169"/>
    </row>
    <row r="819">
      <c r="D819" s="168"/>
      <c r="H819" s="169"/>
    </row>
    <row r="820">
      <c r="D820" s="168"/>
      <c r="H820" s="169"/>
    </row>
    <row r="821">
      <c r="D821" s="168"/>
      <c r="H821" s="169"/>
    </row>
    <row r="822">
      <c r="D822" s="168"/>
      <c r="H822" s="169"/>
    </row>
    <row r="823">
      <c r="D823" s="168"/>
      <c r="H823" s="169"/>
    </row>
    <row r="824">
      <c r="D824" s="168"/>
      <c r="H824" s="169"/>
    </row>
    <row r="825">
      <c r="D825" s="168"/>
      <c r="H825" s="169"/>
    </row>
    <row r="826">
      <c r="D826" s="168"/>
      <c r="H826" s="169"/>
    </row>
    <row r="827">
      <c r="D827" s="168"/>
      <c r="H827" s="169"/>
    </row>
    <row r="828">
      <c r="D828" s="168"/>
      <c r="H828" s="169"/>
    </row>
    <row r="829">
      <c r="D829" s="168"/>
      <c r="H829" s="169"/>
    </row>
    <row r="830">
      <c r="D830" s="168"/>
      <c r="H830" s="169"/>
    </row>
    <row r="831">
      <c r="D831" s="168"/>
      <c r="H831" s="169"/>
    </row>
    <row r="832">
      <c r="D832" s="168"/>
      <c r="H832" s="169"/>
    </row>
    <row r="833">
      <c r="D833" s="168"/>
      <c r="H833" s="169"/>
    </row>
    <row r="834">
      <c r="D834" s="168"/>
      <c r="H834" s="169"/>
    </row>
    <row r="835">
      <c r="D835" s="168"/>
      <c r="H835" s="169"/>
    </row>
    <row r="836">
      <c r="D836" s="168"/>
      <c r="H836" s="169"/>
    </row>
    <row r="837">
      <c r="D837" s="168"/>
      <c r="H837" s="169"/>
    </row>
    <row r="838">
      <c r="D838" s="168"/>
      <c r="H838" s="169"/>
    </row>
    <row r="839">
      <c r="D839" s="168"/>
      <c r="H839" s="169"/>
    </row>
    <row r="840">
      <c r="D840" s="168"/>
      <c r="H840" s="169"/>
    </row>
    <row r="841">
      <c r="D841" s="168"/>
      <c r="H841" s="169"/>
    </row>
    <row r="842">
      <c r="D842" s="168"/>
      <c r="H842" s="169"/>
    </row>
    <row r="843">
      <c r="D843" s="168"/>
      <c r="H843" s="169"/>
    </row>
    <row r="844">
      <c r="D844" s="168"/>
      <c r="H844" s="169"/>
    </row>
    <row r="845">
      <c r="D845" s="168"/>
      <c r="H845" s="169"/>
    </row>
    <row r="846">
      <c r="D846" s="168"/>
      <c r="H846" s="169"/>
    </row>
    <row r="847">
      <c r="D847" s="168"/>
      <c r="H847" s="169"/>
    </row>
    <row r="848">
      <c r="D848" s="168"/>
      <c r="H848" s="169"/>
    </row>
    <row r="849">
      <c r="D849" s="168"/>
      <c r="H849" s="169"/>
    </row>
    <row r="850">
      <c r="D850" s="168"/>
      <c r="H850" s="169"/>
    </row>
    <row r="851">
      <c r="D851" s="168"/>
      <c r="H851" s="169"/>
    </row>
    <row r="852">
      <c r="D852" s="168"/>
      <c r="H852" s="169"/>
    </row>
    <row r="853">
      <c r="D853" s="168"/>
      <c r="H853" s="169"/>
    </row>
    <row r="854">
      <c r="D854" s="168"/>
      <c r="H854" s="169"/>
    </row>
    <row r="855">
      <c r="D855" s="168"/>
      <c r="H855" s="169"/>
    </row>
    <row r="856">
      <c r="D856" s="168"/>
      <c r="H856" s="169"/>
    </row>
    <row r="857">
      <c r="D857" s="168"/>
      <c r="H857" s="169"/>
    </row>
    <row r="858">
      <c r="D858" s="168"/>
      <c r="H858" s="169"/>
    </row>
    <row r="859">
      <c r="D859" s="168"/>
      <c r="H859" s="169"/>
    </row>
    <row r="860">
      <c r="D860" s="168"/>
      <c r="H860" s="169"/>
    </row>
    <row r="861">
      <c r="D861" s="168"/>
      <c r="H861" s="169"/>
    </row>
    <row r="862">
      <c r="D862" s="168"/>
      <c r="H862" s="169"/>
    </row>
    <row r="863">
      <c r="D863" s="168"/>
      <c r="H863" s="169"/>
    </row>
    <row r="864">
      <c r="D864" s="168"/>
      <c r="H864" s="169"/>
    </row>
    <row r="865">
      <c r="D865" s="168"/>
      <c r="H865" s="169"/>
    </row>
    <row r="866">
      <c r="D866" s="168"/>
      <c r="H866" s="169"/>
    </row>
    <row r="867">
      <c r="D867" s="168"/>
      <c r="H867" s="169"/>
    </row>
    <row r="868">
      <c r="D868" s="168"/>
      <c r="H868" s="169"/>
    </row>
    <row r="869">
      <c r="D869" s="168"/>
      <c r="H869" s="169"/>
    </row>
    <row r="870">
      <c r="D870" s="168"/>
      <c r="H870" s="169"/>
    </row>
    <row r="871">
      <c r="D871" s="168"/>
      <c r="H871" s="169"/>
    </row>
    <row r="872">
      <c r="D872" s="168"/>
      <c r="H872" s="169"/>
    </row>
    <row r="873">
      <c r="D873" s="168"/>
      <c r="H873" s="169"/>
    </row>
    <row r="874">
      <c r="D874" s="168"/>
      <c r="H874" s="169"/>
    </row>
    <row r="875">
      <c r="D875" s="168"/>
      <c r="H875" s="169"/>
    </row>
    <row r="876">
      <c r="D876" s="168"/>
      <c r="H876" s="169"/>
    </row>
    <row r="877">
      <c r="D877" s="168"/>
      <c r="H877" s="169"/>
    </row>
    <row r="878">
      <c r="D878" s="168"/>
      <c r="H878" s="169"/>
    </row>
    <row r="879">
      <c r="D879" s="168"/>
      <c r="H879" s="169"/>
    </row>
    <row r="880">
      <c r="D880" s="168"/>
      <c r="H880" s="169"/>
    </row>
    <row r="881">
      <c r="D881" s="168"/>
      <c r="H881" s="169"/>
    </row>
    <row r="882">
      <c r="D882" s="168"/>
      <c r="H882" s="169"/>
    </row>
    <row r="883">
      <c r="D883" s="168"/>
      <c r="H883" s="169"/>
    </row>
    <row r="884">
      <c r="D884" s="168"/>
      <c r="H884" s="169"/>
    </row>
    <row r="885">
      <c r="D885" s="168"/>
      <c r="H885" s="169"/>
    </row>
    <row r="886">
      <c r="D886" s="168"/>
      <c r="H886" s="169"/>
    </row>
    <row r="887">
      <c r="D887" s="168"/>
      <c r="H887" s="169"/>
    </row>
    <row r="888">
      <c r="D888" s="168"/>
      <c r="H888" s="169"/>
    </row>
    <row r="889">
      <c r="D889" s="168"/>
      <c r="H889" s="169"/>
    </row>
    <row r="890">
      <c r="D890" s="168"/>
      <c r="H890" s="169"/>
    </row>
    <row r="891">
      <c r="D891" s="168"/>
      <c r="H891" s="169"/>
    </row>
    <row r="892">
      <c r="D892" s="168"/>
      <c r="H892" s="169"/>
    </row>
    <row r="893">
      <c r="D893" s="168"/>
      <c r="H893" s="169"/>
    </row>
    <row r="894">
      <c r="D894" s="168"/>
      <c r="H894" s="169"/>
    </row>
    <row r="895">
      <c r="D895" s="168"/>
      <c r="H895" s="169"/>
    </row>
    <row r="896">
      <c r="D896" s="168"/>
      <c r="H896" s="169"/>
    </row>
    <row r="897">
      <c r="D897" s="168"/>
      <c r="H897" s="169"/>
    </row>
    <row r="898">
      <c r="D898" s="168"/>
      <c r="H898" s="169"/>
    </row>
    <row r="899">
      <c r="D899" s="168"/>
      <c r="H899" s="169"/>
    </row>
    <row r="900">
      <c r="D900" s="168"/>
      <c r="H900" s="169"/>
    </row>
    <row r="901">
      <c r="D901" s="168"/>
      <c r="H901" s="169"/>
    </row>
    <row r="902">
      <c r="D902" s="168"/>
      <c r="H902" s="169"/>
    </row>
    <row r="903">
      <c r="D903" s="168"/>
      <c r="H903" s="169"/>
    </row>
    <row r="904">
      <c r="D904" s="168"/>
      <c r="H904" s="169"/>
    </row>
    <row r="905">
      <c r="D905" s="168"/>
      <c r="H905" s="169"/>
    </row>
    <row r="906">
      <c r="D906" s="168"/>
      <c r="H906" s="169"/>
    </row>
    <row r="907">
      <c r="D907" s="168"/>
      <c r="H907" s="169"/>
    </row>
    <row r="908">
      <c r="D908" s="168"/>
      <c r="H908" s="169"/>
    </row>
    <row r="909">
      <c r="D909" s="168"/>
      <c r="H909" s="169"/>
    </row>
    <row r="910">
      <c r="D910" s="168"/>
      <c r="H910" s="169"/>
    </row>
    <row r="911">
      <c r="D911" s="168"/>
      <c r="H911" s="169"/>
    </row>
    <row r="912">
      <c r="D912" s="168"/>
      <c r="H912" s="169"/>
    </row>
    <row r="913">
      <c r="D913" s="168"/>
      <c r="H913" s="169"/>
    </row>
    <row r="914">
      <c r="D914" s="168"/>
      <c r="H914" s="169"/>
    </row>
    <row r="915">
      <c r="D915" s="168"/>
      <c r="H915" s="169"/>
    </row>
    <row r="916">
      <c r="D916" s="168"/>
      <c r="H916" s="169"/>
    </row>
    <row r="917">
      <c r="D917" s="168"/>
      <c r="H917" s="169"/>
    </row>
    <row r="918">
      <c r="D918" s="168"/>
      <c r="H918" s="169"/>
    </row>
    <row r="919">
      <c r="D919" s="168"/>
      <c r="H919" s="169"/>
    </row>
    <row r="920">
      <c r="D920" s="168"/>
      <c r="H920" s="169"/>
    </row>
    <row r="921">
      <c r="D921" s="168"/>
      <c r="H921" s="169"/>
    </row>
    <row r="922">
      <c r="D922" s="168"/>
      <c r="H922" s="169"/>
    </row>
    <row r="923">
      <c r="D923" s="168"/>
      <c r="H923" s="169"/>
    </row>
    <row r="924">
      <c r="D924" s="168"/>
      <c r="H924" s="169"/>
    </row>
    <row r="925">
      <c r="D925" s="168"/>
      <c r="H925" s="169"/>
    </row>
    <row r="926">
      <c r="D926" s="168"/>
      <c r="H926" s="169"/>
    </row>
    <row r="927">
      <c r="D927" s="168"/>
      <c r="H927" s="169"/>
    </row>
    <row r="928">
      <c r="D928" s="168"/>
      <c r="H928" s="169"/>
    </row>
    <row r="929">
      <c r="D929" s="168"/>
      <c r="H929" s="169"/>
    </row>
    <row r="930">
      <c r="D930" s="168"/>
      <c r="H930" s="169"/>
    </row>
    <row r="931">
      <c r="D931" s="168"/>
      <c r="H931" s="169"/>
    </row>
    <row r="932">
      <c r="D932" s="168"/>
      <c r="H932" s="169"/>
    </row>
    <row r="933">
      <c r="D933" s="168"/>
      <c r="H933" s="169"/>
    </row>
    <row r="934">
      <c r="D934" s="168"/>
      <c r="H934" s="169"/>
    </row>
    <row r="935">
      <c r="D935" s="168"/>
      <c r="H935" s="169"/>
    </row>
    <row r="936">
      <c r="D936" s="168"/>
      <c r="H936" s="169"/>
    </row>
    <row r="937">
      <c r="D937" s="168"/>
      <c r="H937" s="169"/>
    </row>
    <row r="938">
      <c r="D938" s="168"/>
      <c r="H938" s="169"/>
    </row>
    <row r="939">
      <c r="D939" s="168"/>
      <c r="H939" s="169"/>
    </row>
    <row r="940">
      <c r="D940" s="168"/>
      <c r="H940" s="169"/>
    </row>
    <row r="941">
      <c r="D941" s="168"/>
      <c r="H941" s="169"/>
    </row>
    <row r="942">
      <c r="D942" s="168"/>
      <c r="H942" s="169"/>
    </row>
    <row r="943">
      <c r="D943" s="168"/>
      <c r="H943" s="169"/>
    </row>
    <row r="944">
      <c r="D944" s="168"/>
      <c r="H944" s="169"/>
    </row>
    <row r="945">
      <c r="D945" s="168"/>
      <c r="H945" s="169"/>
    </row>
    <row r="946">
      <c r="D946" s="168"/>
      <c r="H946" s="169"/>
    </row>
    <row r="947">
      <c r="D947" s="168"/>
      <c r="H947" s="169"/>
    </row>
    <row r="948">
      <c r="D948" s="168"/>
      <c r="H948" s="169"/>
    </row>
    <row r="949">
      <c r="D949" s="168"/>
      <c r="H949" s="169"/>
    </row>
    <row r="950">
      <c r="D950" s="168"/>
      <c r="H950" s="169"/>
    </row>
    <row r="951">
      <c r="D951" s="168"/>
      <c r="H951" s="169"/>
    </row>
    <row r="952">
      <c r="D952" s="168"/>
      <c r="H952" s="169"/>
    </row>
    <row r="953">
      <c r="D953" s="168"/>
      <c r="H953" s="169"/>
    </row>
    <row r="954">
      <c r="D954" s="168"/>
      <c r="H954" s="169"/>
    </row>
    <row r="955">
      <c r="D955" s="168"/>
      <c r="H955" s="169"/>
    </row>
    <row r="956">
      <c r="D956" s="168"/>
      <c r="H956" s="169"/>
    </row>
    <row r="957">
      <c r="D957" s="168"/>
      <c r="H957" s="169"/>
    </row>
    <row r="958">
      <c r="D958" s="168"/>
      <c r="H958" s="169"/>
    </row>
    <row r="959">
      <c r="D959" s="168"/>
      <c r="H959" s="169"/>
    </row>
    <row r="960">
      <c r="D960" s="168"/>
      <c r="H960" s="169"/>
    </row>
    <row r="961">
      <c r="D961" s="168"/>
      <c r="H961" s="169"/>
    </row>
    <row r="962">
      <c r="D962" s="168"/>
      <c r="H962" s="169"/>
    </row>
    <row r="963">
      <c r="D963" s="168"/>
      <c r="H963" s="169"/>
    </row>
    <row r="964">
      <c r="D964" s="168"/>
      <c r="H964" s="169"/>
    </row>
    <row r="965">
      <c r="D965" s="168"/>
      <c r="H965" s="169"/>
    </row>
    <row r="966">
      <c r="D966" s="168"/>
      <c r="H966" s="169"/>
    </row>
    <row r="967">
      <c r="D967" s="168"/>
      <c r="H967" s="169"/>
    </row>
    <row r="968">
      <c r="D968" s="168"/>
      <c r="H968" s="169"/>
    </row>
    <row r="969">
      <c r="D969" s="168"/>
      <c r="H969" s="169"/>
    </row>
    <row r="970">
      <c r="D970" s="168"/>
      <c r="H970" s="169"/>
    </row>
    <row r="971">
      <c r="D971" s="168"/>
      <c r="H971" s="169"/>
    </row>
    <row r="972">
      <c r="D972" s="168"/>
      <c r="H972" s="169"/>
    </row>
    <row r="973">
      <c r="D973" s="168"/>
      <c r="H973" s="169"/>
    </row>
    <row r="974">
      <c r="D974" s="168"/>
      <c r="H974" s="169"/>
    </row>
    <row r="975">
      <c r="D975" s="168"/>
      <c r="H975" s="169"/>
    </row>
    <row r="976">
      <c r="D976" s="168"/>
      <c r="H976" s="169"/>
    </row>
    <row r="977">
      <c r="D977" s="168"/>
      <c r="H977" s="169"/>
    </row>
    <row r="978">
      <c r="D978" s="168"/>
      <c r="H978" s="169"/>
    </row>
    <row r="979">
      <c r="D979" s="168"/>
      <c r="H979" s="169"/>
    </row>
    <row r="980">
      <c r="D980" s="168"/>
      <c r="H980" s="169"/>
    </row>
    <row r="981">
      <c r="D981" s="168"/>
      <c r="H981" s="169"/>
    </row>
    <row r="982">
      <c r="D982" s="168"/>
      <c r="H982" s="169"/>
    </row>
    <row r="983">
      <c r="D983" s="168"/>
      <c r="H983" s="169"/>
    </row>
    <row r="984">
      <c r="D984" s="168"/>
      <c r="H984" s="169"/>
    </row>
    <row r="985">
      <c r="D985" s="168"/>
      <c r="H985" s="169"/>
    </row>
    <row r="986">
      <c r="D986" s="168"/>
      <c r="H986" s="169"/>
    </row>
    <row r="987">
      <c r="D987" s="168"/>
      <c r="H987" s="169"/>
    </row>
    <row r="988">
      <c r="D988" s="168"/>
      <c r="H988" s="169"/>
    </row>
    <row r="989">
      <c r="D989" s="168"/>
      <c r="H989" s="169"/>
    </row>
    <row r="990">
      <c r="D990" s="168"/>
      <c r="H990" s="169"/>
    </row>
    <row r="991">
      <c r="D991" s="168"/>
      <c r="H991" s="169"/>
    </row>
    <row r="992">
      <c r="D992" s="168"/>
      <c r="H992" s="169"/>
    </row>
    <row r="993">
      <c r="D993" s="168"/>
      <c r="H993" s="169"/>
    </row>
    <row r="994">
      <c r="D994" s="168"/>
      <c r="H994" s="169"/>
    </row>
    <row r="995">
      <c r="D995" s="168"/>
      <c r="H995" s="169"/>
    </row>
    <row r="996">
      <c r="D996" s="168"/>
      <c r="H996" s="169"/>
    </row>
    <row r="997">
      <c r="D997" s="168"/>
      <c r="H997" s="169"/>
    </row>
    <row r="998">
      <c r="D998" s="168"/>
      <c r="H998" s="169"/>
    </row>
    <row r="999">
      <c r="D999" s="168"/>
      <c r="H999" s="169"/>
    </row>
    <row r="1000">
      <c r="D1000" s="168"/>
      <c r="H1000" s="169"/>
    </row>
    <row r="1001">
      <c r="D1001" s="168"/>
    </row>
  </sheetData>
  <drawing r:id="rId1"/>
</worksheet>
</file>