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384" windowWidth="18780" windowHeight="7020" activeTab="2"/>
  </bookViews>
  <sheets>
    <sheet name="Vlookup Exact" sheetId="1" r:id="rId1"/>
    <sheet name="Hlookup Exact" sheetId="2" r:id="rId2"/>
    <sheet name="Vlookup Approximate" sheetId="3" r:id="rId3"/>
    <sheet name="Vlookup &amp; TRIM" sheetId="4" r:id="rId4"/>
  </sheets>
  <definedNames>
    <definedName name="Vtable">'Vlookup Exact'!$A$3:$D$11</definedName>
    <definedName name="VtableComm">'Vlookup Approximate'!$C$2:$E$7</definedName>
  </definedNames>
  <calcPr calcId="124519"/>
</workbook>
</file>

<file path=xl/calcChain.xml><?xml version="1.0" encoding="utf-8"?>
<calcChain xmlns="http://schemas.openxmlformats.org/spreadsheetml/2006/main">
  <c r="D22" i="1"/>
  <c r="D18"/>
  <c r="B14"/>
  <c r="D14" s="1"/>
  <c r="B12" i="2"/>
  <c r="B15" i="4"/>
  <c r="B16"/>
  <c r="B17"/>
  <c r="B18"/>
  <c r="B19"/>
  <c r="B20"/>
  <c r="B21"/>
  <c r="B14"/>
  <c r="L14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D14"/>
  <c r="D15"/>
  <c r="D16"/>
  <c r="D17"/>
  <c r="D18"/>
  <c r="D19"/>
  <c r="D20"/>
  <c r="D21"/>
  <c r="C14"/>
  <c r="C13" i="3"/>
  <c r="C12"/>
  <c r="C11"/>
  <c r="B22" i="1"/>
  <c r="B18"/>
  <c r="H6"/>
  <c r="H5"/>
  <c r="F13" l="1"/>
</calcChain>
</file>

<file path=xl/sharedStrings.xml><?xml version="1.0" encoding="utf-8"?>
<sst xmlns="http://schemas.openxmlformats.org/spreadsheetml/2006/main" count="305" uniqueCount="140">
  <si>
    <t>Top Products</t>
  </si>
  <si>
    <t>Product Code</t>
  </si>
  <si>
    <t>Quantity</t>
  </si>
  <si>
    <t>Price</t>
  </si>
  <si>
    <t>Mobile</t>
  </si>
  <si>
    <t>Camera</t>
  </si>
  <si>
    <t>Watch</t>
  </si>
  <si>
    <t>Cosmetics</t>
  </si>
  <si>
    <t>Clothes</t>
  </si>
  <si>
    <t>Laptops</t>
  </si>
  <si>
    <t>Shoes</t>
  </si>
  <si>
    <t>Perfume</t>
  </si>
  <si>
    <t>1000-135-V567</t>
  </si>
  <si>
    <t>1000-254-N987</t>
  </si>
  <si>
    <t>1000-110-T475</t>
  </si>
  <si>
    <t>1000-421-B564</t>
  </si>
  <si>
    <t>1000-741-L687</t>
  </si>
  <si>
    <t>1000-389-O321</t>
  </si>
  <si>
    <t>1000-756-S874</t>
  </si>
  <si>
    <t>1000-850-G432</t>
  </si>
  <si>
    <t>$25.75</t>
  </si>
  <si>
    <t>$21.25</t>
  </si>
  <si>
    <t>$15.86</t>
  </si>
  <si>
    <t>$55.34</t>
  </si>
  <si>
    <t>$50.95</t>
  </si>
  <si>
    <t>$40.12</t>
  </si>
  <si>
    <t>$20.85</t>
  </si>
  <si>
    <t>$12.65</t>
  </si>
  <si>
    <t>Units</t>
  </si>
  <si>
    <t>Total</t>
  </si>
  <si>
    <t>Vlookup with exact match</t>
  </si>
  <si>
    <t>V - Vertical</t>
  </si>
  <si>
    <t>Vlookup and Data Validation</t>
  </si>
  <si>
    <t>Hlookup with exact match</t>
  </si>
  <si>
    <t>H - Horizontal</t>
  </si>
  <si>
    <t xml:space="preserve">On the left side, we have used </t>
  </si>
  <si>
    <t>Vlookup formula for exact match.</t>
  </si>
  <si>
    <t>This can be used for large tables.</t>
  </si>
  <si>
    <t>For clothes, we have looked up</t>
  </si>
  <si>
    <t>for the exact price of clothes.</t>
  </si>
  <si>
    <t xml:space="preserve">We have given parameters in </t>
  </si>
  <si>
    <t xml:space="preserve">the Vlookup formula as </t>
  </si>
  <si>
    <t>Clothes, selected the whole table</t>
  </si>
  <si>
    <t>for array, then column no. In the</t>
  </si>
  <si>
    <t>table and then FALSE i.e. 0</t>
  </si>
  <si>
    <t xml:space="preserve">for exact value, rather than </t>
  </si>
  <si>
    <t>TRUE i.e. 1 for approximate value.</t>
  </si>
  <si>
    <t>Similarly, for Laptops.</t>
  </si>
  <si>
    <t>Vlookup with Named Range</t>
  </si>
  <si>
    <t>Vlookup as Formula Element</t>
  </si>
  <si>
    <t>Sales Amount</t>
  </si>
  <si>
    <t>How Vlookup recognizes values for comission</t>
  </si>
  <si>
    <t>Category</t>
  </si>
  <si>
    <t>Commission paid</t>
  </si>
  <si>
    <t>Fair</t>
  </si>
  <si>
    <t>OK</t>
  </si>
  <si>
    <t>Good</t>
  </si>
  <si>
    <t>Very Good</t>
  </si>
  <si>
    <t>Excellent</t>
  </si>
  <si>
    <r>
      <rPr>
        <sz val="11"/>
        <color theme="1"/>
        <rFont val="Calibri"/>
        <family val="2"/>
      </rPr>
      <t xml:space="preserve">₹ </t>
    </r>
    <r>
      <rPr>
        <sz val="11"/>
        <color theme="1"/>
        <rFont val="Calibri"/>
        <family val="2"/>
        <scheme val="minor"/>
      </rPr>
      <t>0 &lt;= Sales &lt; ₹ 4000</t>
    </r>
  </si>
  <si>
    <t>₹ 4000 &lt;=Sales &lt; ₹ 6000</t>
  </si>
  <si>
    <t>₹ 6000 &lt;= Sales &lt; ₹ 8000</t>
  </si>
  <si>
    <t>₹ 8000 &lt;= Sales &lt; ₹ 10000</t>
  </si>
  <si>
    <t>₹ 10000 &gt;= Sales</t>
  </si>
  <si>
    <t>Sales Done</t>
  </si>
  <si>
    <t>Commission Received</t>
  </si>
  <si>
    <t>Lookup value column should be sorted in ascending order.</t>
  </si>
  <si>
    <t>Leaving 4th argument blank makes it as Approximate match.</t>
  </si>
  <si>
    <t>Less than first value in Lookup column displays value as #NA.</t>
  </si>
  <si>
    <t>In C11, we have written Vlookup's formula, to find the commission</t>
  </si>
  <si>
    <t>received by considering the  sales made by person in B11.</t>
  </si>
  <si>
    <t>On changing the value in B11, the value in C11 will also change</t>
  </si>
  <si>
    <t>as it is a dynamic function.</t>
  </si>
  <si>
    <t>Here, last argument in Vlookup function is given 1 for approximate</t>
  </si>
  <si>
    <t>match as there are ranges specified for commision to be paid.</t>
  </si>
  <si>
    <t>C12 is #N/A as sales done is less than the minimum sales done.</t>
  </si>
  <si>
    <t xml:space="preserve">C13 is calculated nonetheless, 4th argument is left blank. Here, </t>
  </si>
  <si>
    <t xml:space="preserve"> by default Approximate Match is considered.</t>
  </si>
  <si>
    <t>Space in lookup value</t>
  </si>
  <si>
    <t xml:space="preserve">Mobile </t>
  </si>
  <si>
    <t xml:space="preserve">Camera </t>
  </si>
  <si>
    <t xml:space="preserve">Watch </t>
  </si>
  <si>
    <t xml:space="preserve">Cosmetics </t>
  </si>
  <si>
    <t xml:space="preserve">Clothes </t>
  </si>
  <si>
    <t xml:space="preserve">Laptops </t>
  </si>
  <si>
    <t xml:space="preserve">Shoes </t>
  </si>
  <si>
    <t xml:space="preserve">Perfume </t>
  </si>
  <si>
    <t>Space in 1st column of Database table</t>
  </si>
  <si>
    <t xml:space="preserve">In B14, TRIM function is used </t>
  </si>
  <si>
    <t>in the Vlookup function.</t>
  </si>
  <si>
    <t>In L14, TRIM function is used</t>
  </si>
  <si>
    <t>on the table array i.e. on the</t>
  </si>
  <si>
    <t>existing database table, as the</t>
  </si>
  <si>
    <t>above existing table has values</t>
  </si>
  <si>
    <t>with spaces.</t>
  </si>
  <si>
    <t>In both the examples, F4 (Fn + F4) is used to lock the values. I don't know why it is done, because even without it the output is coming. The tutor said that the values of the array table get selected down. The B column has outputs with the F4 pressed i.e. locked values. And the D column has outputs without the F4 pressed.</t>
  </si>
  <si>
    <t xml:space="preserve">Here, we have pressed </t>
  </si>
  <si>
    <t>Ctrl + Shift + Enter ,  in L14</t>
  </si>
  <si>
    <t xml:space="preserve">to avoid the error msg and to </t>
  </si>
  <si>
    <t>generate output as required.</t>
  </si>
  <si>
    <t xml:space="preserve">Also, </t>
  </si>
  <si>
    <t>The Vlookup output</t>
  </si>
  <si>
    <t>should display</t>
  </si>
  <si>
    <t>the numbers as a</t>
  </si>
  <si>
    <t>number format i.e.</t>
  </si>
  <si>
    <t>numbers or prices</t>
  </si>
  <si>
    <t>should come on the</t>
  </si>
  <si>
    <t>right hand side. But</t>
  </si>
  <si>
    <t>they are coming on</t>
  </si>
  <si>
    <t xml:space="preserve">the left side which </t>
  </si>
  <si>
    <t xml:space="preserve">means that it is a </t>
  </si>
  <si>
    <t>text.</t>
  </si>
  <si>
    <t>CHECK THIS LATER.</t>
  </si>
  <si>
    <t>vertical columns as</t>
  </si>
  <si>
    <t>horizontal by selecting</t>
  </si>
  <si>
    <t>the vertical column</t>
  </si>
  <si>
    <t>and then pasting in the</t>
  </si>
  <si>
    <t xml:space="preserve">desired row by selecting </t>
  </si>
  <si>
    <t>special Paste Option,</t>
  </si>
  <si>
    <t>from the Toolbar i.e.</t>
  </si>
  <si>
    <t>Transpose.</t>
  </si>
  <si>
    <t>I have pasted the</t>
  </si>
  <si>
    <t>VLOOKUP RULES</t>
  </si>
  <si>
    <t xml:space="preserve">1) Lookup value should be unique in </t>
  </si>
  <si>
    <t>the column.</t>
  </si>
  <si>
    <t xml:space="preserve">3) Lookup value should belong to the </t>
  </si>
  <si>
    <t>first column of table array.</t>
  </si>
  <si>
    <t xml:space="preserve">In below example, there are more than </t>
  </si>
  <si>
    <t>one products called Mobile, so on performing</t>
  </si>
  <si>
    <t>Vlookup it will return value of only the first</t>
  </si>
  <si>
    <t>value. Also, you can't search for product via</t>
  </si>
  <si>
    <t>price (right to left).</t>
  </si>
  <si>
    <t>2) You can only find values from left to right.</t>
  </si>
  <si>
    <t xml:space="preserve">Here, Vlookup was returning </t>
  </si>
  <si>
    <t>price value with $ symbol.</t>
  </si>
  <si>
    <t xml:space="preserve">Total was giving Error. </t>
  </si>
  <si>
    <t xml:space="preserve">I typed '$' symbol. Instead write </t>
  </si>
  <si>
    <t xml:space="preserve">the no. And select the proper </t>
  </si>
  <si>
    <t>number format (currency).</t>
  </si>
  <si>
    <t>The reason behind the error was,</t>
  </si>
</sst>
</file>

<file path=xl/styles.xml><?xml version="1.0" encoding="utf-8"?>
<styleSheet xmlns="http://schemas.openxmlformats.org/spreadsheetml/2006/main">
  <numFmts count="6">
    <numFmt numFmtId="6" formatCode="&quot;₹&quot;\ #,##0;[Red]&quot;₹&quot;\ \-#,##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₹&quot;\ #,##0.00"/>
    <numFmt numFmtId="165" formatCode="\$\ 0.00"/>
    <numFmt numFmtId="166" formatCode="_-[$$-409]* #,##0.00_ ;_-[$$-409]* \-#,##0.00\ ;_-[$$-409]* &quot;-&quot;??_ ;_-@_ 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01">
    <xf numFmtId="0" fontId="0" fillId="0" borderId="0" xfId="0"/>
    <xf numFmtId="0" fontId="3" fillId="2" borderId="1" xfId="0" applyFont="1" applyFill="1" applyBorder="1"/>
    <xf numFmtId="164" fontId="0" fillId="0" borderId="0" xfId="0" applyNumberFormat="1"/>
    <xf numFmtId="0" fontId="0" fillId="0" borderId="2" xfId="0" applyBorder="1"/>
    <xf numFmtId="164" fontId="0" fillId="0" borderId="3" xfId="0" applyNumberFormat="1" applyBorder="1"/>
    <xf numFmtId="0" fontId="3" fillId="2" borderId="8" xfId="0" applyFont="1" applyFill="1" applyBorder="1"/>
    <xf numFmtId="164" fontId="3" fillId="2" borderId="8" xfId="0" applyNumberFormat="1" applyFont="1" applyFill="1" applyBorder="1"/>
    <xf numFmtId="0" fontId="0" fillId="0" borderId="0" xfId="0" applyAlignment="1"/>
    <xf numFmtId="0" fontId="0" fillId="0" borderId="1" xfId="0" applyBorder="1" applyAlignment="1"/>
    <xf numFmtId="0" fontId="0" fillId="0" borderId="7" xfId="0" applyBorder="1"/>
    <xf numFmtId="0" fontId="0" fillId="0" borderId="3" xfId="0" applyBorder="1"/>
    <xf numFmtId="0" fontId="3" fillId="2" borderId="1" xfId="0" applyNumberFormat="1" applyFont="1" applyFill="1" applyBorder="1"/>
    <xf numFmtId="165" fontId="3" fillId="2" borderId="1" xfId="0" applyNumberFormat="1" applyFont="1" applyFill="1" applyBorder="1"/>
    <xf numFmtId="164" fontId="0" fillId="0" borderId="2" xfId="1" applyNumberFormat="1" applyFont="1" applyBorder="1"/>
    <xf numFmtId="0" fontId="5" fillId="4" borderId="0" xfId="0" applyFont="1" applyFill="1"/>
    <xf numFmtId="164" fontId="5" fillId="4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3" xfId="0" applyNumberFormat="1" applyBorder="1"/>
    <xf numFmtId="0" fontId="0" fillId="7" borderId="1" xfId="0" applyFill="1" applyBorder="1"/>
    <xf numFmtId="164" fontId="0" fillId="7" borderId="1" xfId="0" applyNumberFormat="1" applyFill="1" applyBorder="1"/>
    <xf numFmtId="164" fontId="0" fillId="5" borderId="1" xfId="0" applyNumberFormat="1" applyFill="1" applyBorder="1"/>
    <xf numFmtId="164" fontId="0" fillId="0" borderId="1" xfId="2" applyNumberFormat="1" applyFont="1" applyBorder="1"/>
    <xf numFmtId="164" fontId="0" fillId="0" borderId="1" xfId="0" applyNumberFormat="1" applyBorder="1"/>
    <xf numFmtId="0" fontId="0" fillId="0" borderId="1" xfId="0" applyBorder="1"/>
    <xf numFmtId="6" fontId="0" fillId="0" borderId="1" xfId="0" applyNumberFormat="1" applyBorder="1"/>
    <xf numFmtId="0" fontId="0" fillId="8" borderId="1" xfId="0" applyFill="1" applyBorder="1"/>
    <xf numFmtId="2" fontId="0" fillId="8" borderId="1" xfId="0" applyNumberFormat="1" applyFill="1" applyBorder="1"/>
    <xf numFmtId="44" fontId="0" fillId="0" borderId="0" xfId="2" applyFo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8" fillId="6" borderId="12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9" fillId="7" borderId="1" xfId="0" applyFont="1" applyFill="1" applyBorder="1"/>
    <xf numFmtId="0" fontId="0" fillId="0" borderId="0" xfId="0" applyBorder="1" applyAlignment="1"/>
    <xf numFmtId="166" fontId="0" fillId="0" borderId="3" xfId="0" applyNumberFormat="1" applyBorder="1"/>
    <xf numFmtId="0" fontId="2" fillId="0" borderId="0" xfId="0" applyFont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9" borderId="9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left"/>
    </xf>
    <xf numFmtId="0" fontId="9" fillId="3" borderId="11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3" borderId="1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3" borderId="14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8" fillId="6" borderId="9" xfId="0" applyFont="1" applyFill="1" applyBorder="1" applyAlignment="1">
      <alignment horizontal="left"/>
    </xf>
    <xf numFmtId="0" fontId="8" fillId="6" borderId="1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8" fillId="6" borderId="9" xfId="0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left" vertical="top" wrapText="1"/>
    </xf>
    <xf numFmtId="0" fontId="8" fillId="6" borderId="12" xfId="0" applyFont="1" applyFill="1" applyBorder="1" applyAlignment="1">
      <alignment horizontal="left" vertical="top" wrapText="1"/>
    </xf>
    <xf numFmtId="0" fontId="8" fillId="6" borderId="13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zoomScale="106" zoomScaleNormal="106" workbookViewId="0">
      <selection activeCell="E23" sqref="E23"/>
    </sheetView>
  </sheetViews>
  <sheetFormatPr defaultRowHeight="14.4"/>
  <cols>
    <col min="1" max="1" width="12.44140625" customWidth="1"/>
    <col min="2" max="2" width="13.88671875" customWidth="1"/>
    <col min="3" max="3" width="11.77734375" customWidth="1"/>
    <col min="4" max="4" width="10.33203125" style="2" customWidth="1"/>
    <col min="8" max="8" width="9.21875" customWidth="1"/>
    <col min="9" max="9" width="2.5546875" customWidth="1"/>
    <col min="10" max="10" width="2.88671875" customWidth="1"/>
    <col min="13" max="13" width="10.6640625" customWidth="1"/>
    <col min="14" max="14" width="2.33203125" customWidth="1"/>
    <col min="18" max="18" width="10.88671875" customWidth="1"/>
  </cols>
  <sheetData>
    <row r="1" spans="1:18">
      <c r="F1" s="53" t="s">
        <v>30</v>
      </c>
      <c r="G1" s="54"/>
      <c r="H1" s="54"/>
      <c r="I1" s="55"/>
      <c r="O1" s="65" t="s">
        <v>122</v>
      </c>
      <c r="P1" s="65"/>
      <c r="Q1" s="65"/>
      <c r="R1" s="65"/>
    </row>
    <row r="2" spans="1:18">
      <c r="F2" s="50" t="s">
        <v>31</v>
      </c>
      <c r="G2" s="51"/>
      <c r="H2" s="51"/>
      <c r="I2" s="52"/>
      <c r="O2" s="66" t="s">
        <v>123</v>
      </c>
      <c r="P2" s="67"/>
      <c r="Q2" s="67"/>
      <c r="R2" s="68"/>
    </row>
    <row r="3" spans="1:18">
      <c r="A3" s="1" t="s">
        <v>0</v>
      </c>
      <c r="B3" s="1" t="s">
        <v>1</v>
      </c>
      <c r="C3" s="1" t="s">
        <v>2</v>
      </c>
      <c r="D3" s="12" t="s">
        <v>3</v>
      </c>
      <c r="O3" s="62" t="s">
        <v>124</v>
      </c>
      <c r="P3" s="63"/>
      <c r="Q3" s="63"/>
      <c r="R3" s="64"/>
    </row>
    <row r="4" spans="1:18">
      <c r="A4" t="s">
        <v>4</v>
      </c>
      <c r="B4" t="s">
        <v>12</v>
      </c>
      <c r="C4">
        <v>25</v>
      </c>
      <c r="D4" s="22">
        <v>25.75</v>
      </c>
      <c r="O4" s="69" t="s">
        <v>132</v>
      </c>
      <c r="P4" s="70"/>
      <c r="Q4" s="70"/>
      <c r="R4" s="71"/>
    </row>
    <row r="5" spans="1:18">
      <c r="A5" t="s">
        <v>5</v>
      </c>
      <c r="B5" t="s">
        <v>13</v>
      </c>
      <c r="C5">
        <v>15</v>
      </c>
      <c r="D5" s="22">
        <v>21.25</v>
      </c>
      <c r="F5" s="8" t="s">
        <v>8</v>
      </c>
      <c r="G5" s="7"/>
      <c r="H5" s="61">
        <f>VLOOKUP(F5,A3:D11,4,0)</f>
        <v>50.95</v>
      </c>
      <c r="I5" s="61"/>
      <c r="K5" s="57" t="s">
        <v>35</v>
      </c>
      <c r="L5" s="58"/>
      <c r="M5" s="59"/>
      <c r="O5" s="66" t="s">
        <v>125</v>
      </c>
      <c r="P5" s="67"/>
      <c r="Q5" s="67"/>
      <c r="R5" s="68"/>
    </row>
    <row r="6" spans="1:18">
      <c r="A6" t="s">
        <v>6</v>
      </c>
      <c r="B6" t="s">
        <v>14</v>
      </c>
      <c r="C6">
        <v>30</v>
      </c>
      <c r="D6" s="22">
        <v>15.86</v>
      </c>
      <c r="F6" s="8" t="s">
        <v>9</v>
      </c>
      <c r="G6" s="7"/>
      <c r="H6" s="61">
        <f>VLOOKUP(F6,A4:D12,4,0)</f>
        <v>40.119999999999997</v>
      </c>
      <c r="I6" s="61"/>
      <c r="K6" s="50" t="s">
        <v>36</v>
      </c>
      <c r="L6" s="51"/>
      <c r="M6" s="52"/>
      <c r="O6" s="62" t="s">
        <v>126</v>
      </c>
      <c r="P6" s="63"/>
      <c r="Q6" s="63"/>
      <c r="R6" s="64"/>
    </row>
    <row r="7" spans="1:18">
      <c r="A7" t="s">
        <v>7</v>
      </c>
      <c r="B7" t="s">
        <v>15</v>
      </c>
      <c r="C7">
        <v>50</v>
      </c>
      <c r="D7" s="22">
        <v>55.34</v>
      </c>
      <c r="H7" s="56"/>
      <c r="I7" s="56"/>
      <c r="K7" s="53" t="s">
        <v>37</v>
      </c>
      <c r="L7" s="54"/>
      <c r="M7" s="55"/>
      <c r="O7" s="44"/>
      <c r="P7" s="44"/>
      <c r="Q7" s="44"/>
      <c r="R7" s="44"/>
    </row>
    <row r="8" spans="1:18">
      <c r="A8" t="s">
        <v>8</v>
      </c>
      <c r="B8" t="s">
        <v>16</v>
      </c>
      <c r="C8">
        <v>40</v>
      </c>
      <c r="D8" s="22">
        <v>50.95</v>
      </c>
      <c r="K8" s="57" t="s">
        <v>38</v>
      </c>
      <c r="L8" s="58"/>
      <c r="M8" s="59"/>
      <c r="O8" s="72" t="s">
        <v>127</v>
      </c>
      <c r="P8" s="73"/>
      <c r="Q8" s="73"/>
      <c r="R8" s="74"/>
    </row>
    <row r="9" spans="1:18">
      <c r="A9" t="s">
        <v>9</v>
      </c>
      <c r="B9" t="s">
        <v>17</v>
      </c>
      <c r="C9">
        <v>30</v>
      </c>
      <c r="D9" s="22">
        <v>40.119999999999997</v>
      </c>
      <c r="K9" s="50" t="s">
        <v>39</v>
      </c>
      <c r="L9" s="51"/>
      <c r="M9" s="52"/>
      <c r="O9" s="75" t="s">
        <v>128</v>
      </c>
      <c r="P9" s="76"/>
      <c r="Q9" s="76"/>
      <c r="R9" s="77"/>
    </row>
    <row r="10" spans="1:18">
      <c r="A10" t="s">
        <v>10</v>
      </c>
      <c r="B10" t="s">
        <v>18</v>
      </c>
      <c r="C10">
        <v>36</v>
      </c>
      <c r="D10" s="22">
        <v>20.85</v>
      </c>
      <c r="K10" s="57" t="s">
        <v>40</v>
      </c>
      <c r="L10" s="58"/>
      <c r="M10" s="59"/>
      <c r="O10" s="75" t="s">
        <v>129</v>
      </c>
      <c r="P10" s="76"/>
      <c r="Q10" s="76"/>
      <c r="R10" s="77"/>
    </row>
    <row r="11" spans="1:18">
      <c r="A11" t="s">
        <v>11</v>
      </c>
      <c r="B11" t="s">
        <v>19</v>
      </c>
      <c r="C11">
        <v>20</v>
      </c>
      <c r="D11" s="22">
        <v>12.65</v>
      </c>
      <c r="K11" s="47" t="s">
        <v>41</v>
      </c>
      <c r="L11" s="48"/>
      <c r="M11" s="49"/>
      <c r="O11" s="75" t="s">
        <v>130</v>
      </c>
      <c r="P11" s="76"/>
      <c r="Q11" s="76"/>
      <c r="R11" s="77"/>
    </row>
    <row r="12" spans="1:18">
      <c r="A12" s="14"/>
      <c r="B12" s="14"/>
      <c r="C12" s="14"/>
      <c r="D12" s="15"/>
      <c r="K12" s="47" t="s">
        <v>42</v>
      </c>
      <c r="L12" s="48"/>
      <c r="M12" s="49"/>
      <c r="O12" s="78" t="s">
        <v>131</v>
      </c>
      <c r="P12" s="79"/>
      <c r="Q12" s="79"/>
      <c r="R12" s="80"/>
    </row>
    <row r="13" spans="1:18">
      <c r="A13" s="1" t="s">
        <v>0</v>
      </c>
      <c r="B13" s="11" t="s">
        <v>3</v>
      </c>
      <c r="C13" s="1" t="s">
        <v>28</v>
      </c>
      <c r="D13" s="1" t="s">
        <v>29</v>
      </c>
      <c r="F13" s="56" t="str">
        <f>SUBSTITUTE(SUBSTITUTE(B14,"$",""),",","")</f>
        <v>40.12</v>
      </c>
      <c r="G13" s="56"/>
      <c r="H13" s="56"/>
      <c r="I13" s="56"/>
      <c r="K13" s="47" t="s">
        <v>43</v>
      </c>
      <c r="L13" s="48"/>
      <c r="M13" s="49"/>
      <c r="O13" s="7"/>
      <c r="P13" s="7"/>
      <c r="Q13" s="7"/>
      <c r="R13" s="7"/>
    </row>
    <row r="14" spans="1:18">
      <c r="A14" s="3" t="s">
        <v>9</v>
      </c>
      <c r="B14" s="13">
        <f>VLOOKUP(A14,Vtable,4,0)</f>
        <v>40.119999999999997</v>
      </c>
      <c r="C14" s="3">
        <v>5</v>
      </c>
      <c r="D14" s="23">
        <f>B14*C14</f>
        <v>200.6</v>
      </c>
      <c r="K14" s="47" t="s">
        <v>44</v>
      </c>
      <c r="L14" s="48"/>
      <c r="M14" s="49"/>
      <c r="O14" s="1" t="s">
        <v>0</v>
      </c>
      <c r="P14" s="1" t="s">
        <v>1</v>
      </c>
      <c r="Q14" s="1" t="s">
        <v>2</v>
      </c>
      <c r="R14" s="12" t="s">
        <v>3</v>
      </c>
    </row>
    <row r="15" spans="1:18">
      <c r="A15" s="16"/>
      <c r="B15" s="16"/>
      <c r="C15" s="16"/>
      <c r="D15" s="17"/>
      <c r="K15" s="47" t="s">
        <v>45</v>
      </c>
      <c r="L15" s="48"/>
      <c r="M15" s="49"/>
      <c r="O15" t="s">
        <v>4</v>
      </c>
      <c r="P15" t="s">
        <v>12</v>
      </c>
      <c r="Q15">
        <v>25</v>
      </c>
      <c r="R15" s="22" t="s">
        <v>20</v>
      </c>
    </row>
    <row r="16" spans="1:18">
      <c r="A16" s="60" t="s">
        <v>32</v>
      </c>
      <c r="B16" s="60"/>
      <c r="C16" s="60"/>
      <c r="D16" s="60"/>
      <c r="F16" s="42" t="s">
        <v>133</v>
      </c>
      <c r="G16" s="18"/>
      <c r="H16" s="19"/>
      <c r="K16" s="50" t="s">
        <v>46</v>
      </c>
      <c r="L16" s="51"/>
      <c r="M16" s="52"/>
      <c r="O16" t="s">
        <v>4</v>
      </c>
      <c r="P16" t="s">
        <v>13</v>
      </c>
      <c r="Q16">
        <v>15</v>
      </c>
      <c r="R16" s="22" t="s">
        <v>21</v>
      </c>
    </row>
    <row r="17" spans="1:18">
      <c r="A17" s="5" t="s">
        <v>0</v>
      </c>
      <c r="B17" s="6" t="s">
        <v>3</v>
      </c>
      <c r="C17" s="5" t="s">
        <v>28</v>
      </c>
      <c r="D17" s="5" t="s">
        <v>29</v>
      </c>
      <c r="F17" s="39" t="s">
        <v>134</v>
      </c>
      <c r="G17" s="20"/>
      <c r="H17" s="21"/>
      <c r="K17" s="53" t="s">
        <v>47</v>
      </c>
      <c r="L17" s="54"/>
      <c r="M17" s="55"/>
      <c r="O17" t="s">
        <v>6</v>
      </c>
      <c r="P17" t="s">
        <v>14</v>
      </c>
      <c r="Q17">
        <v>30</v>
      </c>
      <c r="R17" s="22" t="s">
        <v>22</v>
      </c>
    </row>
    <row r="18" spans="1:18">
      <c r="A18" s="9" t="s">
        <v>11</v>
      </c>
      <c r="B18" s="3">
        <f>VLOOKUP(A18,Vtable,4,0)</f>
        <v>12.65</v>
      </c>
      <c r="C18" s="3">
        <v>6</v>
      </c>
      <c r="D18" s="45">
        <f>B18*C18</f>
        <v>75.900000000000006</v>
      </c>
      <c r="F18" s="39" t="s">
        <v>135</v>
      </c>
      <c r="G18" s="40"/>
      <c r="H18" s="41"/>
      <c r="K18" s="56"/>
      <c r="L18" s="56"/>
      <c r="M18" s="56"/>
      <c r="O18" t="s">
        <v>4</v>
      </c>
      <c r="P18" t="s">
        <v>15</v>
      </c>
      <c r="Q18">
        <v>50</v>
      </c>
      <c r="R18" s="22" t="s">
        <v>23</v>
      </c>
    </row>
    <row r="19" spans="1:18">
      <c r="A19" s="16"/>
      <c r="B19" s="16"/>
      <c r="C19" s="16"/>
      <c r="D19" s="17"/>
      <c r="F19" s="57" t="s">
        <v>139</v>
      </c>
      <c r="G19" s="58"/>
      <c r="H19" s="59"/>
      <c r="O19" t="s">
        <v>8</v>
      </c>
      <c r="P19" t="s">
        <v>16</v>
      </c>
      <c r="Q19">
        <v>40</v>
      </c>
      <c r="R19" s="22" t="s">
        <v>24</v>
      </c>
    </row>
    <row r="20" spans="1:18">
      <c r="A20" s="46" t="s">
        <v>48</v>
      </c>
      <c r="B20" s="46"/>
      <c r="C20" s="46"/>
      <c r="D20" s="46"/>
      <c r="F20" s="47" t="s">
        <v>136</v>
      </c>
      <c r="G20" s="48"/>
      <c r="H20" s="49"/>
      <c r="O20" t="s">
        <v>9</v>
      </c>
      <c r="P20" t="s">
        <v>17</v>
      </c>
      <c r="Q20">
        <v>30</v>
      </c>
      <c r="R20" s="22" t="s">
        <v>25</v>
      </c>
    </row>
    <row r="21" spans="1:18">
      <c r="A21" s="5" t="s">
        <v>0</v>
      </c>
      <c r="B21" s="6" t="s">
        <v>3</v>
      </c>
      <c r="C21" s="5" t="s">
        <v>28</v>
      </c>
      <c r="D21" s="5" t="s">
        <v>29</v>
      </c>
      <c r="F21" s="47" t="s">
        <v>137</v>
      </c>
      <c r="G21" s="48"/>
      <c r="H21" s="49"/>
      <c r="O21" t="s">
        <v>10</v>
      </c>
      <c r="P21" t="s">
        <v>18</v>
      </c>
      <c r="Q21">
        <v>36</v>
      </c>
      <c r="R21" s="22" t="s">
        <v>26</v>
      </c>
    </row>
    <row r="22" spans="1:18">
      <c r="A22" s="9" t="s">
        <v>10</v>
      </c>
      <c r="B22" s="3">
        <f>VLOOKUP(A10,Vtable,4,0)</f>
        <v>20.85</v>
      </c>
      <c r="C22" s="3">
        <v>10</v>
      </c>
      <c r="D22" s="45">
        <f>B22*C22</f>
        <v>208.5</v>
      </c>
      <c r="F22" s="50" t="s">
        <v>138</v>
      </c>
      <c r="G22" s="51"/>
      <c r="H22" s="52"/>
      <c r="O22" t="s">
        <v>11</v>
      </c>
      <c r="P22" t="s">
        <v>19</v>
      </c>
      <c r="Q22">
        <v>20</v>
      </c>
      <c r="R22" s="22" t="s">
        <v>27</v>
      </c>
    </row>
    <row r="23" spans="1:18">
      <c r="F23" s="56"/>
      <c r="G23" s="56"/>
      <c r="H23" s="56"/>
    </row>
    <row r="24" spans="1:18">
      <c r="A24" s="46" t="s">
        <v>49</v>
      </c>
      <c r="B24" s="46"/>
      <c r="C24" s="46"/>
      <c r="D24" s="46"/>
    </row>
    <row r="25" spans="1:18">
      <c r="A25" s="5" t="s">
        <v>0</v>
      </c>
      <c r="B25" s="5" t="s">
        <v>28</v>
      </c>
      <c r="C25" s="5" t="s">
        <v>29</v>
      </c>
    </row>
    <row r="26" spans="1:18">
      <c r="A26" s="9"/>
      <c r="B26" s="3"/>
      <c r="C26" s="10"/>
    </row>
  </sheetData>
  <mergeCells count="39">
    <mergeCell ref="O8:R8"/>
    <mergeCell ref="O9:R9"/>
    <mergeCell ref="O10:R10"/>
    <mergeCell ref="O11:R11"/>
    <mergeCell ref="O12:R12"/>
    <mergeCell ref="O6:R6"/>
    <mergeCell ref="O1:R1"/>
    <mergeCell ref="O2:R2"/>
    <mergeCell ref="O3:R3"/>
    <mergeCell ref="O4:R4"/>
    <mergeCell ref="O5:R5"/>
    <mergeCell ref="F1:I1"/>
    <mergeCell ref="F2:I2"/>
    <mergeCell ref="A16:D16"/>
    <mergeCell ref="H5:I5"/>
    <mergeCell ref="H6:I6"/>
    <mergeCell ref="H7:I7"/>
    <mergeCell ref="F13:I13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A24:D24"/>
    <mergeCell ref="K15:M15"/>
    <mergeCell ref="K16:M16"/>
    <mergeCell ref="K17:M17"/>
    <mergeCell ref="K18:M18"/>
    <mergeCell ref="A20:D20"/>
    <mergeCell ref="F19:H19"/>
    <mergeCell ref="F20:H20"/>
    <mergeCell ref="F21:H21"/>
    <mergeCell ref="F22:H22"/>
    <mergeCell ref="F23:H23"/>
  </mergeCells>
  <dataValidations count="1">
    <dataValidation type="list" allowBlank="1" showInputMessage="1" showErrorMessage="1" sqref="A18">
      <formula1>$A$4:$A$11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C12" sqref="C12"/>
    </sheetView>
  </sheetViews>
  <sheetFormatPr defaultRowHeight="14.4"/>
  <cols>
    <col min="1" max="1" width="13" customWidth="1"/>
    <col min="2" max="2" width="10.44140625" customWidth="1"/>
    <col min="3" max="3" width="8.77734375" customWidth="1"/>
    <col min="5" max="5" width="9.21875" customWidth="1"/>
    <col min="12" max="12" width="12.21875" customWidth="1"/>
    <col min="14" max="14" width="11.77734375" customWidth="1"/>
    <col min="15" max="15" width="13.77734375" customWidth="1"/>
    <col min="16" max="16" width="10.21875" customWidth="1"/>
  </cols>
  <sheetData>
    <row r="1" spans="1:17">
      <c r="A1" s="53" t="s">
        <v>33</v>
      </c>
      <c r="B1" s="54"/>
      <c r="C1" s="54"/>
      <c r="D1" s="55"/>
      <c r="N1" s="1" t="s">
        <v>0</v>
      </c>
      <c r="O1" s="1" t="s">
        <v>1</v>
      </c>
      <c r="P1" s="1" t="s">
        <v>2</v>
      </c>
      <c r="Q1" s="12" t="s">
        <v>3</v>
      </c>
    </row>
    <row r="2" spans="1:17">
      <c r="A2" s="50" t="s">
        <v>34</v>
      </c>
      <c r="B2" s="51"/>
      <c r="C2" s="51"/>
      <c r="D2" s="52"/>
      <c r="K2" s="57" t="s">
        <v>121</v>
      </c>
      <c r="L2" s="59"/>
      <c r="N2" t="s">
        <v>4</v>
      </c>
      <c r="O2" t="s">
        <v>12</v>
      </c>
      <c r="P2">
        <v>25</v>
      </c>
      <c r="Q2" s="22" t="s">
        <v>20</v>
      </c>
    </row>
    <row r="3" spans="1:17">
      <c r="A3" s="81"/>
      <c r="B3" s="81"/>
      <c r="C3" s="81"/>
      <c r="D3" s="81"/>
      <c r="E3" s="81"/>
      <c r="F3" s="81"/>
      <c r="G3" s="81"/>
      <c r="H3" s="81"/>
      <c r="I3" s="81"/>
      <c r="J3" s="81"/>
      <c r="K3" s="47" t="s">
        <v>113</v>
      </c>
      <c r="L3" s="49"/>
      <c r="N3" t="s">
        <v>5</v>
      </c>
      <c r="O3" t="s">
        <v>13</v>
      </c>
      <c r="P3">
        <v>15</v>
      </c>
      <c r="Q3" s="22" t="s">
        <v>21</v>
      </c>
    </row>
    <row r="4" spans="1:17">
      <c r="K4" s="47" t="s">
        <v>114</v>
      </c>
      <c r="L4" s="49"/>
      <c r="N4" t="s">
        <v>6</v>
      </c>
      <c r="O4" t="s">
        <v>14</v>
      </c>
      <c r="P4">
        <v>30</v>
      </c>
      <c r="Q4" s="22" t="s">
        <v>22</v>
      </c>
    </row>
    <row r="5" spans="1:17">
      <c r="A5" s="1" t="s">
        <v>0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K5" s="47" t="s">
        <v>115</v>
      </c>
      <c r="L5" s="49"/>
      <c r="N5" t="s">
        <v>7</v>
      </c>
      <c r="O5" t="s">
        <v>15</v>
      </c>
      <c r="P5">
        <v>50</v>
      </c>
      <c r="Q5" s="22" t="s">
        <v>23</v>
      </c>
    </row>
    <row r="6" spans="1:17">
      <c r="A6" s="1" t="s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 s="47" t="s">
        <v>116</v>
      </c>
      <c r="L6" s="49"/>
      <c r="N6" t="s">
        <v>8</v>
      </c>
      <c r="O6" t="s">
        <v>16</v>
      </c>
      <c r="P6">
        <v>40</v>
      </c>
      <c r="Q6" s="22" t="s">
        <v>24</v>
      </c>
    </row>
    <row r="7" spans="1:17">
      <c r="A7" s="1" t="s">
        <v>2</v>
      </c>
      <c r="B7">
        <v>25</v>
      </c>
      <c r="C7">
        <v>15</v>
      </c>
      <c r="D7">
        <v>30</v>
      </c>
      <c r="E7">
        <v>50</v>
      </c>
      <c r="F7">
        <v>40</v>
      </c>
      <c r="G7">
        <v>30</v>
      </c>
      <c r="H7">
        <v>36</v>
      </c>
      <c r="I7">
        <v>20</v>
      </c>
      <c r="K7" s="47" t="s">
        <v>117</v>
      </c>
      <c r="L7" s="49"/>
      <c r="N7" t="s">
        <v>9</v>
      </c>
      <c r="O7" t="s">
        <v>17</v>
      </c>
      <c r="P7">
        <v>30</v>
      </c>
      <c r="Q7" s="22" t="s">
        <v>25</v>
      </c>
    </row>
    <row r="8" spans="1:17">
      <c r="A8" s="12" t="s">
        <v>3</v>
      </c>
      <c r="B8" s="22" t="s">
        <v>20</v>
      </c>
      <c r="C8" s="22" t="s">
        <v>21</v>
      </c>
      <c r="D8" s="22" t="s">
        <v>22</v>
      </c>
      <c r="E8" s="22" t="s">
        <v>23</v>
      </c>
      <c r="F8" s="22" t="s">
        <v>24</v>
      </c>
      <c r="G8" s="22" t="s">
        <v>25</v>
      </c>
      <c r="H8" s="22" t="s">
        <v>26</v>
      </c>
      <c r="I8" s="22" t="s">
        <v>27</v>
      </c>
      <c r="K8" s="47" t="s">
        <v>118</v>
      </c>
      <c r="L8" s="49"/>
      <c r="N8" t="s">
        <v>10</v>
      </c>
      <c r="O8" t="s">
        <v>18</v>
      </c>
      <c r="P8">
        <v>36</v>
      </c>
      <c r="Q8" s="22" t="s">
        <v>26</v>
      </c>
    </row>
    <row r="9" spans="1:17">
      <c r="K9" s="47" t="s">
        <v>119</v>
      </c>
      <c r="L9" s="49"/>
      <c r="N9" t="s">
        <v>11</v>
      </c>
      <c r="O9" t="s">
        <v>19</v>
      </c>
      <c r="P9">
        <v>20</v>
      </c>
      <c r="Q9" s="22" t="s">
        <v>27</v>
      </c>
    </row>
    <row r="10" spans="1:17">
      <c r="K10" s="50" t="s">
        <v>120</v>
      </c>
      <c r="L10" s="52"/>
    </row>
    <row r="11" spans="1:17">
      <c r="A11" s="43" t="s">
        <v>0</v>
      </c>
      <c r="B11" s="43" t="s">
        <v>2</v>
      </c>
      <c r="K11" s="56"/>
      <c r="L11" s="56"/>
    </row>
    <row r="12" spans="1:17">
      <c r="A12" s="29" t="s">
        <v>9</v>
      </c>
      <c r="B12" s="29">
        <f>HLOOKUP(A12,A5:I8,3,0)</f>
        <v>30</v>
      </c>
      <c r="K12" s="81"/>
      <c r="L12" s="81"/>
    </row>
  </sheetData>
  <mergeCells count="14">
    <mergeCell ref="A1:D1"/>
    <mergeCell ref="A2:D2"/>
    <mergeCell ref="A3:J3"/>
    <mergeCell ref="K2:L2"/>
    <mergeCell ref="K3:L3"/>
    <mergeCell ref="K4:L4"/>
    <mergeCell ref="K5:L5"/>
    <mergeCell ref="K6:L6"/>
    <mergeCell ref="K12:L12"/>
    <mergeCell ref="K7:L7"/>
    <mergeCell ref="K8:L8"/>
    <mergeCell ref="K9:L9"/>
    <mergeCell ref="K10:L10"/>
    <mergeCell ref="K11:L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2"/>
  <sheetViews>
    <sheetView tabSelected="1" workbookViewId="0">
      <selection activeCell="E10" sqref="E10"/>
    </sheetView>
  </sheetViews>
  <sheetFormatPr defaultRowHeight="14.4"/>
  <cols>
    <col min="2" max="2" width="38.77734375" customWidth="1"/>
    <col min="3" max="3" width="20.6640625" style="2" customWidth="1"/>
    <col min="4" max="4" width="10" customWidth="1"/>
    <col min="5" max="5" width="17.21875" style="2" customWidth="1"/>
    <col min="11" max="11" width="21.88671875" customWidth="1"/>
  </cols>
  <sheetData>
    <row r="2" spans="1:11">
      <c r="B2" s="24" t="s">
        <v>51</v>
      </c>
      <c r="C2" s="25" t="s">
        <v>50</v>
      </c>
      <c r="D2" s="24" t="s">
        <v>52</v>
      </c>
      <c r="E2" s="25" t="s">
        <v>53</v>
      </c>
      <c r="G2" s="53" t="s">
        <v>66</v>
      </c>
      <c r="H2" s="54"/>
      <c r="I2" s="54"/>
      <c r="J2" s="54"/>
      <c r="K2" s="55"/>
    </row>
    <row r="3" spans="1:11">
      <c r="B3" s="27" t="s">
        <v>59</v>
      </c>
      <c r="C3" s="28">
        <v>100</v>
      </c>
      <c r="D3" s="29" t="s">
        <v>54</v>
      </c>
      <c r="E3" s="28">
        <v>0</v>
      </c>
      <c r="G3" s="83"/>
      <c r="H3" s="84"/>
      <c r="I3" s="84"/>
      <c r="J3" s="84"/>
      <c r="K3" s="85"/>
    </row>
    <row r="4" spans="1:11">
      <c r="B4" s="28" t="s">
        <v>60</v>
      </c>
      <c r="C4" s="28">
        <v>4000</v>
      </c>
      <c r="D4" s="29" t="s">
        <v>55</v>
      </c>
      <c r="E4" s="28">
        <v>400</v>
      </c>
      <c r="G4" s="53" t="s">
        <v>67</v>
      </c>
      <c r="H4" s="54"/>
      <c r="I4" s="54"/>
      <c r="J4" s="54"/>
      <c r="K4" s="55"/>
    </row>
    <row r="5" spans="1:11">
      <c r="B5" s="28" t="s">
        <v>61</v>
      </c>
      <c r="C5" s="28">
        <v>6000</v>
      </c>
      <c r="D5" s="29" t="s">
        <v>56</v>
      </c>
      <c r="E5" s="28">
        <v>600</v>
      </c>
      <c r="G5" s="83"/>
      <c r="H5" s="84"/>
      <c r="I5" s="84"/>
      <c r="J5" s="84"/>
      <c r="K5" s="85"/>
    </row>
    <row r="6" spans="1:11">
      <c r="B6" s="28" t="s">
        <v>62</v>
      </c>
      <c r="C6" s="28">
        <v>8000</v>
      </c>
      <c r="D6" s="29" t="s">
        <v>57</v>
      </c>
      <c r="E6" s="28">
        <v>800</v>
      </c>
      <c r="G6" s="53" t="s">
        <v>68</v>
      </c>
      <c r="H6" s="54"/>
      <c r="I6" s="54"/>
      <c r="J6" s="54"/>
      <c r="K6" s="55"/>
    </row>
    <row r="7" spans="1:11">
      <c r="B7" s="28" t="s">
        <v>63</v>
      </c>
      <c r="C7" s="28">
        <v>10000</v>
      </c>
      <c r="D7" s="29" t="s">
        <v>58</v>
      </c>
      <c r="E7" s="28">
        <v>1000</v>
      </c>
      <c r="G7" s="56"/>
      <c r="H7" s="56"/>
      <c r="I7" s="56"/>
      <c r="J7" s="56"/>
      <c r="K7" s="56"/>
    </row>
    <row r="8" spans="1:11">
      <c r="G8" s="56"/>
      <c r="H8" s="56"/>
      <c r="I8" s="56"/>
      <c r="J8" s="56"/>
      <c r="K8" s="56"/>
    </row>
    <row r="9" spans="1:11">
      <c r="A9" s="81"/>
      <c r="B9" s="81"/>
      <c r="C9" s="81"/>
      <c r="D9" s="81"/>
      <c r="E9" s="81"/>
      <c r="F9" s="81"/>
      <c r="G9" s="81"/>
    </row>
    <row r="10" spans="1:11">
      <c r="B10" s="26" t="s">
        <v>64</v>
      </c>
      <c r="C10" s="26" t="s">
        <v>65</v>
      </c>
    </row>
    <row r="11" spans="1:11">
      <c r="B11" s="30">
        <v>12000</v>
      </c>
      <c r="C11" s="28">
        <f>VLOOKUP(B11,VtableComm,3,1)</f>
        <v>1000</v>
      </c>
      <c r="G11" s="57" t="s">
        <v>69</v>
      </c>
      <c r="H11" s="58"/>
      <c r="I11" s="58"/>
      <c r="J11" s="58"/>
      <c r="K11" s="59"/>
    </row>
    <row r="12" spans="1:11">
      <c r="B12" s="30">
        <v>50</v>
      </c>
      <c r="C12" s="4" t="e">
        <f>VLOOKUP(B12,VtableComm,3,1)</f>
        <v>#N/A</v>
      </c>
      <c r="G12" s="50" t="s">
        <v>70</v>
      </c>
      <c r="H12" s="51"/>
      <c r="I12" s="51"/>
      <c r="J12" s="51"/>
      <c r="K12" s="52"/>
    </row>
    <row r="13" spans="1:11">
      <c r="B13" s="30">
        <v>9999</v>
      </c>
      <c r="C13" s="28">
        <f>VLOOKUP(B13,VtableComm,3)</f>
        <v>800</v>
      </c>
      <c r="G13" s="57" t="s">
        <v>71</v>
      </c>
      <c r="H13" s="58"/>
      <c r="I13" s="58"/>
      <c r="J13" s="58"/>
      <c r="K13" s="59"/>
    </row>
    <row r="14" spans="1:11">
      <c r="G14" s="50" t="s">
        <v>72</v>
      </c>
      <c r="H14" s="51"/>
      <c r="I14" s="51"/>
      <c r="J14" s="51"/>
      <c r="K14" s="52"/>
    </row>
    <row r="15" spans="1:11">
      <c r="G15" s="57" t="s">
        <v>73</v>
      </c>
      <c r="H15" s="58"/>
      <c r="I15" s="58"/>
      <c r="J15" s="58"/>
      <c r="K15" s="59"/>
    </row>
    <row r="16" spans="1:11">
      <c r="G16" s="50" t="s">
        <v>74</v>
      </c>
      <c r="H16" s="51"/>
      <c r="I16" s="51"/>
      <c r="J16" s="51"/>
      <c r="K16" s="52"/>
    </row>
    <row r="17" spans="7:11">
      <c r="G17" s="56"/>
      <c r="H17" s="56"/>
      <c r="I17" s="56"/>
      <c r="J17" s="56"/>
      <c r="K17" s="56"/>
    </row>
    <row r="18" spans="7:11">
      <c r="G18" s="82" t="s">
        <v>75</v>
      </c>
      <c r="H18" s="82"/>
      <c r="I18" s="82"/>
      <c r="J18" s="82"/>
      <c r="K18" s="82"/>
    </row>
    <row r="19" spans="7:11">
      <c r="G19" s="57" t="s">
        <v>76</v>
      </c>
      <c r="H19" s="58"/>
      <c r="I19" s="58"/>
      <c r="J19" s="58"/>
      <c r="K19" s="59"/>
    </row>
    <row r="20" spans="7:11">
      <c r="G20" s="50" t="s">
        <v>77</v>
      </c>
      <c r="H20" s="51"/>
      <c r="I20" s="51"/>
      <c r="J20" s="51"/>
      <c r="K20" s="52"/>
    </row>
    <row r="21" spans="7:11">
      <c r="G21" s="56"/>
      <c r="H21" s="56"/>
      <c r="I21" s="56"/>
      <c r="J21" s="56"/>
      <c r="K21" s="56"/>
    </row>
    <row r="22" spans="7:11">
      <c r="G22" s="56"/>
      <c r="H22" s="56"/>
      <c r="I22" s="56"/>
      <c r="J22" s="56"/>
      <c r="K22" s="56"/>
    </row>
  </sheetData>
  <mergeCells count="20">
    <mergeCell ref="A9:G9"/>
    <mergeCell ref="G2:K2"/>
    <mergeCell ref="G3:K3"/>
    <mergeCell ref="G4:K4"/>
    <mergeCell ref="G5:K5"/>
    <mergeCell ref="G6:K6"/>
    <mergeCell ref="G7:K7"/>
    <mergeCell ref="G8:K8"/>
    <mergeCell ref="G22:K22"/>
    <mergeCell ref="G11:K1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Views>
    <sheetView workbookViewId="0">
      <selection activeCell="A2" sqref="A2:D10"/>
    </sheetView>
  </sheetViews>
  <sheetFormatPr defaultRowHeight="14.4"/>
  <cols>
    <col min="1" max="1" width="11.6640625" customWidth="1"/>
    <col min="2" max="2" width="15.88671875" customWidth="1"/>
    <col min="11" max="11" width="12.21875" customWidth="1"/>
    <col min="12" max="12" width="14.6640625" customWidth="1"/>
  </cols>
  <sheetData>
    <row r="1" spans="1:23">
      <c r="F1" s="86" t="s">
        <v>112</v>
      </c>
      <c r="G1" s="87"/>
      <c r="H1" s="93" t="s">
        <v>95</v>
      </c>
      <c r="I1" s="94"/>
    </row>
    <row r="2" spans="1:23">
      <c r="A2" s="1" t="s">
        <v>0</v>
      </c>
      <c r="B2" s="1" t="s">
        <v>1</v>
      </c>
      <c r="C2" s="1" t="s">
        <v>2</v>
      </c>
      <c r="D2" s="12" t="s">
        <v>3</v>
      </c>
      <c r="F2" s="88" t="s">
        <v>101</v>
      </c>
      <c r="G2" s="89"/>
      <c r="H2" s="95"/>
      <c r="I2" s="96"/>
      <c r="K2" s="1" t="s">
        <v>0</v>
      </c>
      <c r="L2" s="1" t="s">
        <v>1</v>
      </c>
      <c r="M2" s="1" t="s">
        <v>2</v>
      </c>
      <c r="N2" s="12" t="s">
        <v>3</v>
      </c>
    </row>
    <row r="3" spans="1:23">
      <c r="A3" t="s">
        <v>4</v>
      </c>
      <c r="B3" t="s">
        <v>12</v>
      </c>
      <c r="C3">
        <v>25</v>
      </c>
      <c r="D3" s="22" t="s">
        <v>20</v>
      </c>
      <c r="F3" s="37" t="s">
        <v>102</v>
      </c>
      <c r="G3" s="38"/>
      <c r="H3" s="95"/>
      <c r="I3" s="96"/>
      <c r="K3" t="s">
        <v>79</v>
      </c>
      <c r="L3" t="s">
        <v>12</v>
      </c>
      <c r="M3">
        <v>25</v>
      </c>
      <c r="N3" s="22" t="s">
        <v>20</v>
      </c>
    </row>
    <row r="4" spans="1:23">
      <c r="A4" t="s">
        <v>5</v>
      </c>
      <c r="B4" t="s">
        <v>13</v>
      </c>
      <c r="C4">
        <v>15</v>
      </c>
      <c r="D4" s="22" t="s">
        <v>21</v>
      </c>
      <c r="F4" s="37" t="s">
        <v>103</v>
      </c>
      <c r="G4" s="38"/>
      <c r="H4" s="95"/>
      <c r="I4" s="96"/>
      <c r="K4" t="s">
        <v>80</v>
      </c>
      <c r="L4" t="s">
        <v>13</v>
      </c>
      <c r="M4">
        <v>15</v>
      </c>
      <c r="N4" s="22" t="s">
        <v>21</v>
      </c>
    </row>
    <row r="5" spans="1:23">
      <c r="A5" t="s">
        <v>6</v>
      </c>
      <c r="B5" t="s">
        <v>14</v>
      </c>
      <c r="C5">
        <v>30</v>
      </c>
      <c r="D5" s="22" t="s">
        <v>22</v>
      </c>
      <c r="F5" s="37" t="s">
        <v>104</v>
      </c>
      <c r="G5" s="38"/>
      <c r="H5" s="95"/>
      <c r="I5" s="96"/>
      <c r="K5" t="s">
        <v>81</v>
      </c>
      <c r="L5" t="s">
        <v>14</v>
      </c>
      <c r="M5">
        <v>30</v>
      </c>
      <c r="N5" s="22" t="s">
        <v>22</v>
      </c>
    </row>
    <row r="6" spans="1:23">
      <c r="A6" t="s">
        <v>7</v>
      </c>
      <c r="B6" t="s">
        <v>15</v>
      </c>
      <c r="C6">
        <v>50</v>
      </c>
      <c r="D6" s="22" t="s">
        <v>23</v>
      </c>
      <c r="F6" s="37" t="s">
        <v>105</v>
      </c>
      <c r="G6" s="38"/>
      <c r="H6" s="95"/>
      <c r="I6" s="96"/>
      <c r="K6" t="s">
        <v>82</v>
      </c>
      <c r="L6" t="s">
        <v>15</v>
      </c>
      <c r="M6">
        <v>50</v>
      </c>
      <c r="N6" s="22" t="s">
        <v>23</v>
      </c>
    </row>
    <row r="7" spans="1:23">
      <c r="A7" t="s">
        <v>8</v>
      </c>
      <c r="B7" t="s">
        <v>16</v>
      </c>
      <c r="C7">
        <v>40</v>
      </c>
      <c r="D7" s="22" t="s">
        <v>24</v>
      </c>
      <c r="F7" s="37" t="s">
        <v>106</v>
      </c>
      <c r="G7" s="38"/>
      <c r="H7" s="95"/>
      <c r="I7" s="96"/>
      <c r="K7" t="s">
        <v>83</v>
      </c>
      <c r="L7" t="s">
        <v>16</v>
      </c>
      <c r="M7">
        <v>40</v>
      </c>
      <c r="N7" s="22" t="s">
        <v>24</v>
      </c>
    </row>
    <row r="8" spans="1:23">
      <c r="A8" t="s">
        <v>9</v>
      </c>
      <c r="B8" t="s">
        <v>17</v>
      </c>
      <c r="C8">
        <v>30</v>
      </c>
      <c r="D8" s="22" t="s">
        <v>25</v>
      </c>
      <c r="F8" s="37" t="s">
        <v>107</v>
      </c>
      <c r="G8" s="38"/>
      <c r="H8" s="95"/>
      <c r="I8" s="96"/>
      <c r="K8" t="s">
        <v>84</v>
      </c>
      <c r="L8" t="s">
        <v>17</v>
      </c>
      <c r="M8">
        <v>30</v>
      </c>
      <c r="N8" s="22" t="s">
        <v>25</v>
      </c>
    </row>
    <row r="9" spans="1:23">
      <c r="A9" t="s">
        <v>10</v>
      </c>
      <c r="B9" t="s">
        <v>18</v>
      </c>
      <c r="C9">
        <v>36</v>
      </c>
      <c r="D9" s="22" t="s">
        <v>26</v>
      </c>
      <c r="F9" s="37" t="s">
        <v>108</v>
      </c>
      <c r="G9" s="38"/>
      <c r="H9" s="95"/>
      <c r="I9" s="96"/>
      <c r="K9" t="s">
        <v>85</v>
      </c>
      <c r="L9" t="s">
        <v>18</v>
      </c>
      <c r="M9">
        <v>36</v>
      </c>
      <c r="N9" s="22" t="s">
        <v>26</v>
      </c>
    </row>
    <row r="10" spans="1:23">
      <c r="A10" t="s">
        <v>11</v>
      </c>
      <c r="B10" t="s">
        <v>19</v>
      </c>
      <c r="C10">
        <v>20</v>
      </c>
      <c r="D10" s="22" t="s">
        <v>27</v>
      </c>
      <c r="F10" s="37" t="s">
        <v>109</v>
      </c>
      <c r="G10" s="38"/>
      <c r="H10" s="95"/>
      <c r="I10" s="96"/>
      <c r="K10" t="s">
        <v>86</v>
      </c>
      <c r="L10" t="s">
        <v>19</v>
      </c>
      <c r="M10">
        <v>20</v>
      </c>
      <c r="N10" s="22" t="s">
        <v>27</v>
      </c>
    </row>
    <row r="11" spans="1:23">
      <c r="F11" s="37" t="s">
        <v>110</v>
      </c>
      <c r="G11" s="38"/>
      <c r="H11" s="95"/>
      <c r="I11" s="96"/>
    </row>
    <row r="12" spans="1:23">
      <c r="A12" s="90" t="s">
        <v>78</v>
      </c>
      <c r="B12" s="91"/>
      <c r="C12" s="91"/>
      <c r="D12" s="92"/>
      <c r="F12" s="99" t="s">
        <v>111</v>
      </c>
      <c r="G12" s="100"/>
      <c r="H12" s="95"/>
      <c r="I12" s="96"/>
      <c r="K12" s="90" t="s">
        <v>87</v>
      </c>
      <c r="L12" s="91"/>
      <c r="M12" s="91"/>
      <c r="N12" s="92"/>
    </row>
    <row r="13" spans="1:23">
      <c r="A13" s="31" t="s">
        <v>0</v>
      </c>
      <c r="B13" s="32" t="s">
        <v>3</v>
      </c>
      <c r="F13" s="56"/>
      <c r="G13" s="85"/>
      <c r="H13" s="95"/>
      <c r="I13" s="96"/>
      <c r="K13" s="31" t="s">
        <v>0</v>
      </c>
      <c r="L13" s="31" t="s">
        <v>3</v>
      </c>
    </row>
    <row r="14" spans="1:23">
      <c r="A14" t="s">
        <v>79</v>
      </c>
      <c r="B14" s="33" t="str">
        <f>VLOOKUP(TRIM(A14),$A$2:$D$10,4,0)</f>
        <v>$25.75</v>
      </c>
      <c r="C14" t="e">
        <f>VLOOKUP(A14,A2:D10,4,0)</f>
        <v>#N/A</v>
      </c>
      <c r="D14" t="str">
        <f>VLOOKUP(TRIM(A14),A2:D10,4,0)</f>
        <v>$25.75</v>
      </c>
      <c r="E14" s="57" t="s">
        <v>88</v>
      </c>
      <c r="F14" s="58"/>
      <c r="G14" s="58"/>
      <c r="H14" s="95"/>
      <c r="I14" s="96"/>
      <c r="K14" t="s">
        <v>4</v>
      </c>
      <c r="L14" t="e">
        <f>VLOOKUP(K14,TRIM($K$2:$N$10),4,0)+0</f>
        <v>#VALUE!</v>
      </c>
      <c r="O14" s="57" t="s">
        <v>90</v>
      </c>
      <c r="P14" s="58"/>
      <c r="Q14" s="59"/>
    </row>
    <row r="15" spans="1:23">
      <c r="A15" t="s">
        <v>80</v>
      </c>
      <c r="B15" s="33" t="str">
        <f t="shared" ref="B15:B21" si="0">VLOOKUP(TRIM(A15),$A$2:$D$10,4,0)</f>
        <v>$21.25</v>
      </c>
      <c r="D15" t="str">
        <f t="shared" ref="D15:D21" si="1">VLOOKUP(TRIM(A15),A3:D11,4,0)</f>
        <v>$21.25</v>
      </c>
      <c r="E15" s="50" t="s">
        <v>89</v>
      </c>
      <c r="F15" s="51"/>
      <c r="G15" s="51"/>
      <c r="H15" s="95"/>
      <c r="I15" s="96"/>
      <c r="K15" t="s">
        <v>5</v>
      </c>
      <c r="L15" t="str">
        <f t="array" ref="L15">VLOOKUP(K15,TRIM($K$2:$N$10),4,0)</f>
        <v>$21.25</v>
      </c>
      <c r="O15" s="47" t="s">
        <v>91</v>
      </c>
      <c r="P15" s="48"/>
      <c r="Q15" s="49"/>
      <c r="R15" s="7"/>
      <c r="S15" s="7"/>
      <c r="T15" s="7"/>
      <c r="U15" s="56"/>
      <c r="V15" s="56"/>
      <c r="W15" s="56"/>
    </row>
    <row r="16" spans="1:23">
      <c r="A16" t="s">
        <v>81</v>
      </c>
      <c r="B16" s="33" t="str">
        <f t="shared" si="0"/>
        <v>$15.86</v>
      </c>
      <c r="D16" t="str">
        <f t="shared" si="1"/>
        <v>$15.86</v>
      </c>
      <c r="E16" s="56"/>
      <c r="F16" s="56"/>
      <c r="G16" s="56"/>
      <c r="H16" s="95"/>
      <c r="I16" s="96"/>
      <c r="K16" t="s">
        <v>6</v>
      </c>
      <c r="L16" t="str">
        <f t="array" ref="L16">VLOOKUP(K16,TRIM($K$2:$N$10),4,0)</f>
        <v>$15.86</v>
      </c>
      <c r="M16" s="56" t="s">
        <v>100</v>
      </c>
      <c r="N16" s="85"/>
      <c r="O16" s="47" t="s">
        <v>92</v>
      </c>
      <c r="P16" s="48"/>
      <c r="Q16" s="49"/>
    </row>
    <row r="17" spans="1:17">
      <c r="A17" t="s">
        <v>82</v>
      </c>
      <c r="B17" s="33" t="str">
        <f t="shared" si="0"/>
        <v>$55.34</v>
      </c>
      <c r="D17" t="str">
        <f t="shared" si="1"/>
        <v>$55.34</v>
      </c>
      <c r="E17" s="56"/>
      <c r="F17" s="56"/>
      <c r="G17" s="56"/>
      <c r="H17" s="95"/>
      <c r="I17" s="96"/>
      <c r="K17" t="s">
        <v>7</v>
      </c>
      <c r="L17" t="str">
        <f t="array" ref="L17">VLOOKUP(K17,TRIM($K$2:$N$10),4,0)</f>
        <v>$55.34</v>
      </c>
      <c r="M17" s="56"/>
      <c r="N17" s="85"/>
      <c r="O17" s="47" t="s">
        <v>93</v>
      </c>
      <c r="P17" s="48"/>
      <c r="Q17" s="49"/>
    </row>
    <row r="18" spans="1:17">
      <c r="A18" t="s">
        <v>83</v>
      </c>
      <c r="B18" s="33" t="str">
        <f t="shared" si="0"/>
        <v>$50.95</v>
      </c>
      <c r="D18" t="str">
        <f t="shared" si="1"/>
        <v>$50.95</v>
      </c>
      <c r="E18" s="56"/>
      <c r="F18" s="56"/>
      <c r="G18" s="56"/>
      <c r="H18" s="95"/>
      <c r="I18" s="96"/>
      <c r="K18" t="s">
        <v>8</v>
      </c>
      <c r="L18" t="str">
        <f t="array" ref="L18">VLOOKUP(K18,TRIM($K$2:$N$10),4,0)</f>
        <v>$50.95</v>
      </c>
      <c r="M18" s="56"/>
      <c r="N18" s="85"/>
      <c r="O18" s="50" t="s">
        <v>94</v>
      </c>
      <c r="P18" s="51"/>
      <c r="Q18" s="52"/>
    </row>
    <row r="19" spans="1:17">
      <c r="A19" t="s">
        <v>84</v>
      </c>
      <c r="B19" s="33" t="str">
        <f t="shared" si="0"/>
        <v>$40.12</v>
      </c>
      <c r="D19" t="str">
        <f t="shared" si="1"/>
        <v>$40.12</v>
      </c>
      <c r="E19" s="56"/>
      <c r="F19" s="56"/>
      <c r="G19" s="56"/>
      <c r="H19" s="95"/>
      <c r="I19" s="96"/>
      <c r="K19" t="s">
        <v>9</v>
      </c>
      <c r="L19" t="str">
        <f t="array" ref="L19">VLOOKUP(K19,TRIM($K$2:$N$10),4,0)</f>
        <v>$40.12</v>
      </c>
      <c r="M19" s="56"/>
      <c r="N19" s="85"/>
      <c r="O19" s="56"/>
      <c r="P19" s="56"/>
      <c r="Q19" s="56"/>
    </row>
    <row r="20" spans="1:17">
      <c r="A20" t="s">
        <v>85</v>
      </c>
      <c r="B20" s="33" t="str">
        <f t="shared" si="0"/>
        <v>$20.85</v>
      </c>
      <c r="D20" t="str">
        <f t="shared" si="1"/>
        <v>$20.85</v>
      </c>
      <c r="E20" s="56"/>
      <c r="F20" s="56"/>
      <c r="G20" s="56"/>
      <c r="H20" s="95"/>
      <c r="I20" s="96"/>
      <c r="K20" t="s">
        <v>10</v>
      </c>
      <c r="L20" t="str">
        <f t="array" ref="L20">VLOOKUP(K20,TRIM($K$2:$N$10),4,0)</f>
        <v>$20.85</v>
      </c>
      <c r="M20" s="56"/>
      <c r="N20" s="84"/>
      <c r="O20" s="57" t="s">
        <v>96</v>
      </c>
      <c r="P20" s="58"/>
      <c r="Q20" s="59"/>
    </row>
    <row r="21" spans="1:17">
      <c r="A21" t="s">
        <v>86</v>
      </c>
      <c r="B21" s="33" t="str">
        <f t="shared" si="0"/>
        <v>$12.65</v>
      </c>
      <c r="D21" t="str">
        <f t="shared" si="1"/>
        <v>$12.65</v>
      </c>
      <c r="E21" s="56"/>
      <c r="F21" s="56"/>
      <c r="G21" s="56"/>
      <c r="H21" s="97"/>
      <c r="I21" s="98"/>
      <c r="K21" t="s">
        <v>11</v>
      </c>
      <c r="L21" t="str">
        <f t="array" ref="L21">VLOOKUP(K21,TRIM($K$2:$N$10),4,0)</f>
        <v>$12.65</v>
      </c>
      <c r="M21" s="56"/>
      <c r="N21" s="84"/>
      <c r="O21" s="47" t="s">
        <v>97</v>
      </c>
      <c r="P21" s="48"/>
      <c r="Q21" s="49"/>
    </row>
    <row r="22" spans="1:17">
      <c r="M22" s="56"/>
      <c r="N22" s="84"/>
      <c r="O22" s="47" t="s">
        <v>98</v>
      </c>
      <c r="P22" s="48"/>
      <c r="Q22" s="49"/>
    </row>
    <row r="23" spans="1:17">
      <c r="O23" s="34" t="s">
        <v>99</v>
      </c>
      <c r="P23" s="35"/>
      <c r="Q23" s="36"/>
    </row>
    <row r="24" spans="1:17">
      <c r="O24" s="81"/>
      <c r="P24" s="81"/>
      <c r="Q24" s="81"/>
    </row>
    <row r="25" spans="1:17">
      <c r="O25" s="81"/>
      <c r="P25" s="81"/>
      <c r="Q25" s="81"/>
    </row>
    <row r="30" spans="1:17">
      <c r="O30" s="81"/>
      <c r="P30" s="81"/>
      <c r="Q30" s="81"/>
    </row>
  </sheetData>
  <mergeCells count="35">
    <mergeCell ref="O14:Q14"/>
    <mergeCell ref="O15:Q15"/>
    <mergeCell ref="F12:G12"/>
    <mergeCell ref="F13:G13"/>
    <mergeCell ref="A12:D12"/>
    <mergeCell ref="H1:I21"/>
    <mergeCell ref="K12:N12"/>
    <mergeCell ref="E14:G14"/>
    <mergeCell ref="E15:G15"/>
    <mergeCell ref="E16:G16"/>
    <mergeCell ref="E17:G17"/>
    <mergeCell ref="E18:G18"/>
    <mergeCell ref="E19:G19"/>
    <mergeCell ref="E20:G20"/>
    <mergeCell ref="U15:W15"/>
    <mergeCell ref="O16:Q16"/>
    <mergeCell ref="O17:Q17"/>
    <mergeCell ref="O30:Q30"/>
    <mergeCell ref="O24:Q24"/>
    <mergeCell ref="O25:Q25"/>
    <mergeCell ref="O20:Q20"/>
    <mergeCell ref="O21:Q21"/>
    <mergeCell ref="O22:Q22"/>
    <mergeCell ref="O18:Q18"/>
    <mergeCell ref="O19:Q19"/>
    <mergeCell ref="F1:G1"/>
    <mergeCell ref="M22:N22"/>
    <mergeCell ref="F2:G2"/>
    <mergeCell ref="M16:N16"/>
    <mergeCell ref="M17:N17"/>
    <mergeCell ref="M18:N18"/>
    <mergeCell ref="M19:N19"/>
    <mergeCell ref="M20:N20"/>
    <mergeCell ref="M21:N21"/>
    <mergeCell ref="E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Vlookup Exact</vt:lpstr>
      <vt:lpstr>Hlookup Exact</vt:lpstr>
      <vt:lpstr>Vlookup Approximate</vt:lpstr>
      <vt:lpstr>Vlookup &amp; TRIM</vt:lpstr>
      <vt:lpstr>Vtable</vt:lpstr>
      <vt:lpstr>VtableComm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2020-02-26T11:56:19Z</dcterms:created>
  <dcterms:modified xsi:type="dcterms:W3CDTF">2020-07-02T08:54:53Z</dcterms:modified>
</cp:coreProperties>
</file>