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9211e7b8763c2d26/Desktop/FIRST SEMESTER COURSEWORK/"/>
    </mc:Choice>
  </mc:AlternateContent>
  <xr:revisionPtr revIDLastSave="0" documentId="8_{93BE8198-4E54-47C1-BD50-EF7B917923D5}" xr6:coauthVersionLast="47" xr6:coauthVersionMax="47" xr10:uidLastSave="{00000000-0000-0000-0000-000000000000}"/>
  <bookViews>
    <workbookView xWindow="-120" yWindow="-120" windowWidth="20730" windowHeight="11160" xr2:uid="{149B1CFD-7769-4259-BEA0-63E0FC905583}"/>
  </bookViews>
  <sheets>
    <sheet name="EXPLANATION OF MODELS" sheetId="28" r:id="rId1"/>
    <sheet name="OPTIMAL SOLUTION" sheetId="1" r:id="rId2"/>
    <sheet name="Sensitivity Report- OPTIMAL" sheetId="2" r:id="rId3"/>
    <sheet name="INCREASE CAPACITY BY 1 TON" sheetId="4" r:id="rId4"/>
    <sheet name="DECREASE CAPACITY BY 1 TON" sheetId="6" r:id="rId5"/>
    <sheet name="LONDON INCREASE" sheetId="10" r:id="rId6"/>
    <sheet name="LONDON DECREASE" sheetId="12" r:id="rId7"/>
    <sheet name="CLOSE WAREHOUSE" sheetId="23" r:id="rId8"/>
    <sheet name="SUBLETTING BHAM GGLOW CLOSED" sheetId="25" r:id="rId9"/>
    <sheet name="SUBLETTING BHAM NO CLOSED" sheetId="27" r:id="rId10"/>
  </sheets>
  <definedNames>
    <definedName name="solver_adj" localSheetId="7" hidden="1">'CLOSE WAREHOUSE'!$C$16,'CLOSE WAREHOUSE'!$D$16,'CLOSE WAREHOUSE'!$C$17,'CLOSE WAREHOUSE'!$D$17,'CLOSE WAREHOUSE'!$E$17,'CLOSE WAREHOUSE'!$F$16,'CLOSE WAREHOUSE'!$G$16,'CLOSE WAREHOUSE'!$I$16,'CLOSE WAREHOUSE'!$J$16,'CLOSE WAREHOUSE'!$G$17,'CLOSE WAREHOUSE'!$H$17,'CLOSE WAREHOUSE'!$J$17,'CLOSE WAREHOUSE'!$F$18,'CLOSE WAREHOUSE'!$H$18,'CLOSE WAREHOUSE'!$I$18,'CLOSE WAREHOUSE'!$J$18,'CLOSE WAREHOUSE'!$F$19,'CLOSE WAREHOUSE'!$G$19,'CLOSE WAREHOUSE'!$H$19,'CLOSE WAREHOUSE'!$I$19,'CLOSE WAREHOUSE'!$J$19,'CLOSE WAREHOUSE'!$F$20,'CLOSE WAREHOUSE'!$G$20,'CLOSE WAREHOUSE'!$H$20,'CLOSE WAREHOUSE'!$J$20,'CLOSE WAREHOUSE'!$B$27,'CLOSE WAREHOUSE'!$B$28,'CLOSE WAREHOUSE'!$B$29</definedName>
    <definedName name="solver_adj" localSheetId="4" hidden="1">'DECREASE CAPACITY BY 1 TON'!$C$16,'DECREASE CAPACITY BY 1 TON'!$D$16,'DECREASE CAPACITY BY 1 TON'!$C$17,'DECREASE CAPACITY BY 1 TON'!$D$17,'DECREASE CAPACITY BY 1 TON'!$E$17,'DECREASE CAPACITY BY 1 TON'!$F$16,'DECREASE CAPACITY BY 1 TON'!$G$16,'DECREASE CAPACITY BY 1 TON'!$I$16,'DECREASE CAPACITY BY 1 TON'!$J$16,'DECREASE CAPACITY BY 1 TON'!$G$17,'DECREASE CAPACITY BY 1 TON'!$H$17,'DECREASE CAPACITY BY 1 TON'!$J$17,'DECREASE CAPACITY BY 1 TON'!$F$18,'DECREASE CAPACITY BY 1 TON'!$H$18,'DECREASE CAPACITY BY 1 TON'!$I$18,'DECREASE CAPACITY BY 1 TON'!$J$18,'DECREASE CAPACITY BY 1 TON'!$F$19,'DECREASE CAPACITY BY 1 TON'!$G$19,'DECREASE CAPACITY BY 1 TON'!$H$19,'DECREASE CAPACITY BY 1 TON'!$I$19,'DECREASE CAPACITY BY 1 TON'!$J$19,'DECREASE CAPACITY BY 1 TON'!$F$20,'DECREASE CAPACITY BY 1 TON'!$G$20,'DECREASE CAPACITY BY 1 TON'!$H$20,'DECREASE CAPACITY BY 1 TON'!$J$20</definedName>
    <definedName name="solver_adj" localSheetId="3" hidden="1">'INCREASE CAPACITY BY 1 TON'!$C$16,'INCREASE CAPACITY BY 1 TON'!$D$16,'INCREASE CAPACITY BY 1 TON'!$C$17,'INCREASE CAPACITY BY 1 TON'!$D$17,'INCREASE CAPACITY BY 1 TON'!$E$17,'INCREASE CAPACITY BY 1 TON'!$F$16,'INCREASE CAPACITY BY 1 TON'!$G$16,'INCREASE CAPACITY BY 1 TON'!$I$16,'INCREASE CAPACITY BY 1 TON'!$J$16,'INCREASE CAPACITY BY 1 TON'!$G$17,'INCREASE CAPACITY BY 1 TON'!$H$17,'INCREASE CAPACITY BY 1 TON'!$J$17,'INCREASE CAPACITY BY 1 TON'!$F$18,'INCREASE CAPACITY BY 1 TON'!$H$18,'INCREASE CAPACITY BY 1 TON'!$I$18,'INCREASE CAPACITY BY 1 TON'!$J$18,'INCREASE CAPACITY BY 1 TON'!$F$19,'INCREASE CAPACITY BY 1 TON'!$G$19,'INCREASE CAPACITY BY 1 TON'!$H$19,'INCREASE CAPACITY BY 1 TON'!$I$19,'INCREASE CAPACITY BY 1 TON'!$J$19,'INCREASE CAPACITY BY 1 TON'!$F$20,'INCREASE CAPACITY BY 1 TON'!$G$20,'INCREASE CAPACITY BY 1 TON'!$H$20,'INCREASE CAPACITY BY 1 TON'!$J$20</definedName>
    <definedName name="solver_adj" localSheetId="6" hidden="1">'LONDON DECREASE'!$C$16,'LONDON DECREASE'!$D$16,'LONDON DECREASE'!$C$17,'LONDON DECREASE'!$D$17,'LONDON DECREASE'!$E$17,'LONDON DECREASE'!$F$16,'LONDON DECREASE'!$G$16,'LONDON DECREASE'!$I$16,'LONDON DECREASE'!$J$16,'LONDON DECREASE'!$G$17,'LONDON DECREASE'!$H$17,'LONDON DECREASE'!$J$17,'LONDON DECREASE'!$F$18,'LONDON DECREASE'!$H$18,'LONDON DECREASE'!$I$18,'LONDON DECREASE'!$J$18,'LONDON DECREASE'!$F$19,'LONDON DECREASE'!$G$19,'LONDON DECREASE'!$H$19,'LONDON DECREASE'!$I$19,'LONDON DECREASE'!$J$19,'LONDON DECREASE'!$F$20,'LONDON DECREASE'!$G$20,'LONDON DECREASE'!$H$20,'LONDON DECREASE'!$J$20</definedName>
    <definedName name="solver_adj" localSheetId="5" hidden="1">'LONDON INCREASE'!$C$16,'LONDON INCREASE'!$D$16,'LONDON INCREASE'!$C$17,'LONDON INCREASE'!$D$17,'LONDON INCREASE'!$E$17,'LONDON INCREASE'!$F$16,'LONDON INCREASE'!$G$16,'LONDON INCREASE'!$I$16,'LONDON INCREASE'!$J$16,'LONDON INCREASE'!$G$17,'LONDON INCREASE'!$H$17,'LONDON INCREASE'!$J$17,'LONDON INCREASE'!$F$18,'LONDON INCREASE'!$H$18,'LONDON INCREASE'!$I$18,'LONDON INCREASE'!$J$18,'LONDON INCREASE'!$F$19,'LONDON INCREASE'!$G$19,'LONDON INCREASE'!$H$19,'LONDON INCREASE'!$I$19,'LONDON INCREASE'!$J$19,'LONDON INCREASE'!$F$20,'LONDON INCREASE'!$G$20,'LONDON INCREASE'!$H$20,'LONDON INCREASE'!$J$20</definedName>
    <definedName name="solver_adj" localSheetId="1" hidden="1">'OPTIMAL SOLUTION'!$C$16,'OPTIMAL SOLUTION'!$D$16,'OPTIMAL SOLUTION'!$C$17,'OPTIMAL SOLUTION'!$D$17,'OPTIMAL SOLUTION'!$E$17,'OPTIMAL SOLUTION'!$F$16,'OPTIMAL SOLUTION'!$G$16,'OPTIMAL SOLUTION'!$I$16,'OPTIMAL SOLUTION'!$J$16,'OPTIMAL SOLUTION'!$G$17,'OPTIMAL SOLUTION'!$H$17,'OPTIMAL SOLUTION'!$J$17,'OPTIMAL SOLUTION'!$F$18,'OPTIMAL SOLUTION'!$H$18,'OPTIMAL SOLUTION'!$I$18,'OPTIMAL SOLUTION'!$J$18,'OPTIMAL SOLUTION'!$F$19,'OPTIMAL SOLUTION'!$G$19,'OPTIMAL SOLUTION'!$H$19,'OPTIMAL SOLUTION'!$I$19,'OPTIMAL SOLUTION'!$J$19,'OPTIMAL SOLUTION'!$F$20,'OPTIMAL SOLUTION'!$G$20,'OPTIMAL SOLUTION'!$H$20,'OPTIMAL SOLUTION'!$J$20</definedName>
    <definedName name="solver_adj" localSheetId="8" hidden="1">'SUBLETTING BHAM GGLOW CLOSED'!$C$18,'SUBLETTING BHAM GGLOW CLOSED'!$D$18,'SUBLETTING BHAM GGLOW CLOSED'!$C$19,'SUBLETTING BHAM GGLOW CLOSED'!$D$19,'SUBLETTING BHAM GGLOW CLOSED'!$E$19,'SUBLETTING BHAM GGLOW CLOSED'!$F$18,'SUBLETTING BHAM GGLOW CLOSED'!$G$18,'SUBLETTING BHAM GGLOW CLOSED'!$I$18,'SUBLETTING BHAM GGLOW CLOSED'!$J$18,'SUBLETTING BHAM GGLOW CLOSED'!$G$19,'SUBLETTING BHAM GGLOW CLOSED'!$H$19,'SUBLETTING BHAM GGLOW CLOSED'!$J$19,'SUBLETTING BHAM GGLOW CLOSED'!$F$20,'SUBLETTING BHAM GGLOW CLOSED'!$H$20,'SUBLETTING BHAM GGLOW CLOSED'!$I$20,'SUBLETTING BHAM GGLOW CLOSED'!$J$20,'SUBLETTING BHAM GGLOW CLOSED'!$F$21,'SUBLETTING BHAM GGLOW CLOSED'!$G$21,'SUBLETTING BHAM GGLOW CLOSED'!$H$21,'SUBLETTING BHAM GGLOW CLOSED'!$I$21,'SUBLETTING BHAM GGLOW CLOSED'!$J$21,'SUBLETTING BHAM GGLOW CLOSED'!$F$22,'SUBLETTING BHAM GGLOW CLOSED'!$G$22,'SUBLETTING BHAM GGLOW CLOSED'!$H$22,'SUBLETTING BHAM GGLOW CLOSED'!$J$22,'SUBLETTING BHAM GGLOW CLOSED'!$B$29,'SUBLETTING BHAM GGLOW CLOSED'!$B$30,'SUBLETTING BHAM GGLOW CLOSED'!$B$31</definedName>
    <definedName name="solver_adj" localSheetId="9" hidden="1">'SUBLETTING BHAM NO CLOSED'!$C$17,'SUBLETTING BHAM NO CLOSED'!$D$17,'SUBLETTING BHAM NO CLOSED'!$C$18,'SUBLETTING BHAM NO CLOSED'!$D$18,'SUBLETTING BHAM NO CLOSED'!$E$18,'SUBLETTING BHAM NO CLOSED'!$F$17,'SUBLETTING BHAM NO CLOSED'!$G$17,'SUBLETTING BHAM NO CLOSED'!$I$17,'SUBLETTING BHAM NO CLOSED'!$J$17,'SUBLETTING BHAM NO CLOSED'!$G$18,'SUBLETTING BHAM NO CLOSED'!$H$18,'SUBLETTING BHAM NO CLOSED'!$J$18,'SUBLETTING BHAM NO CLOSED'!$F$19,'SUBLETTING BHAM NO CLOSED'!$H$19,'SUBLETTING BHAM NO CLOSED'!$I$19,'SUBLETTING BHAM NO CLOSED'!$J$19,'SUBLETTING BHAM NO CLOSED'!$F$20,'SUBLETTING BHAM NO CLOSED'!$G$20,'SUBLETTING BHAM NO CLOSED'!$H$20,'SUBLETTING BHAM NO CLOSED'!$I$20,'SUBLETTING BHAM NO CLOSED'!$J$20,'SUBLETTING BHAM NO CLOSED'!$F$21,'SUBLETTING BHAM NO CLOSED'!$G$21,'SUBLETTING BHAM NO CLOSED'!$H$21,'SUBLETTING BHAM NO CLOSED'!$J$21</definedName>
    <definedName name="solver_cvg" localSheetId="7" hidden="1">0.0001</definedName>
    <definedName name="solver_cvg" localSheetId="4" hidden="1">0.0001</definedName>
    <definedName name="solver_cvg" localSheetId="3" hidden="1">0.0001</definedName>
    <definedName name="solver_cvg" localSheetId="6" hidden="1">0.0001</definedName>
    <definedName name="solver_cvg" localSheetId="5" hidden="1">0.0001</definedName>
    <definedName name="solver_cvg" localSheetId="1" hidden="1">0.0001</definedName>
    <definedName name="solver_cvg" localSheetId="8" hidden="1">0.0001</definedName>
    <definedName name="solver_cvg" localSheetId="9" hidden="1">0.0001</definedName>
    <definedName name="solver_drv" localSheetId="7" hidden="1">1</definedName>
    <definedName name="solver_drv" localSheetId="4" hidden="1">1</definedName>
    <definedName name="solver_drv" localSheetId="3" hidden="1">1</definedName>
    <definedName name="solver_drv" localSheetId="6" hidden="1">1</definedName>
    <definedName name="solver_drv" localSheetId="5" hidden="1">1</definedName>
    <definedName name="solver_drv" localSheetId="1" hidden="1">1</definedName>
    <definedName name="solver_drv" localSheetId="8" hidden="1">1</definedName>
    <definedName name="solver_drv" localSheetId="9" hidden="1">1</definedName>
    <definedName name="solver_eng" localSheetId="7" hidden="1">2</definedName>
    <definedName name="solver_eng" localSheetId="4" hidden="1">2</definedName>
    <definedName name="solver_eng" localSheetId="3" hidden="1">2</definedName>
    <definedName name="solver_eng" localSheetId="6" hidden="1">2</definedName>
    <definedName name="solver_eng" localSheetId="5" hidden="1">2</definedName>
    <definedName name="solver_eng" localSheetId="1" hidden="1">2</definedName>
    <definedName name="solver_eng" localSheetId="8" hidden="1">2</definedName>
    <definedName name="solver_eng" localSheetId="9" hidden="1">2</definedName>
    <definedName name="solver_est" localSheetId="7" hidden="1">1</definedName>
    <definedName name="solver_est" localSheetId="4" hidden="1">1</definedName>
    <definedName name="solver_est" localSheetId="3" hidden="1">1</definedName>
    <definedName name="solver_est" localSheetId="6" hidden="1">1</definedName>
    <definedName name="solver_est" localSheetId="5" hidden="1">1</definedName>
    <definedName name="solver_est" localSheetId="1" hidden="1">1</definedName>
    <definedName name="solver_est" localSheetId="8" hidden="1">1</definedName>
    <definedName name="solver_est" localSheetId="9" hidden="1">1</definedName>
    <definedName name="solver_itr" localSheetId="7" hidden="1">2147483647</definedName>
    <definedName name="solver_itr" localSheetId="4" hidden="1">2147483647</definedName>
    <definedName name="solver_itr" localSheetId="3" hidden="1">2147483647</definedName>
    <definedName name="solver_itr" localSheetId="6" hidden="1">2147483647</definedName>
    <definedName name="solver_itr" localSheetId="5" hidden="1">2147483647</definedName>
    <definedName name="solver_itr" localSheetId="1" hidden="1">2147483647</definedName>
    <definedName name="solver_itr" localSheetId="8" hidden="1">2147483647</definedName>
    <definedName name="solver_itr" localSheetId="9" hidden="1">2147483647</definedName>
    <definedName name="solver_lhs1" localSheetId="7" hidden="1">'CLOSE WAREHOUSE'!$B$27:$B$29</definedName>
    <definedName name="solver_lhs1" localSheetId="4" hidden="1">'DECREASE CAPACITY BY 1 TON'!$C$21:$E$21</definedName>
    <definedName name="solver_lhs1" localSheetId="3" hidden="1">'INCREASE CAPACITY BY 1 TON'!$C$21:$E$21</definedName>
    <definedName name="solver_lhs1" localSheetId="6" hidden="1">'LONDON DECREASE'!$C$21:$E$21</definedName>
    <definedName name="solver_lhs1" localSheetId="5" hidden="1">'LONDON INCREASE'!$C$21:$E$21</definedName>
    <definedName name="solver_lhs1" localSheetId="1" hidden="1">'OPTIMAL SOLUTION'!$C$21:$E$21</definedName>
    <definedName name="solver_lhs1" localSheetId="8" hidden="1">'SUBLETTING BHAM GGLOW CLOSED'!$B$29:$B$31</definedName>
    <definedName name="solver_lhs1" localSheetId="9" hidden="1">'SUBLETTING BHAM NO CLOSED'!$A$27</definedName>
    <definedName name="solver_lhs2" localSheetId="7" hidden="1">'CLOSE WAREHOUSE'!$B$30</definedName>
    <definedName name="solver_lhs2" localSheetId="4" hidden="1">'DECREASE CAPACITY BY 1 TON'!$F$21:$J$21</definedName>
    <definedName name="solver_lhs2" localSheetId="3" hidden="1">'INCREASE CAPACITY BY 1 TON'!$F$21:$J$21</definedName>
    <definedName name="solver_lhs2" localSheetId="6" hidden="1">'LONDON DECREASE'!$F$21:$J$21</definedName>
    <definedName name="solver_lhs2" localSheetId="5" hidden="1">'LONDON INCREASE'!$F$21:$J$21</definedName>
    <definedName name="solver_lhs2" localSheetId="1" hidden="1">'OPTIMAL SOLUTION'!$F$21:$J$21</definedName>
    <definedName name="solver_lhs2" localSheetId="8" hidden="1">'SUBLETTING BHAM GGLOW CLOSED'!$B$32</definedName>
    <definedName name="solver_lhs2" localSheetId="9" hidden="1">'SUBLETTING BHAM NO CLOSED'!$C$22:$E$22</definedName>
    <definedName name="solver_lhs3" localSheetId="7" hidden="1">'CLOSE WAREHOUSE'!$C$21:$E$21</definedName>
    <definedName name="solver_lhs3" localSheetId="4" hidden="1">'DECREASE CAPACITY BY 1 TON'!$K$16:$K$20</definedName>
    <definedName name="solver_lhs3" localSheetId="3" hidden="1">'INCREASE CAPACITY BY 1 TON'!$K$16:$K$20</definedName>
    <definedName name="solver_lhs3" localSheetId="6" hidden="1">'LONDON DECREASE'!$K$16:$K$20</definedName>
    <definedName name="solver_lhs3" localSheetId="5" hidden="1">'LONDON INCREASE'!$K$16:$K$20</definedName>
    <definedName name="solver_lhs3" localSheetId="1" hidden="1">'OPTIMAL SOLUTION'!$K$16:$K$20</definedName>
    <definedName name="solver_lhs3" localSheetId="8" hidden="1">'SUBLETTING BHAM GGLOW CLOSED'!$C$23:$E$23</definedName>
    <definedName name="solver_lhs3" localSheetId="9" hidden="1">'SUBLETTING BHAM NO CLOSED'!$F$22:$J$22</definedName>
    <definedName name="solver_lhs4" localSheetId="7" hidden="1">'CLOSE WAREHOUSE'!$C$21:$E$21</definedName>
    <definedName name="solver_lhs4" localSheetId="4" hidden="1">'DECREASE CAPACITY BY 1 TON'!$K$16:$K$17</definedName>
    <definedName name="solver_lhs4" localSheetId="3" hidden="1">'INCREASE CAPACITY BY 1 TON'!$K$16:$K$17</definedName>
    <definedName name="solver_lhs4" localSheetId="6" hidden="1">'LONDON DECREASE'!$K$16:$K$17</definedName>
    <definedName name="solver_lhs4" localSheetId="5" hidden="1">'LONDON INCREASE'!$K$16:$K$17</definedName>
    <definedName name="solver_lhs4" localSheetId="1" hidden="1">'OPTIMAL SOLUTION'!$K$16:$K$17</definedName>
    <definedName name="solver_lhs4" localSheetId="8" hidden="1">'SUBLETTING BHAM GGLOW CLOSED'!$C$23:$E$23</definedName>
    <definedName name="solver_lhs4" localSheetId="9" hidden="1">'SUBLETTING BHAM NO CLOSED'!$K$17:$K$21</definedName>
    <definedName name="solver_lhs5" localSheetId="7" hidden="1">'CLOSE WAREHOUSE'!$D$27:$D$29</definedName>
    <definedName name="solver_lhs5" localSheetId="4" hidden="1">'DECREASE CAPACITY BY 1 TON'!$K$16:$K$17</definedName>
    <definedName name="solver_lhs5" localSheetId="3" hidden="1">'INCREASE CAPACITY BY 1 TON'!$K$16:$K$17</definedName>
    <definedName name="solver_lhs5" localSheetId="6" hidden="1">'LONDON DECREASE'!$K$16:$K$17</definedName>
    <definedName name="solver_lhs5" localSheetId="5" hidden="1">'LONDON INCREASE'!$K$16:$K$17</definedName>
    <definedName name="solver_lhs5" localSheetId="1" hidden="1">'OPTIMAL SOLUTION'!$K$16:$K$17</definedName>
    <definedName name="solver_lhs5" localSheetId="8" hidden="1">'SUBLETTING BHAM GGLOW CLOSED'!$D$29:$D$31</definedName>
    <definedName name="solver_lhs5" localSheetId="9" hidden="1">'SUBLETTING BHAM NO CLOSED'!$K$17:$K$18</definedName>
    <definedName name="solver_lhs6" localSheetId="7" hidden="1">'CLOSE WAREHOUSE'!$F$21:$J$21</definedName>
    <definedName name="solver_lhs6" localSheetId="8" hidden="1">'SUBLETTING BHAM GGLOW CLOSED'!$F$23:$J$23</definedName>
    <definedName name="solver_lhs7" localSheetId="7" hidden="1">'CLOSE WAREHOUSE'!$K$16:$K$20</definedName>
    <definedName name="solver_lhs7" localSheetId="8" hidden="1">'SUBLETTING BHAM GGLOW CLOSED'!$F$33</definedName>
    <definedName name="solver_lhs8" localSheetId="8" hidden="1">'SUBLETTING BHAM GGLOW CLOSED'!$K$18:$K$22</definedName>
    <definedName name="solver_lhs9" localSheetId="8" hidden="1">'SUBLETTING BHAM GGLOW CLOSED'!$K$18:$K$22</definedName>
    <definedName name="solver_mip" localSheetId="7" hidden="1">2147483647</definedName>
    <definedName name="solver_mip" localSheetId="4" hidden="1">2147483647</definedName>
    <definedName name="solver_mip" localSheetId="3" hidden="1">2147483647</definedName>
    <definedName name="solver_mip" localSheetId="6" hidden="1">2147483647</definedName>
    <definedName name="solver_mip" localSheetId="5" hidden="1">2147483647</definedName>
    <definedName name="solver_mip" localSheetId="1" hidden="1">2147483647</definedName>
    <definedName name="solver_mip" localSheetId="8" hidden="1">2147483647</definedName>
    <definedName name="solver_mip" localSheetId="9" hidden="1">2147483647</definedName>
    <definedName name="solver_mni" localSheetId="7" hidden="1">30</definedName>
    <definedName name="solver_mni" localSheetId="4" hidden="1">30</definedName>
    <definedName name="solver_mni" localSheetId="3" hidden="1">30</definedName>
    <definedName name="solver_mni" localSheetId="6" hidden="1">30</definedName>
    <definedName name="solver_mni" localSheetId="5" hidden="1">30</definedName>
    <definedName name="solver_mni" localSheetId="1" hidden="1">30</definedName>
    <definedName name="solver_mni" localSheetId="8" hidden="1">30</definedName>
    <definedName name="solver_mni" localSheetId="9" hidden="1">30</definedName>
    <definedName name="solver_mrt" localSheetId="7" hidden="1">0.075</definedName>
    <definedName name="solver_mrt" localSheetId="4" hidden="1">0.075</definedName>
    <definedName name="solver_mrt" localSheetId="3" hidden="1">0.075</definedName>
    <definedName name="solver_mrt" localSheetId="6" hidden="1">0.075</definedName>
    <definedName name="solver_mrt" localSheetId="5" hidden="1">0.075</definedName>
    <definedName name="solver_mrt" localSheetId="1" hidden="1">0.075</definedName>
    <definedName name="solver_mrt" localSheetId="8" hidden="1">0.075</definedName>
    <definedName name="solver_mrt" localSheetId="9" hidden="1">0.075</definedName>
    <definedName name="solver_msl" localSheetId="7" hidden="1">2</definedName>
    <definedName name="solver_msl" localSheetId="4" hidden="1">2</definedName>
    <definedName name="solver_msl" localSheetId="3" hidden="1">2</definedName>
    <definedName name="solver_msl" localSheetId="6" hidden="1">2</definedName>
    <definedName name="solver_msl" localSheetId="5" hidden="1">2</definedName>
    <definedName name="solver_msl" localSheetId="1" hidden="1">2</definedName>
    <definedName name="solver_msl" localSheetId="8" hidden="1">2</definedName>
    <definedName name="solver_msl" localSheetId="9" hidden="1">2</definedName>
    <definedName name="solver_neg" localSheetId="7" hidden="1">1</definedName>
    <definedName name="solver_neg" localSheetId="4" hidden="1">1</definedName>
    <definedName name="solver_neg" localSheetId="3" hidden="1">1</definedName>
    <definedName name="solver_neg" localSheetId="6" hidden="1">1</definedName>
    <definedName name="solver_neg" localSheetId="5" hidden="1">1</definedName>
    <definedName name="solver_neg" localSheetId="1" hidden="1">1</definedName>
    <definedName name="solver_neg" localSheetId="8" hidden="1">1</definedName>
    <definedName name="solver_neg" localSheetId="9" hidden="1">1</definedName>
    <definedName name="solver_nod" localSheetId="7" hidden="1">2147483647</definedName>
    <definedName name="solver_nod" localSheetId="4" hidden="1">2147483647</definedName>
    <definedName name="solver_nod" localSheetId="3" hidden="1">2147483647</definedName>
    <definedName name="solver_nod" localSheetId="6" hidden="1">2147483647</definedName>
    <definedName name="solver_nod" localSheetId="5" hidden="1">2147483647</definedName>
    <definedName name="solver_nod" localSheetId="1" hidden="1">2147483647</definedName>
    <definedName name="solver_nod" localSheetId="8" hidden="1">2147483647</definedName>
    <definedName name="solver_nod" localSheetId="9" hidden="1">2147483647</definedName>
    <definedName name="solver_num" localSheetId="7" hidden="1">7</definedName>
    <definedName name="solver_num" localSheetId="4" hidden="1">3</definedName>
    <definedName name="solver_num" localSheetId="3" hidden="1">3</definedName>
    <definedName name="solver_num" localSheetId="6" hidden="1">3</definedName>
    <definedName name="solver_num" localSheetId="5" hidden="1">3</definedName>
    <definedName name="solver_num" localSheetId="1" hidden="1">3</definedName>
    <definedName name="solver_num" localSheetId="8" hidden="1">8</definedName>
    <definedName name="solver_num" localSheetId="9" hidden="1">4</definedName>
    <definedName name="solver_nwt" localSheetId="7" hidden="1">1</definedName>
    <definedName name="solver_nwt" localSheetId="4" hidden="1">1</definedName>
    <definedName name="solver_nwt" localSheetId="3" hidden="1">1</definedName>
    <definedName name="solver_nwt" localSheetId="6" hidden="1">1</definedName>
    <definedName name="solver_nwt" localSheetId="5" hidden="1">1</definedName>
    <definedName name="solver_nwt" localSheetId="1" hidden="1">1</definedName>
    <definedName name="solver_nwt" localSheetId="8" hidden="1">1</definedName>
    <definedName name="solver_nwt" localSheetId="9" hidden="1">1</definedName>
    <definedName name="solver_opt" localSheetId="7" hidden="1">'CLOSE WAREHOUSE'!$B$12</definedName>
    <definedName name="solver_opt" localSheetId="4" hidden="1">'DECREASE CAPACITY BY 1 TON'!$B$12</definedName>
    <definedName name="solver_opt" localSheetId="3" hidden="1">'INCREASE CAPACITY BY 1 TON'!$B$12</definedName>
    <definedName name="solver_opt" localSheetId="6" hidden="1">'LONDON DECREASE'!$B$12</definedName>
    <definedName name="solver_opt" localSheetId="5" hidden="1">'LONDON INCREASE'!$B$12</definedName>
    <definedName name="solver_opt" localSheetId="1" hidden="1">'OPTIMAL SOLUTION'!$B$12</definedName>
    <definedName name="solver_opt" localSheetId="8" hidden="1">'SUBLETTING BHAM GGLOW CLOSED'!$B$14</definedName>
    <definedName name="solver_opt" localSheetId="9" hidden="1">'SUBLETTING BHAM NO CLOSED'!$B$13</definedName>
    <definedName name="solver_pre" localSheetId="7" hidden="1">0.000001</definedName>
    <definedName name="solver_pre" localSheetId="4" hidden="1">0.000001</definedName>
    <definedName name="solver_pre" localSheetId="3" hidden="1">0.000001</definedName>
    <definedName name="solver_pre" localSheetId="6" hidden="1">0.000001</definedName>
    <definedName name="solver_pre" localSheetId="5" hidden="1">0.000001</definedName>
    <definedName name="solver_pre" localSheetId="1" hidden="1">0.000001</definedName>
    <definedName name="solver_pre" localSheetId="8" hidden="1">0.000001</definedName>
    <definedName name="solver_pre" localSheetId="9" hidden="1">0.000001</definedName>
    <definedName name="solver_rbv" localSheetId="7" hidden="1">1</definedName>
    <definedName name="solver_rbv" localSheetId="4" hidden="1">1</definedName>
    <definedName name="solver_rbv" localSheetId="3" hidden="1">1</definedName>
    <definedName name="solver_rbv" localSheetId="6" hidden="1">1</definedName>
    <definedName name="solver_rbv" localSheetId="5" hidden="1">1</definedName>
    <definedName name="solver_rbv" localSheetId="1" hidden="1">1</definedName>
    <definedName name="solver_rbv" localSheetId="8" hidden="1">1</definedName>
    <definedName name="solver_rbv" localSheetId="9" hidden="1">1</definedName>
    <definedName name="solver_rel1" localSheetId="7" hidden="1">5</definedName>
    <definedName name="solver_rel1" localSheetId="4" hidden="1">2</definedName>
    <definedName name="solver_rel1" localSheetId="3" hidden="1">2</definedName>
    <definedName name="solver_rel1" localSheetId="6" hidden="1">2</definedName>
    <definedName name="solver_rel1" localSheetId="5" hidden="1">2</definedName>
    <definedName name="solver_rel1" localSheetId="1" hidden="1">2</definedName>
    <definedName name="solver_rel1" localSheetId="8" hidden="1">5</definedName>
    <definedName name="solver_rel1" localSheetId="9" hidden="1">3</definedName>
    <definedName name="solver_rel2" localSheetId="7" hidden="1">2</definedName>
    <definedName name="solver_rel2" localSheetId="4" hidden="1">2</definedName>
    <definedName name="solver_rel2" localSheetId="3" hidden="1">2</definedName>
    <definedName name="solver_rel2" localSheetId="6" hidden="1">2</definedName>
    <definedName name="solver_rel2" localSheetId="5" hidden="1">2</definedName>
    <definedName name="solver_rel2" localSheetId="1" hidden="1">2</definedName>
    <definedName name="solver_rel2" localSheetId="8" hidden="1">2</definedName>
    <definedName name="solver_rel2" localSheetId="9" hidden="1">2</definedName>
    <definedName name="solver_rel3" localSheetId="7" hidden="1">1</definedName>
    <definedName name="solver_rel3" localSheetId="4" hidden="1">1</definedName>
    <definedName name="solver_rel3" localSheetId="3" hidden="1">1</definedName>
    <definedName name="solver_rel3" localSheetId="6" hidden="1">1</definedName>
    <definedName name="solver_rel3" localSheetId="5" hidden="1">1</definedName>
    <definedName name="solver_rel3" localSheetId="1" hidden="1">1</definedName>
    <definedName name="solver_rel3" localSheetId="8" hidden="1">1</definedName>
    <definedName name="solver_rel3" localSheetId="9" hidden="1">2</definedName>
    <definedName name="solver_rel4" localSheetId="7" hidden="1">2</definedName>
    <definedName name="solver_rel4" localSheetId="4" hidden="1">1</definedName>
    <definedName name="solver_rel4" localSheetId="3" hidden="1">1</definedName>
    <definedName name="solver_rel4" localSheetId="6" hidden="1">1</definedName>
    <definedName name="solver_rel4" localSheetId="5" hidden="1">1</definedName>
    <definedName name="solver_rel4" localSheetId="1" hidden="1">1</definedName>
    <definedName name="solver_rel4" localSheetId="8" hidden="1">2</definedName>
    <definedName name="solver_rel4" localSheetId="9" hidden="1">1</definedName>
    <definedName name="solver_rel5" localSheetId="7" hidden="1">1</definedName>
    <definedName name="solver_rel5" localSheetId="4" hidden="1">1</definedName>
    <definedName name="solver_rel5" localSheetId="3" hidden="1">1</definedName>
    <definedName name="solver_rel5" localSheetId="6" hidden="1">1</definedName>
    <definedName name="solver_rel5" localSheetId="5" hidden="1">1</definedName>
    <definedName name="solver_rel5" localSheetId="1" hidden="1">1</definedName>
    <definedName name="solver_rel5" localSheetId="8" hidden="1">1</definedName>
    <definedName name="solver_rel5" localSheetId="9" hidden="1">1</definedName>
    <definedName name="solver_rel6" localSheetId="7" hidden="1">3</definedName>
    <definedName name="solver_rel6" localSheetId="8" hidden="1">3</definedName>
    <definedName name="solver_rel7" localSheetId="7" hidden="1">1</definedName>
    <definedName name="solver_rel7" localSheetId="8" hidden="1">3</definedName>
    <definedName name="solver_rel8" localSheetId="8" hidden="1">1</definedName>
    <definedName name="solver_rel9" localSheetId="8" hidden="1">1</definedName>
    <definedName name="solver_rhs1" localSheetId="7" hidden="1">"binary"</definedName>
    <definedName name="solver_rhs1" localSheetId="4" hidden="1">'DECREASE CAPACITY BY 1 TON'!$K$18:$K$20</definedName>
    <definedName name="solver_rhs1" localSheetId="3" hidden="1">'INCREASE CAPACITY BY 1 TON'!$K$18:$K$20</definedName>
    <definedName name="solver_rhs1" localSheetId="6" hidden="1">'LONDON DECREASE'!$K$18:$K$20</definedName>
    <definedName name="solver_rhs1" localSheetId="5" hidden="1">'LONDON INCREASE'!$K$18:$K$20</definedName>
    <definedName name="solver_rhs1" localSheetId="1" hidden="1">'OPTIMAL SOLUTION'!$K$18:$K$20</definedName>
    <definedName name="solver_rhs1" localSheetId="8" hidden="1">"binary"</definedName>
    <definedName name="solver_rhs1" localSheetId="9" hidden="1">'SUBLETTING BHAM NO CLOSED'!$C$27</definedName>
    <definedName name="solver_rhs2" localSheetId="7" hidden="1">'CLOSE WAREHOUSE'!$B$32</definedName>
    <definedName name="solver_rhs2" localSheetId="4" hidden="1">'DECREASE CAPACITY BY 1 TON'!$F$8:$J$8</definedName>
    <definedName name="solver_rhs2" localSheetId="3" hidden="1">'INCREASE CAPACITY BY 1 TON'!$F$8:$J$8</definedName>
    <definedName name="solver_rhs2" localSheetId="6" hidden="1">'LONDON DECREASE'!$F$8:$J$8</definedName>
    <definedName name="solver_rhs2" localSheetId="5" hidden="1">'LONDON INCREASE'!$F$8:$J$8</definedName>
    <definedName name="solver_rhs2" localSheetId="1" hidden="1">'OPTIMAL SOLUTION'!$F$8:$J$8</definedName>
    <definedName name="solver_rhs2" localSheetId="8" hidden="1">'SUBLETTING BHAM GGLOW CLOSED'!$B$34</definedName>
    <definedName name="solver_rhs2" localSheetId="9" hidden="1">'SUBLETTING BHAM NO CLOSED'!$K$19:$K$21</definedName>
    <definedName name="solver_rhs3" localSheetId="7" hidden="1">'CLOSE WAREHOUSE'!$K$5:$K$7</definedName>
    <definedName name="solver_rhs3" localSheetId="4" hidden="1">'DECREASE CAPACITY BY 1 TON'!$K$3:$K$7</definedName>
    <definedName name="solver_rhs3" localSheetId="3" hidden="1">'INCREASE CAPACITY BY 1 TON'!$K$3:$K$7</definedName>
    <definedName name="solver_rhs3" localSheetId="6" hidden="1">'LONDON DECREASE'!$K$3:$K$7</definedName>
    <definedName name="solver_rhs3" localSheetId="5" hidden="1">'LONDON INCREASE'!$K$3:$K$7</definedName>
    <definedName name="solver_rhs3" localSheetId="1" hidden="1">'OPTIMAL SOLUTION'!$K$3:$K$7</definedName>
    <definedName name="solver_rhs3" localSheetId="8" hidden="1">'SUBLETTING BHAM GGLOW CLOSED'!$K$5:$K$7</definedName>
    <definedName name="solver_rhs3" localSheetId="9" hidden="1">'SUBLETTING BHAM NO CLOSED'!$F$9:$J$9</definedName>
    <definedName name="solver_rhs4" localSheetId="7" hidden="1">'CLOSE WAREHOUSE'!$K$18:$K$20</definedName>
    <definedName name="solver_rhs4" localSheetId="4" hidden="1">'DECREASE CAPACITY BY 1 TON'!$M$16:$M$17</definedName>
    <definedName name="solver_rhs4" localSheetId="3" hidden="1">'INCREASE CAPACITY BY 1 TON'!$M$16:$M$17</definedName>
    <definedName name="solver_rhs4" localSheetId="6" hidden="1">'LONDON DECREASE'!$M$16:$M$17</definedName>
    <definedName name="solver_rhs4" localSheetId="5" hidden="1">'LONDON INCREASE'!$M$16:$M$17</definedName>
    <definedName name="solver_rhs4" localSheetId="1" hidden="1">'OPTIMAL SOLUTION'!$M$16:$M$17</definedName>
    <definedName name="solver_rhs4" localSheetId="8" hidden="1">'SUBLETTING BHAM GGLOW CLOSED'!$K$20:$K$22</definedName>
    <definedName name="solver_rhs4" localSheetId="9" hidden="1">'SUBLETTING BHAM NO CLOSED'!$K$3:$K$7</definedName>
    <definedName name="solver_rhs5" localSheetId="7" hidden="1">'CLOSE WAREHOUSE'!$F$27:$F$29</definedName>
    <definedName name="solver_rhs5" localSheetId="4" hidden="1">'DECREASE CAPACITY BY 1 TON'!$M$16:$M$17</definedName>
    <definedName name="solver_rhs5" localSheetId="3" hidden="1">'INCREASE CAPACITY BY 1 TON'!$M$16:$M$17</definedName>
    <definedName name="solver_rhs5" localSheetId="6" hidden="1">'LONDON DECREASE'!$M$16:$M$17</definedName>
    <definedName name="solver_rhs5" localSheetId="5" hidden="1">'LONDON INCREASE'!$M$16:$M$17</definedName>
    <definedName name="solver_rhs5" localSheetId="1" hidden="1">'OPTIMAL SOLUTION'!$M$16:$M$17</definedName>
    <definedName name="solver_rhs5" localSheetId="8" hidden="1">'SUBLETTING BHAM GGLOW CLOSED'!$F$29:$F$31</definedName>
    <definedName name="solver_rhs5" localSheetId="9" hidden="1">'SUBLETTING BHAM NO CLOSED'!$M$17:$M$18</definedName>
    <definedName name="solver_rhs6" localSheetId="7" hidden="1">'CLOSE WAREHOUSE'!$F$8:$J$8</definedName>
    <definedName name="solver_rhs6" localSheetId="8" hidden="1">'SUBLETTING BHAM GGLOW CLOSED'!$F$10:$J$10</definedName>
    <definedName name="solver_rhs7" localSheetId="7" hidden="1">'CLOSE WAREHOUSE'!$K$3:$K$7</definedName>
    <definedName name="solver_rhs7" localSheetId="8" hidden="1">'SUBLETTING BHAM GGLOW CLOSED'!$H$33</definedName>
    <definedName name="solver_rhs8" localSheetId="8" hidden="1">'SUBLETTING BHAM GGLOW CLOSED'!$K$3:$K$7</definedName>
    <definedName name="solver_rhs9" localSheetId="8" hidden="1">'SUBLETTING BHAM GGLOW CLOSED'!$K$3:$K$7</definedName>
    <definedName name="solver_rlx" localSheetId="7" hidden="1">2</definedName>
    <definedName name="solver_rlx" localSheetId="4" hidden="1">2</definedName>
    <definedName name="solver_rlx" localSheetId="3" hidden="1">2</definedName>
    <definedName name="solver_rlx" localSheetId="6" hidden="1">2</definedName>
    <definedName name="solver_rlx" localSheetId="5" hidden="1">2</definedName>
    <definedName name="solver_rlx" localSheetId="1" hidden="1">2</definedName>
    <definedName name="solver_rlx" localSheetId="8" hidden="1">2</definedName>
    <definedName name="solver_rlx" localSheetId="9" hidden="1">2</definedName>
    <definedName name="solver_rsd" localSheetId="7" hidden="1">0</definedName>
    <definedName name="solver_rsd" localSheetId="4" hidden="1">0</definedName>
    <definedName name="solver_rsd" localSheetId="3" hidden="1">0</definedName>
    <definedName name="solver_rsd" localSheetId="6" hidden="1">0</definedName>
    <definedName name="solver_rsd" localSheetId="5" hidden="1">0</definedName>
    <definedName name="solver_rsd" localSheetId="1" hidden="1">0</definedName>
    <definedName name="solver_rsd" localSheetId="8" hidden="1">0</definedName>
    <definedName name="solver_rsd" localSheetId="9" hidden="1">0</definedName>
    <definedName name="solver_scl" localSheetId="7" hidden="1">1</definedName>
    <definedName name="solver_scl" localSheetId="4" hidden="1">1</definedName>
    <definedName name="solver_scl" localSheetId="3" hidden="1">1</definedName>
    <definedName name="solver_scl" localSheetId="6" hidden="1">1</definedName>
    <definedName name="solver_scl" localSheetId="5" hidden="1">1</definedName>
    <definedName name="solver_scl" localSheetId="1" hidden="1">1</definedName>
    <definedName name="solver_scl" localSheetId="8" hidden="1">1</definedName>
    <definedName name="solver_scl" localSheetId="9" hidden="1">1</definedName>
    <definedName name="solver_sho" localSheetId="7" hidden="1">2</definedName>
    <definedName name="solver_sho" localSheetId="4" hidden="1">2</definedName>
    <definedName name="solver_sho" localSheetId="3" hidden="1">2</definedName>
    <definedName name="solver_sho" localSheetId="6" hidden="1">2</definedName>
    <definedName name="solver_sho" localSheetId="5" hidden="1">2</definedName>
    <definedName name="solver_sho" localSheetId="1" hidden="1">2</definedName>
    <definedName name="solver_sho" localSheetId="8" hidden="1">2</definedName>
    <definedName name="solver_sho" localSheetId="9" hidden="1">2</definedName>
    <definedName name="solver_ssz" localSheetId="7" hidden="1">100</definedName>
    <definedName name="solver_ssz" localSheetId="4" hidden="1">100</definedName>
    <definedName name="solver_ssz" localSheetId="3" hidden="1">100</definedName>
    <definedName name="solver_ssz" localSheetId="6" hidden="1">100</definedName>
    <definedName name="solver_ssz" localSheetId="5" hidden="1">100</definedName>
    <definedName name="solver_ssz" localSheetId="1" hidden="1">100</definedName>
    <definedName name="solver_ssz" localSheetId="8" hidden="1">100</definedName>
    <definedName name="solver_ssz" localSheetId="9" hidden="1">100</definedName>
    <definedName name="solver_tim" localSheetId="7" hidden="1">2147483647</definedName>
    <definedName name="solver_tim" localSheetId="4" hidden="1">2147483647</definedName>
    <definedName name="solver_tim" localSheetId="3" hidden="1">2147483647</definedName>
    <definedName name="solver_tim" localSheetId="6" hidden="1">2147483647</definedName>
    <definedName name="solver_tim" localSheetId="5" hidden="1">2147483647</definedName>
    <definedName name="solver_tim" localSheetId="1" hidden="1">2147483647</definedName>
    <definedName name="solver_tim" localSheetId="8" hidden="1">2147483647</definedName>
    <definedName name="solver_tim" localSheetId="9" hidden="1">2147483647</definedName>
    <definedName name="solver_tol" localSheetId="7" hidden="1">0</definedName>
    <definedName name="solver_tol" localSheetId="4" hidden="1">0</definedName>
    <definedName name="solver_tol" localSheetId="3" hidden="1">0</definedName>
    <definedName name="solver_tol" localSheetId="6" hidden="1">0</definedName>
    <definedName name="solver_tol" localSheetId="5" hidden="1">0</definedName>
    <definedName name="solver_tol" localSheetId="1" hidden="1">0</definedName>
    <definedName name="solver_tol" localSheetId="8" hidden="1">0</definedName>
    <definedName name="solver_tol" localSheetId="9" hidden="1">0</definedName>
    <definedName name="solver_typ" localSheetId="7" hidden="1">2</definedName>
    <definedName name="solver_typ" localSheetId="4" hidden="1">2</definedName>
    <definedName name="solver_typ" localSheetId="3" hidden="1">2</definedName>
    <definedName name="solver_typ" localSheetId="6" hidden="1">2</definedName>
    <definedName name="solver_typ" localSheetId="5" hidden="1">2</definedName>
    <definedName name="solver_typ" localSheetId="1" hidden="1">2</definedName>
    <definedName name="solver_typ" localSheetId="8" hidden="1">2</definedName>
    <definedName name="solver_typ" localSheetId="9" hidden="1">2</definedName>
    <definedName name="solver_val" localSheetId="7" hidden="1">0</definedName>
    <definedName name="solver_val" localSheetId="4" hidden="1">0</definedName>
    <definedName name="solver_val" localSheetId="3" hidden="1">0</definedName>
    <definedName name="solver_val" localSheetId="6" hidden="1">0</definedName>
    <definedName name="solver_val" localSheetId="5" hidden="1">0</definedName>
    <definedName name="solver_val" localSheetId="1" hidden="1">0</definedName>
    <definedName name="solver_val" localSheetId="8" hidden="1">0</definedName>
    <definedName name="solver_val" localSheetId="9" hidden="1">0</definedName>
    <definedName name="solver_ver" localSheetId="7" hidden="1">3</definedName>
    <definedName name="solver_ver" localSheetId="4" hidden="1">3</definedName>
    <definedName name="solver_ver" localSheetId="3" hidden="1">3</definedName>
    <definedName name="solver_ver" localSheetId="6" hidden="1">3</definedName>
    <definedName name="solver_ver" localSheetId="5" hidden="1">3</definedName>
    <definedName name="solver_ver" localSheetId="1" hidden="1">3</definedName>
    <definedName name="solver_ver" localSheetId="8" hidden="1">3</definedName>
    <definedName name="solver_ver" localSheetId="9" hidden="1">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K20" i="6"/>
  <c r="D27" i="23"/>
  <c r="K20" i="27"/>
  <c r="A27" i="27"/>
  <c r="B24" i="27"/>
  <c r="B13" i="27"/>
  <c r="J22" i="27"/>
  <c r="I22" i="27"/>
  <c r="H22" i="27"/>
  <c r="G22" i="27"/>
  <c r="F22" i="27"/>
  <c r="E22" i="27"/>
  <c r="D22" i="27"/>
  <c r="C22" i="27"/>
  <c r="K21" i="27"/>
  <c r="K19" i="27"/>
  <c r="K18" i="27"/>
  <c r="K17" i="27"/>
  <c r="K21" i="25"/>
  <c r="H30" i="25"/>
  <c r="F33" i="25"/>
  <c r="B14" i="25"/>
  <c r="B25" i="25"/>
  <c r="K22" i="25"/>
  <c r="H31" i="25"/>
  <c r="K20" i="25"/>
  <c r="H29" i="25"/>
  <c r="B32" i="25"/>
  <c r="F31" i="25"/>
  <c r="D31" i="25"/>
  <c r="F30" i="25"/>
  <c r="D30" i="25"/>
  <c r="F29" i="25"/>
  <c r="D29" i="25"/>
  <c r="J23" i="25"/>
  <c r="I23" i="25"/>
  <c r="H23" i="25"/>
  <c r="G23" i="25"/>
  <c r="F23" i="25"/>
  <c r="E23" i="25"/>
  <c r="D23" i="25"/>
  <c r="C23" i="25"/>
  <c r="K19" i="25"/>
  <c r="K18" i="25"/>
  <c r="F29" i="23"/>
  <c r="F28" i="23"/>
  <c r="F27" i="23"/>
  <c r="K18" i="23"/>
  <c r="K19" i="23"/>
  <c r="D28" i="23"/>
  <c r="K20" i="23"/>
  <c r="D29" i="23"/>
  <c r="B30" i="23"/>
  <c r="J21" i="23"/>
  <c r="I21" i="23"/>
  <c r="H21" i="23"/>
  <c r="G21" i="23"/>
  <c r="F21" i="23"/>
  <c r="E21" i="23"/>
  <c r="D21" i="23"/>
  <c r="C21" i="23"/>
  <c r="K17" i="23"/>
  <c r="K16" i="23"/>
  <c r="B12" i="23"/>
  <c r="J21" i="12"/>
  <c r="I21" i="12"/>
  <c r="H21" i="12"/>
  <c r="G21" i="12"/>
  <c r="F21" i="12"/>
  <c r="E21" i="12"/>
  <c r="D21" i="12"/>
  <c r="C21" i="12"/>
  <c r="K20" i="12"/>
  <c r="K19" i="12"/>
  <c r="K18" i="12"/>
  <c r="K17" i="12"/>
  <c r="K16" i="12"/>
  <c r="B12" i="12"/>
  <c r="J21" i="10"/>
  <c r="I21" i="10"/>
  <c r="H21" i="10"/>
  <c r="G21" i="10"/>
  <c r="F21" i="10"/>
  <c r="E21" i="10"/>
  <c r="D21" i="10"/>
  <c r="C21" i="10"/>
  <c r="K20" i="10"/>
  <c r="K19" i="10"/>
  <c r="K18" i="10"/>
  <c r="K17" i="10"/>
  <c r="K16" i="10"/>
  <c r="B12" i="10"/>
  <c r="J21" i="6"/>
  <c r="I21" i="6"/>
  <c r="H21" i="6"/>
  <c r="G21" i="6"/>
  <c r="F21" i="6"/>
  <c r="E21" i="6"/>
  <c r="D21" i="6"/>
  <c r="C21" i="6"/>
  <c r="K19" i="6"/>
  <c r="K18" i="6"/>
  <c r="K16" i="6"/>
  <c r="B12" i="6"/>
  <c r="J21" i="4"/>
  <c r="I21" i="4"/>
  <c r="H21" i="4"/>
  <c r="G21" i="4"/>
  <c r="F21" i="4"/>
  <c r="E21" i="4"/>
  <c r="D21" i="4"/>
  <c r="C21" i="4"/>
  <c r="K20" i="4"/>
  <c r="K19" i="4"/>
  <c r="K18" i="4"/>
  <c r="K17" i="4"/>
  <c r="K16" i="4"/>
  <c r="B12" i="4"/>
  <c r="D21" i="1"/>
  <c r="E21" i="1"/>
  <c r="C21" i="1"/>
  <c r="G21" i="1"/>
  <c r="H21" i="1"/>
  <c r="I21" i="1"/>
  <c r="J21" i="1"/>
  <c r="F21" i="1"/>
  <c r="K17" i="1"/>
  <c r="K18" i="1"/>
  <c r="K19" i="1"/>
  <c r="K20" i="1"/>
  <c r="K16" i="1"/>
  <c r="B12" i="1"/>
</calcChain>
</file>

<file path=xl/sharedStrings.xml><?xml version="1.0" encoding="utf-8"?>
<sst xmlns="http://schemas.openxmlformats.org/spreadsheetml/2006/main" count="586" uniqueCount="176">
  <si>
    <t>Supplier</t>
  </si>
  <si>
    <t>Warehouse</t>
  </si>
  <si>
    <t>Wholesaler</t>
  </si>
  <si>
    <t>London</t>
  </si>
  <si>
    <t>Birmingham</t>
  </si>
  <si>
    <t>Glasgow</t>
  </si>
  <si>
    <t>Bristol</t>
  </si>
  <si>
    <t>-</t>
  </si>
  <si>
    <t>Leeds</t>
  </si>
  <si>
    <t>MINIMIZE</t>
  </si>
  <si>
    <t>SUPPLY</t>
  </si>
  <si>
    <t>DEMAND</t>
  </si>
  <si>
    <t>Microsoft Excel 16.0 Sensitivity Report</t>
  </si>
  <si>
    <t>Worksheet: [PRODUCT TSHIP.xlsx]Sheet1</t>
  </si>
  <si>
    <t>Report Created: 11/19/2022 3:48:37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</si>
  <si>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</si>
  <si>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</si>
  <si>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</si>
  <si>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</si>
  <si>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</si>
  <si>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</si>
  <si>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</si>
  <si>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</si>
  <si>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</si>
  <si>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</si>
  <si>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</si>
  <si>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</si>
  <si>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</si>
  <si>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</si>
  <si>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</si>
  <si>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</si>
  <si>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</si>
  <si>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$C$16</t>
  </si>
  <si>
    <t>Bristol London</t>
  </si>
  <si>
    <t>$D$16</t>
  </si>
  <si>
    <t>Bristol Birmingham</t>
  </si>
  <si>
    <t>$C$17</t>
  </si>
  <si>
    <t>Leeds London</t>
  </si>
  <si>
    <t>$D$17</t>
  </si>
  <si>
    <t>Leeds Birmingham</t>
  </si>
  <si>
    <t>$E$17</t>
  </si>
  <si>
    <t>Leeds Glasgow</t>
  </si>
  <si>
    <t>$F$16</t>
  </si>
  <si>
    <t>Bristol -</t>
  </si>
  <si>
    <t>$G$16</t>
  </si>
  <si>
    <t>$I$16</t>
  </si>
  <si>
    <t>$J$16</t>
  </si>
  <si>
    <t>$G$17</t>
  </si>
  <si>
    <t>Leeds -</t>
  </si>
  <si>
    <t>$H$17</t>
  </si>
  <si>
    <t>$J$17</t>
  </si>
  <si>
    <t>$F$18</t>
  </si>
  <si>
    <t>London -</t>
  </si>
  <si>
    <t>$H$18</t>
  </si>
  <si>
    <t>$I$18</t>
  </si>
  <si>
    <t>$J$18</t>
  </si>
  <si>
    <t>$F$19</t>
  </si>
  <si>
    <t>Birmingham -</t>
  </si>
  <si>
    <t>$G$19</t>
  </si>
  <si>
    <t>$H$19</t>
  </si>
  <si>
    <t>$I$19</t>
  </si>
  <si>
    <t>$J$19</t>
  </si>
  <si>
    <t>$F$20</t>
  </si>
  <si>
    <t>Glasgow -</t>
  </si>
  <si>
    <t>$G$20</t>
  </si>
  <si>
    <t>$H$20</t>
  </si>
  <si>
    <t>$J$20</t>
  </si>
  <si>
    <t>$C$21</t>
  </si>
  <si>
    <t>DEMAND London</t>
  </si>
  <si>
    <t>$D$21</t>
  </si>
  <si>
    <t>DEMAND Birmingham</t>
  </si>
  <si>
    <t>$E$21</t>
  </si>
  <si>
    <t>DEMAND Glasgow</t>
  </si>
  <si>
    <t>$F$21</t>
  </si>
  <si>
    <t>DEMAND -</t>
  </si>
  <si>
    <t>$G$21</t>
  </si>
  <si>
    <t>$H$21</t>
  </si>
  <si>
    <t>$I$21</t>
  </si>
  <si>
    <t>$J$21</t>
  </si>
  <si>
    <t>$K$16</t>
  </si>
  <si>
    <t>Bristol SUPPLY</t>
  </si>
  <si>
    <t>$K$17</t>
  </si>
  <si>
    <t>Leeds SUPPLY</t>
  </si>
  <si>
    <t>$K$18</t>
  </si>
  <si>
    <t>London SUPPLY</t>
  </si>
  <si>
    <t>$K$19</t>
  </si>
  <si>
    <t>Birmingham SUPPLY</t>
  </si>
  <si>
    <t>$K$20</t>
  </si>
  <si>
    <t>Glasgow SUPPLY</t>
  </si>
  <si>
    <t>CONSTAINT- REMOVE ONE WAREHOUSE</t>
  </si>
  <si>
    <t>LONDON</t>
  </si>
  <si>
    <t>BIRMINGHAM</t>
  </si>
  <si>
    <t>GLASGLOW</t>
  </si>
  <si>
    <t>CLOSE DOWN</t>
  </si>
  <si>
    <t>&lt;=</t>
  </si>
  <si>
    <t>=</t>
  </si>
  <si>
    <t>OUTLET OPENED/CLOSED</t>
  </si>
  <si>
    <t>Subletting income/1000 ton</t>
  </si>
  <si>
    <t>SUBLETTING EXTRA SPACE</t>
  </si>
  <si>
    <t>&gt;=</t>
  </si>
  <si>
    <t>SUBLETTING FEE</t>
  </si>
  <si>
    <t>BIRMINGHAM EXTRA</t>
  </si>
  <si>
    <t>SUBLET FEE/ 1000 TON</t>
  </si>
  <si>
    <t>SUBLET FEE</t>
  </si>
  <si>
    <t>Decision variables</t>
  </si>
  <si>
    <t>Objective function</t>
  </si>
  <si>
    <r>
      <t>A.</t>
    </r>
    <r>
      <rPr>
        <b/>
        <sz val="7"/>
        <color theme="1"/>
        <rFont val="Times New Roman"/>
        <family val="1"/>
      </rPr>
      <t xml:space="preserve">    </t>
    </r>
    <r>
      <rPr>
        <b/>
        <sz val="12"/>
        <color theme="1"/>
        <rFont val="Times New Roman"/>
        <family val="1"/>
      </rPr>
      <t>LABELLING</t>
    </r>
  </si>
  <si>
    <t>FACTORY</t>
  </si>
  <si>
    <t>WAREHOUSE</t>
  </si>
  <si>
    <t>WHOLESALER</t>
  </si>
  <si>
    <t>X1 – Bristol</t>
  </si>
  <si>
    <t>Y1 – London</t>
  </si>
  <si>
    <t>Z1 – Warehouse 1</t>
  </si>
  <si>
    <t>X2 – Leeds</t>
  </si>
  <si>
    <t>Y2 – Birmingham</t>
  </si>
  <si>
    <t>Z2 – Warehouse 2</t>
  </si>
  <si>
    <t>Y3 – Glasgow</t>
  </si>
  <si>
    <t>Z3 – Warehouse 3</t>
  </si>
  <si>
    <t>Z4 – Warehouse 4</t>
  </si>
  <si>
    <t>Z5 – Warehouse 5</t>
  </si>
  <si>
    <t>LINEAR PROGRAMMING MODEL</t>
  </si>
  <si>
    <t>For the equation formula.</t>
  </si>
  <si>
    <t>Let</t>
  </si>
  <si>
    <r>
      <t>Xab</t>
    </r>
    <r>
      <rPr>
        <sz val="12"/>
        <color theme="1"/>
        <rFont val="Times New Roman"/>
        <family val="1"/>
      </rPr>
      <t xml:space="preserve"> = the quantity sent from factory a to warehouse b</t>
    </r>
  </si>
  <si>
    <r>
      <t>Yac</t>
    </r>
    <r>
      <rPr>
        <sz val="12"/>
        <color theme="1"/>
        <rFont val="Times New Roman"/>
        <family val="1"/>
      </rPr>
      <t xml:space="preserve"> = the quantity sent from factory a to wholesaler c</t>
    </r>
  </si>
  <si>
    <r>
      <t>Zbc</t>
    </r>
    <r>
      <rPr>
        <sz val="12"/>
        <color theme="1"/>
        <rFont val="Times New Roman"/>
        <family val="1"/>
      </rPr>
      <t xml:space="preserve"> = the quantity sent from warehouse b to wholesaler c </t>
    </r>
  </si>
  <si>
    <r>
      <t>1.</t>
    </r>
    <r>
      <rPr>
        <sz val="7"/>
        <color theme="1"/>
        <rFont val="Times New Roman"/>
        <family val="1"/>
      </rPr>
      <t xml:space="preserve">       </t>
    </r>
    <r>
      <rPr>
        <sz val="12"/>
        <color theme="1"/>
        <rFont val="Times New Roman"/>
        <family val="1"/>
      </rPr>
      <t>Please note that some of the deliveries are not possible, which means that some variables Xab, Yac and Zbc will not be defined. They are [X13, Y13, Y21, Y24, Z12, Z34]</t>
    </r>
  </si>
  <si>
    <r>
      <t>2.</t>
    </r>
    <r>
      <rPr>
        <sz val="7"/>
        <color theme="1"/>
        <rFont val="Times New Roman"/>
        <family val="1"/>
      </rPr>
      <t xml:space="preserve">       </t>
    </r>
    <r>
      <rPr>
        <sz val="12"/>
        <color theme="1"/>
        <rFont val="Times New Roman"/>
        <family val="1"/>
      </rPr>
      <t>The objective is to minimize cost which will be defined as:</t>
    </r>
  </si>
  <si>
    <t>Subject to the following constraints</t>
  </si>
  <si>
    <t>Factory Capacity</t>
  </si>
  <si>
    <t>Bristol) X11 + X12 + Y11 + Y12 + Y14 + Y15 &lt;= 50000</t>
  </si>
  <si>
    <t>Leeds) X21 + X22 + X23 + Y22 + Y23 + Y25 &lt;= 67000</t>
  </si>
  <si>
    <t>Quantity into Warehouse</t>
  </si>
  <si>
    <t>London) X11 + X21 &lt;= 25000</t>
  </si>
  <si>
    <t>Birmingham) X12 + X22 &lt;= 21000</t>
  </si>
  <si>
    <t>Glasgow) X23 &lt;= 21000</t>
  </si>
  <si>
    <t>Quantity out of Warehouse</t>
  </si>
  <si>
    <t>London) Z11 + Z13 + Z14 + Z15 - X11 - X21 = 0</t>
  </si>
  <si>
    <t>Birmingham) Z21 + Z22 + Z23 + Z24 + Z25 - X12 - X22 = 0</t>
  </si>
  <si>
    <t>Glasgow) Z31 + Z32 + Z33 + Z35 - X23 = 0</t>
  </si>
  <si>
    <t>Wholesalers Requirements</t>
  </si>
  <si>
    <t>Wholesaler1) Y11 + Z11 + Z21 + Z31 &gt;= 21000</t>
  </si>
  <si>
    <t>Wholesaler2) Y12 + Y22 + Z22 + Z32 &gt;= 29000</t>
  </si>
  <si>
    <t>Wholesaler3) Y23 + Z13 + Z23 + Z33 &gt;= 19000</t>
  </si>
  <si>
    <t>Wholesaler4) Y14 + Z14 + Z24 &gt;= 20000</t>
  </si>
  <si>
    <t>Wholesaler5) Y15 + Y25 + Z15 + Z25 + Z35 &gt;= 21000</t>
  </si>
  <si>
    <t>All variables nonnegative</t>
  </si>
  <si>
    <t>END</t>
  </si>
  <si>
    <r>
      <t>-</t>
    </r>
    <r>
      <rPr>
        <sz val="7"/>
        <color theme="1"/>
        <rFont val="Times New Roman"/>
        <family val="1"/>
      </rPr>
      <t xml:space="preserve">          </t>
    </r>
    <r>
      <rPr>
        <sz val="12"/>
        <color theme="1"/>
        <rFont val="Times New Roman"/>
        <family val="1"/>
      </rPr>
      <t>The effect by adding one ton to the capacity</t>
    </r>
  </si>
  <si>
    <t>Bristol) X11 + X12 + Y11 + Y12 + Y14 + Y15 &lt;= 50001</t>
  </si>
  <si>
    <t>Leeds) X21 + X22 + X23 + Y22 + Y23 + Y25 &lt;= 67001</t>
  </si>
  <si>
    <t>London) X11 + X21 &lt;= 25001</t>
  </si>
  <si>
    <t>Birmingham) X12 + X22 &lt;= 21001</t>
  </si>
  <si>
    <t>Glasgow) X23 &lt;= 21001</t>
  </si>
  <si>
    <r>
      <t xml:space="preserve">The minimum transportation cost when capacity of the factory and warehouses are increased by 1 is </t>
    </r>
    <r>
      <rPr>
        <sz val="12"/>
        <color rgb="FF000000"/>
        <rFont val="Times New Roman"/>
        <family val="1"/>
      </rPr>
      <t xml:space="preserve">   </t>
    </r>
    <r>
      <rPr>
        <b/>
        <sz val="12"/>
        <color theme="1"/>
        <rFont val="Times New Roman"/>
        <family val="1"/>
      </rPr>
      <t>£</t>
    </r>
    <r>
      <rPr>
        <b/>
        <sz val="12"/>
        <color rgb="FF000000"/>
        <rFont val="Times New Roman"/>
        <family val="1"/>
      </rPr>
      <t xml:space="preserve">11,020,950.00. </t>
    </r>
  </si>
  <si>
    <r>
      <t>B.</t>
    </r>
    <r>
      <rPr>
        <b/>
        <sz val="7"/>
        <color theme="1"/>
        <rFont val="Times New Roman"/>
        <family val="1"/>
      </rPr>
      <t xml:space="preserve">    </t>
    </r>
    <r>
      <rPr>
        <sz val="12"/>
        <color theme="1"/>
        <rFont val="Times New Roman"/>
        <family val="1"/>
      </rPr>
      <t>The effect on the minimum transportation cost when capacity at each factory or warehouse is altered by adding or subtracting one ton</t>
    </r>
  </si>
  <si>
    <r>
      <t>-</t>
    </r>
    <r>
      <rPr>
        <sz val="7"/>
        <color theme="1"/>
        <rFont val="Times New Roman"/>
        <family val="1"/>
      </rPr>
      <t xml:space="preserve">          </t>
    </r>
    <r>
      <rPr>
        <sz val="12"/>
        <color theme="1"/>
        <rFont val="Times New Roman"/>
        <family val="1"/>
      </rPr>
      <t>On the other hand, there is a separate effect on the schedule and the cost when the capacity of the warehouse and factory is altered by subtracting one ton, consider the formular below</t>
    </r>
  </si>
  <si>
    <t>Bristol) X11 + X12 + Y11 + Y12 + Y14 + Y15 &lt;= 49999</t>
  </si>
  <si>
    <t>Leeds) X21 + X22 + X23 + Y22 + Y23 + Y25 &lt;= 66999</t>
  </si>
  <si>
    <t>London) X11 + X21 &lt;= 24999</t>
  </si>
  <si>
    <t>Birmingham) X12 + X22 &lt;= 20999</t>
  </si>
  <si>
    <t>Glasgow) X23 &lt;= 20999</t>
  </si>
  <si>
    <r>
      <t xml:space="preserve">The minimum transportation cost when capacity of the factory and warehouses are decreased by 1 is </t>
    </r>
    <r>
      <rPr>
        <sz val="12"/>
        <color rgb="FF000000"/>
        <rFont val="Times New Roman"/>
        <family val="1"/>
      </rPr>
      <t>£</t>
    </r>
    <r>
      <rPr>
        <b/>
        <sz val="12"/>
        <color rgb="FF000000"/>
        <rFont val="Times New Roman"/>
        <family val="1"/>
      </rPr>
      <t>11,021,060.00</t>
    </r>
    <r>
      <rPr>
        <sz val="12"/>
        <color rgb="FF000000"/>
        <rFont val="Times New Roman"/>
        <family val="1"/>
      </rPr>
      <t xml:space="preserve"> </t>
    </r>
  </si>
  <si>
    <r>
      <t xml:space="preserve">Answer: The effect on the minimum transportation cost when capacity at each factory or warehouse is altered by adding or subtracting one ton is not too many changes, most routes cost increased or decreased by £1, except for routes Leeds factory to Wholesaler 2 and 3, which remained the same despite the changes. The total of the minimum transportation cost was reduced by </t>
    </r>
    <r>
      <rPr>
        <b/>
        <sz val="12"/>
        <color theme="1"/>
        <rFont val="Times New Roman"/>
        <family val="1"/>
      </rPr>
      <t>£50</t>
    </r>
    <r>
      <rPr>
        <sz val="12"/>
        <color theme="1"/>
        <rFont val="Times New Roman"/>
        <family val="1"/>
      </rPr>
      <t xml:space="preserve"> when capacity was increased by 1 ton while the total minimum transportation cost went up with </t>
    </r>
    <r>
      <rPr>
        <b/>
        <sz val="12"/>
        <color theme="1"/>
        <rFont val="Times New Roman"/>
        <family val="1"/>
      </rPr>
      <t>£60</t>
    </r>
    <r>
      <rPr>
        <sz val="12"/>
        <color theme="1"/>
        <rFont val="Times New Roman"/>
        <family val="1"/>
      </rPr>
      <t xml:space="preserve"> when capacity was decreased by 1 ton. </t>
    </r>
  </si>
  <si>
    <r>
      <t>-</t>
    </r>
    <r>
      <rPr>
        <sz val="7"/>
        <color theme="1"/>
        <rFont val="Times New Roman"/>
        <family val="1"/>
      </rPr>
      <t xml:space="preserve">          </t>
    </r>
    <r>
      <rPr>
        <sz val="12"/>
        <color theme="1"/>
        <rFont val="Times New Roman"/>
        <family val="1"/>
      </rPr>
      <t>What are the minimum capacity changes (in both directions) at London that will alter the optimum set of routes and what will those alterations be? Explain how you arrive at each one of your answers.</t>
    </r>
  </si>
  <si>
    <t>Looking at our initial solution, on the RHS, the allowable increase for the capacity change in London is 4000, adding 1 ton to this can alter the optimum set of routes</t>
  </si>
  <si>
    <t>If we alter the London capacity by adding extra tons to the allowable increase that is 4000 tons, the optimum set of routes will change, as 1000ton capacity has been added to be moved from Leeds factory to Birmingham Warehouse. See formula and output below:  adding 4000(+1000) + 25000 = 30000</t>
  </si>
  <si>
    <t>London) X11 + X21 &lt;= 30000</t>
  </si>
  <si>
    <t>If we alter the London capacity by reducing tons from the allowable decrease that is 3000 tons, the optimum set of routes will change, as 1000-ton capacity has been added to be moved from Bristol factory to Wholesaler 2.  See formula and output below; 25000 – 3000(-1000) = 21000</t>
  </si>
  <si>
    <t>London) X11 + X21 &lt;= 21000</t>
  </si>
  <si>
    <t>I would recommend that the company does not close any warehouse and only sublet Birmingham space to achieve the optimal minimum cost.</t>
  </si>
  <si>
    <r>
      <t>C.</t>
    </r>
    <r>
      <rPr>
        <b/>
        <sz val="7"/>
        <color theme="1"/>
        <rFont val="Times New Roman"/>
        <family val="1"/>
      </rPr>
      <t xml:space="preserve">    </t>
    </r>
    <r>
      <rPr>
        <sz val="12"/>
        <color theme="1"/>
        <rFont val="Times New Roman"/>
        <family val="1"/>
      </rPr>
      <t xml:space="preserve">Answer - In the excel solver solution attached, the Glasgow warehouse is closed and when solving for the subletting solution after the Glasgow warehouse was closed, the space left is 1000 which will cost £32,000 every week and the total cost will be £11,256,000. A solution was also found when sublet the Birmingham space without closing any of the warehouses, Birmingham warehouse had a full capacity to be sublet and the total cost reduced to £11,000,000. </t>
    </r>
  </si>
  <si>
    <t>Min) 41X11 + 38X12 + 55X21 + 52X22 + 73X23 + 121Y11 + 101Y12 +</t>
  </si>
  <si>
    <t xml:space="preserve">144Y14 + 137Y15 + 98Y22 + 83Y23 + 150Y25 + 59Z11 + 41Z13 + 62Z14 + </t>
  </si>
  <si>
    <t>67Z15 + 52Z21 + 62Z22 + 67Z23 + 64Z24 + 72Z25 + 72Z31 + 67Z32 + 48Z33 + 59Z35</t>
  </si>
  <si>
    <r>
      <t>-</t>
    </r>
    <r>
      <rPr>
        <sz val="7"/>
        <color theme="1"/>
        <rFont val="Times New Roman"/>
        <family val="1"/>
      </rPr>
      <t xml:space="preserve">          </t>
    </r>
    <r>
      <rPr>
        <sz val="12"/>
        <color theme="1"/>
        <rFont val="Times New Roman"/>
        <family val="1"/>
      </rPr>
      <t xml:space="preserve">The minimum transportation cost is </t>
    </r>
    <r>
      <rPr>
        <b/>
        <sz val="12"/>
        <color theme="1"/>
        <rFont val="Times New Roman"/>
        <family val="1"/>
      </rPr>
      <t>£</t>
    </r>
    <r>
      <rPr>
        <b/>
        <sz val="12"/>
        <color rgb="FF000000"/>
        <rFont val="Times New Roman"/>
        <family val="1"/>
      </rPr>
      <t>11,021,000.00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</si>
</sst>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1"/>
      <color theme="1"/>
      <name val="Calibri"/>
      <family val="2"/>
      <scheme val="minor"/>
    </font>
    <font>
      <b/>
      <sz val="11"/>
      <color rgb="FF434343"/>
      <name val="Arial"/>
      <family val="2"/>
    </font>
    <font>
      <sz val="11"/>
      <color rgb="FF333333"/>
      <name val="Arial"/>
      <family val="2"/>
    </font>
    <font>
      <b/>
      <sz val="11"/>
      <color theme="1"/>
      <name val="Calibri"/>
      <family val="2"/>
      <scheme val="minor"/>
    </font>
    <font>
      <b/>
      <sz val="11"/>
      <color indexed="18"/>
      <name val="Calibri"/>
      <family val="2"/>
      <scheme val="minor"/>
    </font>
    <font>
      <sz val="11"/>
      <color rgb="FFFF0000"/>
      <name val="Calibri"/>
      <family val="2"/>
      <scheme val="minor"/>
    </font>
    <font>
      <sz val="11"/>
      <color rgb="FFFF0000"/>
      <name val="Arial"/>
      <family val="2"/>
    </font>
    <font>
      <sz val="11"/>
      <name val="Arial"/>
      <family val="2"/>
    </font>
    <font>
      <sz val="11"/>
      <color theme="1"/>
      <name val="Calibri"/>
      <family val="2"/>
      <scheme val="minor"/>
    </font>
    <font>
      <b/>
      <sz val="11"/>
      <color rgb="FF333333"/>
      <name val="Arial"/>
      <family val="2"/>
    </font>
    <font>
      <b/>
      <sz val="12"/>
      <color theme="1"/>
      <name val="Times New Roman"/>
      <family val="1"/>
    </font>
    <font>
      <b/>
      <sz val="7"/>
      <color theme="1"/>
      <name val="Times New Roman"/>
      <family val="1"/>
    </font>
    <font>
      <sz val="12"/>
      <color theme="1"/>
      <name val="Times New Roman"/>
      <family val="1"/>
    </font>
    <font>
      <sz val="11"/>
      <color theme="1"/>
      <name val="Times New Roman"/>
      <family val="1"/>
    </font>
    <font>
      <sz val="7"/>
      <color theme="1"/>
      <name val="Times New Roman"/>
      <family val="1"/>
    </font>
    <font>
      <u/>
      <sz val="12"/>
      <color theme="1"/>
      <name val="Times New Roman"/>
      <family val="1"/>
    </font>
    <font>
      <sz val="12"/>
      <color theme="1"/>
      <name val="Calibri"/>
      <family val="2"/>
      <scheme val="minor"/>
    </font>
    <font>
      <sz val="12"/>
      <color rgb="FF000000"/>
      <name val="Times New Roman"/>
      <family val="1"/>
    </font>
    <font>
      <b/>
      <sz val="12"/>
      <color rgb="FF000000"/>
      <name val="Times New Roman"/>
      <family val="1"/>
    </font>
  </fonts>
  <fills count="7">
    <fill>
      <patternFill patternType="none"/>
    </fill>
    <fill>
      <patternFill patternType="gray125"/>
    </fill>
    <fill>
      <patternFill patternType="solid">
        <fgColor rgb="FFFFFFFF"/>
        <bgColor indexed="64"/>
      </patternFill>
    </fill>
    <fill>
      <patternFill patternType="solid">
        <fgColor theme="3" tint="-0.499984740745262"/>
        <bgColor indexed="64"/>
      </patternFill>
    </fill>
    <fill>
      <patternFill patternType="solid">
        <fgColor rgb="FF00B050"/>
        <bgColor indexed="64"/>
      </patternFill>
    </fill>
    <fill>
      <patternFill patternType="solid">
        <fgColor rgb="FFFFFF00"/>
        <bgColor indexed="64"/>
      </patternFill>
    </fill>
    <fill>
      <patternFill patternType="solid">
        <fgColor theme="5"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8" fillId="0" borderId="0" applyFont="0" applyFill="0" applyBorder="0" applyAlignment="0" applyProtection="0"/>
  </cellStyleXfs>
  <cellXfs count="111">
    <xf numFmtId="0" fontId="0" fillId="0" borderId="0" xfId="0"/>
    <xf numFmtId="0" fontId="2" fillId="2" borderId="1" xfId="0" applyFont="1" applyFill="1" applyBorder="1" applyAlignment="1">
      <alignment horizontal="left" vertical="center" wrapText="1" indent="1"/>
    </xf>
    <xf numFmtId="0" fontId="2" fillId="2" borderId="1" xfId="0" applyFont="1" applyFill="1" applyBorder="1" applyAlignment="1">
      <alignment horizontal="center" vertical="center" wrapText="1"/>
    </xf>
    <xf numFmtId="0" fontId="0" fillId="0" borderId="1" xfId="0" applyBorder="1"/>
    <xf numFmtId="0" fontId="2" fillId="2" borderId="4" xfId="0" applyFont="1" applyFill="1" applyBorder="1" applyAlignment="1">
      <alignment horizontal="left" vertical="center" wrapText="1" indent="1"/>
    </xf>
    <xf numFmtId="0" fontId="2" fillId="3" borderId="1" xfId="0" applyFont="1" applyFill="1" applyBorder="1" applyAlignment="1">
      <alignment horizontal="center" vertical="center" wrapText="1"/>
    </xf>
    <xf numFmtId="0" fontId="2" fillId="2" borderId="0" xfId="0" applyFont="1" applyFill="1" applyAlignment="1">
      <alignment horizontal="left" vertical="center" wrapText="1" indent="1"/>
    </xf>
    <xf numFmtId="0" fontId="0" fillId="4" borderId="0" xfId="0" applyFill="1"/>
    <xf numFmtId="0" fontId="2" fillId="2" borderId="5" xfId="0" applyFont="1" applyFill="1" applyBorder="1" applyAlignment="1">
      <alignment horizontal="left" vertical="center" wrapText="1" indent="1"/>
    </xf>
    <xf numFmtId="0" fontId="0" fillId="0" borderId="6" xfId="0" applyBorder="1"/>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2" borderId="11" xfId="0" applyFill="1" applyBorder="1"/>
    <xf numFmtId="0" fontId="0" fillId="0" borderId="12" xfId="0" applyBorder="1"/>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left" vertical="center" wrapText="1"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0" fillId="0" borderId="18" xfId="0" applyBorder="1"/>
    <xf numFmtId="0" fontId="2" fillId="2" borderId="12" xfId="0" applyFont="1" applyFill="1" applyBorder="1" applyAlignment="1">
      <alignment horizontal="left" vertical="center" wrapText="1" indent="1"/>
    </xf>
    <xf numFmtId="3" fontId="0" fillId="0" borderId="0" xfId="0" applyNumberFormat="1"/>
    <xf numFmtId="0" fontId="0" fillId="0" borderId="0" xfId="0" quotePrefix="1"/>
    <xf numFmtId="0" fontId="2" fillId="3" borderId="6" xfId="0" applyFont="1" applyFill="1" applyBorder="1" applyAlignment="1">
      <alignment horizontal="center" vertical="center" wrapText="1"/>
    </xf>
    <xf numFmtId="0" fontId="3" fillId="0" borderId="0" xfId="0" applyFont="1"/>
    <xf numFmtId="0" fontId="0" fillId="0" borderId="21" xfId="0" applyBorder="1"/>
    <xf numFmtId="0" fontId="0" fillId="0" borderId="22" xfId="0" applyBorder="1"/>
    <xf numFmtId="0" fontId="4" fillId="0" borderId="19" xfId="0" applyFont="1" applyBorder="1" applyAlignment="1">
      <alignment horizontal="center"/>
    </xf>
    <xf numFmtId="0" fontId="4" fillId="0" borderId="20" xfId="0" applyFont="1" applyBorder="1" applyAlignment="1">
      <alignment horizontal="center"/>
    </xf>
    <xf numFmtId="0" fontId="5" fillId="0" borderId="0" xfId="0" applyFont="1"/>
    <xf numFmtId="0" fontId="0" fillId="5" borderId="0" xfId="0" applyFill="1"/>
    <xf numFmtId="0" fontId="2" fillId="2" borderId="6" xfId="0" applyFont="1" applyFill="1" applyBorder="1" applyAlignment="1">
      <alignment horizontal="left" vertical="center" wrapText="1" indent="1"/>
    </xf>
    <xf numFmtId="0" fontId="0" fillId="2" borderId="7" xfId="0" applyFill="1" applyBorder="1"/>
    <xf numFmtId="0" fontId="9" fillId="2" borderId="0" xfId="0" applyFont="1" applyFill="1" applyAlignment="1">
      <alignment horizontal="left" vertical="center" wrapText="1" indent="1"/>
    </xf>
    <xf numFmtId="0" fontId="0" fillId="6" borderId="17" xfId="0" applyFill="1" applyBorder="1"/>
    <xf numFmtId="0" fontId="2" fillId="6" borderId="1" xfId="0" applyFont="1" applyFill="1" applyBorder="1" applyAlignment="1">
      <alignment horizontal="center" vertical="center" wrapText="1"/>
    </xf>
    <xf numFmtId="0" fontId="2" fillId="6" borderId="14" xfId="0" applyFont="1" applyFill="1" applyBorder="1" applyAlignment="1">
      <alignment horizontal="left" vertical="center" wrapText="1" indent="1"/>
    </xf>
    <xf numFmtId="0" fontId="0" fillId="6" borderId="15" xfId="0" applyFill="1" applyBorder="1"/>
    <xf numFmtId="0" fontId="2" fillId="6" borderId="15" xfId="0" applyFont="1" applyFill="1" applyBorder="1" applyAlignment="1">
      <alignment horizontal="center" vertical="center" wrapText="1"/>
    </xf>
    <xf numFmtId="0" fontId="0" fillId="6" borderId="0" xfId="0" applyFill="1"/>
    <xf numFmtId="43" fontId="0" fillId="6" borderId="0" xfId="1" applyFont="1" applyFill="1"/>
    <xf numFmtId="0" fontId="2" fillId="5" borderId="1" xfId="0" applyFont="1" applyFill="1" applyBorder="1" applyAlignment="1">
      <alignment horizontal="center" vertical="center" wrapText="1"/>
    </xf>
    <xf numFmtId="43" fontId="2" fillId="5" borderId="1" xfId="1" applyFont="1" applyFill="1" applyBorder="1" applyAlignment="1">
      <alignment horizontal="center" vertical="center" wrapText="1"/>
    </xf>
    <xf numFmtId="43" fontId="0" fillId="6" borderId="0" xfId="0" applyNumberFormat="1" applyFill="1"/>
    <xf numFmtId="0" fontId="0" fillId="6" borderId="24" xfId="0" applyFill="1" applyBorder="1"/>
    <xf numFmtId="0" fontId="0" fillId="6" borderId="25" xfId="0" applyFill="1" applyBorder="1"/>
    <xf numFmtId="0" fontId="2" fillId="6" borderId="2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0" fillId="6" borderId="23" xfId="0" applyFill="1" applyBorder="1"/>
    <xf numFmtId="0" fontId="2" fillId="6" borderId="16" xfId="0" applyFont="1" applyFill="1" applyBorder="1" applyAlignment="1">
      <alignment horizontal="center" vertical="center" wrapText="1"/>
    </xf>
    <xf numFmtId="0" fontId="0" fillId="2" borderId="28" xfId="0" applyFill="1" applyBorder="1"/>
    <xf numFmtId="0" fontId="0" fillId="6" borderId="0" xfId="0" quotePrefix="1" applyFill="1"/>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43" fontId="2" fillId="5" borderId="8" xfId="1" applyFont="1" applyFill="1" applyBorder="1" applyAlignment="1">
      <alignment horizontal="center" vertical="center" wrapText="1"/>
    </xf>
    <xf numFmtId="0" fontId="0" fillId="6" borderId="29" xfId="0" applyFill="1" applyBorder="1"/>
    <xf numFmtId="43" fontId="0" fillId="6" borderId="26" xfId="1" applyFont="1" applyFill="1" applyBorder="1"/>
    <xf numFmtId="43" fontId="0" fillId="6" borderId="15" xfId="1" applyFont="1" applyFill="1" applyBorder="1"/>
    <xf numFmtId="0" fontId="0" fillId="6" borderId="16" xfId="0" applyFill="1" applyBorder="1"/>
    <xf numFmtId="0" fontId="0" fillId="6" borderId="30" xfId="0" applyFill="1" applyBorder="1"/>
    <xf numFmtId="0" fontId="2" fillId="6" borderId="31" xfId="0" applyFont="1" applyFill="1" applyBorder="1" applyAlignment="1">
      <alignment horizontal="center" vertical="center" wrapText="1"/>
    </xf>
    <xf numFmtId="0" fontId="0" fillId="6" borderId="26" xfId="0" applyFill="1" applyBorder="1"/>
    <xf numFmtId="0" fontId="2" fillId="6" borderId="27" xfId="0" applyFont="1" applyFill="1" applyBorder="1" applyAlignment="1">
      <alignment horizontal="left" vertical="center" wrapText="1" indent="1"/>
    </xf>
    <xf numFmtId="0" fontId="0" fillId="6" borderId="14" xfId="0" applyFill="1" applyBorder="1"/>
    <xf numFmtId="0" fontId="7" fillId="6" borderId="6" xfId="0" applyFont="1" applyFill="1" applyBorder="1" applyAlignment="1">
      <alignment horizontal="center" vertical="center" wrapText="1"/>
    </xf>
    <xf numFmtId="0" fontId="2" fillId="5" borderId="8" xfId="0" applyFont="1" applyFill="1" applyBorder="1" applyAlignment="1">
      <alignment horizontal="center" vertical="center" wrapText="1"/>
    </xf>
    <xf numFmtId="43" fontId="7" fillId="5" borderId="1" xfId="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0" fillId="0" borderId="30" xfId="0" applyBorder="1"/>
    <xf numFmtId="0" fontId="3" fillId="6" borderId="0" xfId="0" applyFont="1" applyFill="1"/>
    <xf numFmtId="0" fontId="3" fillId="5" borderId="32" xfId="0" applyFont="1" applyFill="1" applyBorder="1"/>
    <xf numFmtId="0" fontId="3" fillId="0" borderId="33" xfId="0" applyFont="1" applyBorder="1"/>
    <xf numFmtId="0" fontId="3" fillId="0" borderId="34" xfId="0" applyFont="1" applyBorder="1"/>
    <xf numFmtId="0" fontId="3" fillId="6" borderId="35" xfId="0" applyFont="1" applyFill="1" applyBorder="1"/>
    <xf numFmtId="0" fontId="3" fillId="0" borderId="36" xfId="0" applyFont="1" applyBorder="1"/>
    <xf numFmtId="0" fontId="3" fillId="4" borderId="27" xfId="0" applyFont="1" applyFill="1" applyBorder="1"/>
    <xf numFmtId="0" fontId="3" fillId="0" borderId="37" xfId="0" applyFont="1" applyBorder="1"/>
    <xf numFmtId="0" fontId="3" fillId="0" borderId="38" xfId="0" applyFont="1" applyBorder="1"/>
    <xf numFmtId="0" fontId="9" fillId="2" borderId="6" xfId="0" applyFont="1" applyFill="1" applyBorder="1" applyAlignment="1">
      <alignment horizontal="left" vertical="center" wrapText="1" indent="1"/>
    </xf>
    <xf numFmtId="0" fontId="3" fillId="0" borderId="6" xfId="0" applyFont="1" applyBorder="1"/>
    <xf numFmtId="0" fontId="9" fillId="3" borderId="6" xfId="0" applyFont="1" applyFill="1" applyBorder="1" applyAlignment="1">
      <alignment horizontal="center" vertical="center" wrapText="1"/>
    </xf>
    <xf numFmtId="0" fontId="9" fillId="5" borderId="6" xfId="0" applyFont="1" applyFill="1" applyBorder="1" applyAlignment="1">
      <alignment horizontal="center" vertical="center" wrapText="1"/>
    </xf>
    <xf numFmtId="43" fontId="9" fillId="5" borderId="8" xfId="1" applyFont="1" applyFill="1" applyBorder="1" applyAlignment="1">
      <alignment horizontal="center" vertical="center" wrapText="1"/>
    </xf>
    <xf numFmtId="43" fontId="3" fillId="6" borderId="26" xfId="1" applyFont="1" applyFill="1" applyBorder="1"/>
    <xf numFmtId="0" fontId="10" fillId="0" borderId="0" xfId="0" applyFont="1" applyAlignment="1">
      <alignment horizontal="left" vertical="center" indent="3"/>
    </xf>
    <xf numFmtId="0" fontId="12" fillId="0" borderId="0" xfId="0" applyFont="1" applyAlignment="1">
      <alignment vertical="center"/>
    </xf>
    <xf numFmtId="0" fontId="10" fillId="0" borderId="0" xfId="0" applyFont="1" applyAlignment="1">
      <alignment vertical="center"/>
    </xf>
    <xf numFmtId="0" fontId="13" fillId="0" borderId="0" xfId="0" applyFont="1" applyAlignment="1">
      <alignment horizontal="left" vertical="center" indent="5"/>
    </xf>
    <xf numFmtId="0" fontId="12" fillId="0" borderId="0" xfId="0" applyFont="1" applyAlignment="1">
      <alignment horizontal="left" vertical="center" indent="5"/>
    </xf>
    <xf numFmtId="0" fontId="15" fillId="0" borderId="0" xfId="0" applyFont="1" applyAlignment="1">
      <alignment horizontal="left" vertical="center" indent="5"/>
    </xf>
    <xf numFmtId="0" fontId="16" fillId="0" borderId="0" xfId="0" applyFont="1" applyAlignment="1">
      <alignment horizontal="left" vertical="center" indent="5"/>
    </xf>
    <xf numFmtId="0" fontId="12" fillId="0" borderId="0" xfId="0" applyFont="1"/>
    <xf numFmtId="0" fontId="12" fillId="0" borderId="0" xfId="0" applyFont="1" applyAlignment="1">
      <alignment horizontal="left" vertical="center" indent="3"/>
    </xf>
    <xf numFmtId="0" fontId="0" fillId="2" borderId="39" xfId="0" applyFill="1" applyBorder="1"/>
    <xf numFmtId="0" fontId="2" fillId="2" borderId="40" xfId="0" applyFont="1" applyFill="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horizontal="left" vertical="center" wrapText="1" indent="1"/>
    </xf>
    <xf numFmtId="0" fontId="0" fillId="0" borderId="42" xfId="0" applyBorder="1"/>
    <xf numFmtId="0" fontId="2" fillId="3" borderId="42" xfId="0" applyFont="1" applyFill="1" applyBorder="1" applyAlignment="1">
      <alignment horizontal="center" vertical="center" wrapText="1"/>
    </xf>
    <xf numFmtId="0" fontId="2" fillId="5" borderId="42"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1" fillId="2" borderId="2" xfId="0" applyFont="1" applyFill="1" applyBorder="1" applyAlignment="1">
      <alignment horizontal="left" wrapText="1" indent="1"/>
    </xf>
    <xf numFmtId="0" fontId="1" fillId="2" borderId="4" xfId="0" applyFont="1" applyFill="1" applyBorder="1" applyAlignment="1">
      <alignment horizontal="left" wrapText="1" indent="1"/>
    </xf>
    <xf numFmtId="0" fontId="1" fillId="2" borderId="3" xfId="0" applyFont="1" applyFill="1" applyBorder="1" applyAlignment="1">
      <alignment horizontal="center" vertical="center" wrapText="1"/>
    </xf>
    <xf numFmtId="0" fontId="1" fillId="2" borderId="9" xfId="0" applyFont="1" applyFill="1" applyBorder="1" applyAlignment="1">
      <alignment horizontal="left" wrapText="1" indent="1"/>
    </xf>
    <xf numFmtId="0" fontId="1" fillId="2" borderId="10" xfId="0" applyFont="1" applyFill="1" applyBorder="1" applyAlignment="1">
      <alignment horizontal="center" vertical="center" wrapText="1"/>
    </xf>
    <xf numFmtId="0" fontId="1" fillId="2" borderId="1" xfId="0" applyFont="1" applyFill="1" applyBorder="1" applyAlignment="1">
      <alignment horizontal="left" wrapText="1" indent="1"/>
    </xf>
    <xf numFmtId="0" fontId="1" fillId="2"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285750</xdr:colOff>
      <xdr:row>75</xdr:row>
      <xdr:rowOff>47625</xdr:rowOff>
    </xdr:from>
    <xdr:to>
      <xdr:col>8</xdr:col>
      <xdr:colOff>104775</xdr:colOff>
      <xdr:row>80</xdr:row>
      <xdr:rowOff>180975</xdr:rowOff>
    </xdr:to>
    <xdr:pic>
      <xdr:nvPicPr>
        <xdr:cNvPr id="2" name="Picture 1" descr="Text&#10;&#10;Description automatically generated">
          <a:extLst>
            <a:ext uri="{FF2B5EF4-FFF2-40B4-BE49-F238E27FC236}">
              <a16:creationId xmlns:a16="http://schemas.microsoft.com/office/drawing/2014/main" id="{B96FCF45-33C3-D274-0EB1-C9F124EE7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5173325"/>
          <a:ext cx="5057775" cy="1133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A45D8-B376-4BB0-ACDC-D67C8F8DB13A}">
  <dimension ref="A1:J97"/>
  <sheetViews>
    <sheetView showGridLines="0" tabSelected="1" topLeftCell="A9" zoomScaleNormal="100" workbookViewId="0">
      <selection activeCell="I84" sqref="I84"/>
    </sheetView>
  </sheetViews>
  <sheetFormatPr defaultRowHeight="15" x14ac:dyDescent="0.25"/>
  <cols>
    <col min="1" max="1" width="14.5703125" customWidth="1"/>
  </cols>
  <sheetData>
    <row r="1" spans="1:7" ht="15.75" x14ac:dyDescent="0.25">
      <c r="A1" s="87" t="s">
        <v>106</v>
      </c>
    </row>
    <row r="2" spans="1:7" ht="15.75" x14ac:dyDescent="0.25">
      <c r="A2" s="89" t="s">
        <v>107</v>
      </c>
      <c r="B2" s="89"/>
      <c r="D2" s="89" t="s">
        <v>108</v>
      </c>
      <c r="G2" s="89" t="s">
        <v>109</v>
      </c>
    </row>
    <row r="3" spans="1:7" ht="15.75" x14ac:dyDescent="0.25">
      <c r="A3" s="88" t="s">
        <v>110</v>
      </c>
      <c r="D3" s="88" t="s">
        <v>111</v>
      </c>
      <c r="G3" s="88" t="s">
        <v>112</v>
      </c>
    </row>
    <row r="4" spans="1:7" ht="15.75" x14ac:dyDescent="0.25">
      <c r="A4" s="88" t="s">
        <v>113</v>
      </c>
      <c r="C4" s="88"/>
      <c r="D4" s="88" t="s">
        <v>114</v>
      </c>
      <c r="G4" s="88" t="s">
        <v>115</v>
      </c>
    </row>
    <row r="5" spans="1:7" ht="15.75" x14ac:dyDescent="0.25">
      <c r="C5" s="88"/>
      <c r="D5" s="94" t="s">
        <v>116</v>
      </c>
      <c r="E5" s="88"/>
      <c r="G5" s="88" t="s">
        <v>117</v>
      </c>
    </row>
    <row r="6" spans="1:7" ht="15.75" x14ac:dyDescent="0.25">
      <c r="F6" s="88"/>
      <c r="G6" s="88" t="s">
        <v>118</v>
      </c>
    </row>
    <row r="7" spans="1:7" ht="15.75" x14ac:dyDescent="0.25">
      <c r="F7" s="88"/>
      <c r="G7" s="94" t="s">
        <v>119</v>
      </c>
    </row>
    <row r="8" spans="1:7" ht="15.75" x14ac:dyDescent="0.25">
      <c r="A8" s="88"/>
    </row>
    <row r="9" spans="1:7" ht="15.75" x14ac:dyDescent="0.25">
      <c r="A9" s="89" t="s">
        <v>120</v>
      </c>
    </row>
    <row r="10" spans="1:7" ht="15.75" x14ac:dyDescent="0.25">
      <c r="A10" s="88" t="s">
        <v>121</v>
      </c>
    </row>
    <row r="11" spans="1:7" ht="15.75" x14ac:dyDescent="0.25">
      <c r="A11" s="88" t="s">
        <v>122</v>
      </c>
      <c r="B11" s="89" t="s">
        <v>123</v>
      </c>
    </row>
    <row r="12" spans="1:7" ht="15.75" x14ac:dyDescent="0.25">
      <c r="B12" s="89" t="s">
        <v>124</v>
      </c>
    </row>
    <row r="13" spans="1:7" ht="15.75" x14ac:dyDescent="0.25">
      <c r="B13" s="89" t="s">
        <v>125</v>
      </c>
    </row>
    <row r="14" spans="1:7" ht="15.75" x14ac:dyDescent="0.25">
      <c r="A14" s="90" t="s">
        <v>126</v>
      </c>
    </row>
    <row r="15" spans="1:7" ht="15.75" x14ac:dyDescent="0.25">
      <c r="A15" s="91"/>
    </row>
    <row r="16" spans="1:7" ht="15.75" x14ac:dyDescent="0.25">
      <c r="A16" s="91"/>
    </row>
    <row r="17" spans="1:9" ht="15.75" x14ac:dyDescent="0.25">
      <c r="A17" s="90" t="s">
        <v>127</v>
      </c>
    </row>
    <row r="18" spans="1:9" ht="15.75" x14ac:dyDescent="0.25">
      <c r="A18" s="91" t="s">
        <v>172</v>
      </c>
    </row>
    <row r="19" spans="1:9" ht="15.75" x14ac:dyDescent="0.25">
      <c r="A19" s="91"/>
      <c r="B19" s="94" t="s">
        <v>173</v>
      </c>
      <c r="C19" s="94"/>
      <c r="D19" s="94"/>
      <c r="E19" s="94"/>
      <c r="F19" s="94"/>
      <c r="G19" s="94"/>
      <c r="H19" s="94"/>
      <c r="I19" s="94"/>
    </row>
    <row r="20" spans="1:9" ht="15.75" x14ac:dyDescent="0.25">
      <c r="A20" s="91"/>
      <c r="B20" s="94" t="s">
        <v>174</v>
      </c>
      <c r="C20" s="94"/>
      <c r="D20" s="94"/>
      <c r="E20" s="94"/>
      <c r="F20" s="94"/>
      <c r="G20" s="94"/>
      <c r="H20" s="94"/>
      <c r="I20" s="94"/>
    </row>
    <row r="21" spans="1:9" ht="15.75" x14ac:dyDescent="0.25">
      <c r="A21" s="91" t="s">
        <v>128</v>
      </c>
    </row>
    <row r="22" spans="1:9" ht="15.75" x14ac:dyDescent="0.25">
      <c r="A22" s="92" t="s">
        <v>129</v>
      </c>
    </row>
    <row r="23" spans="1:9" ht="15.75" x14ac:dyDescent="0.25">
      <c r="A23" s="91" t="s">
        <v>130</v>
      </c>
    </row>
    <row r="24" spans="1:9" ht="15.75" x14ac:dyDescent="0.25">
      <c r="A24" s="91" t="s">
        <v>131</v>
      </c>
    </row>
    <row r="25" spans="1:9" ht="15.75" x14ac:dyDescent="0.25">
      <c r="A25" s="91"/>
    </row>
    <row r="26" spans="1:9" ht="15.75" x14ac:dyDescent="0.25">
      <c r="A26" s="92" t="s">
        <v>132</v>
      </c>
    </row>
    <row r="27" spans="1:9" ht="15.75" x14ac:dyDescent="0.25">
      <c r="A27" s="91" t="s">
        <v>133</v>
      </c>
    </row>
    <row r="28" spans="1:9" ht="15.75" x14ac:dyDescent="0.25">
      <c r="A28" s="91" t="s">
        <v>134</v>
      </c>
    </row>
    <row r="29" spans="1:9" ht="15.75" x14ac:dyDescent="0.25">
      <c r="A29" s="91" t="s">
        <v>135</v>
      </c>
    </row>
    <row r="30" spans="1:9" ht="15.75" x14ac:dyDescent="0.25">
      <c r="A30" s="91"/>
    </row>
    <row r="31" spans="1:9" ht="15.75" x14ac:dyDescent="0.25">
      <c r="A31" s="92" t="s">
        <v>136</v>
      </c>
    </row>
    <row r="32" spans="1:9" ht="15.75" x14ac:dyDescent="0.25">
      <c r="A32" s="91" t="s">
        <v>137</v>
      </c>
    </row>
    <row r="33" spans="1:10" ht="15.75" x14ac:dyDescent="0.25">
      <c r="A33" s="91" t="s">
        <v>138</v>
      </c>
    </row>
    <row r="34" spans="1:10" ht="15.75" x14ac:dyDescent="0.25">
      <c r="A34" s="91" t="s">
        <v>139</v>
      </c>
    </row>
    <row r="35" spans="1:10" ht="15.75" x14ac:dyDescent="0.25">
      <c r="A35" s="91"/>
    </row>
    <row r="36" spans="1:10" ht="15.75" x14ac:dyDescent="0.25">
      <c r="A36" s="92" t="s">
        <v>140</v>
      </c>
    </row>
    <row r="37" spans="1:10" ht="15.75" x14ac:dyDescent="0.25">
      <c r="A37" s="91" t="s">
        <v>141</v>
      </c>
    </row>
    <row r="38" spans="1:10" ht="15.75" x14ac:dyDescent="0.25">
      <c r="A38" s="91" t="s">
        <v>142</v>
      </c>
    </row>
    <row r="39" spans="1:10" ht="15.75" x14ac:dyDescent="0.25">
      <c r="A39" s="91" t="s">
        <v>143</v>
      </c>
    </row>
    <row r="40" spans="1:10" ht="15.75" x14ac:dyDescent="0.25">
      <c r="A40" s="91" t="s">
        <v>144</v>
      </c>
    </row>
    <row r="41" spans="1:10" ht="15.75" x14ac:dyDescent="0.25">
      <c r="A41" s="91" t="s">
        <v>145</v>
      </c>
    </row>
    <row r="42" spans="1:10" ht="15.75" x14ac:dyDescent="0.25">
      <c r="A42" s="91" t="s">
        <v>146</v>
      </c>
    </row>
    <row r="43" spans="1:10" ht="15.75" x14ac:dyDescent="0.25">
      <c r="A43" s="91" t="s">
        <v>147</v>
      </c>
    </row>
    <row r="44" spans="1:10" ht="16.5" thickBot="1" x14ac:dyDescent="0.3">
      <c r="A44" s="93" t="s">
        <v>175</v>
      </c>
    </row>
    <row r="45" spans="1:10" ht="15" customHeight="1" x14ac:dyDescent="0.25">
      <c r="A45" s="104" t="s">
        <v>0</v>
      </c>
      <c r="B45" s="106" t="s">
        <v>1</v>
      </c>
      <c r="C45" s="106"/>
      <c r="D45" s="106"/>
      <c r="E45" s="106" t="s">
        <v>2</v>
      </c>
      <c r="F45" s="106"/>
      <c r="G45" s="106"/>
      <c r="H45" s="106"/>
      <c r="I45" s="106"/>
      <c r="J45" s="96"/>
    </row>
    <row r="46" spans="1:10" ht="28.5" x14ac:dyDescent="0.25">
      <c r="A46" s="105"/>
      <c r="B46" s="1"/>
      <c r="C46" s="2" t="s">
        <v>3</v>
      </c>
      <c r="D46" s="2" t="s">
        <v>4</v>
      </c>
      <c r="E46" s="2" t="s">
        <v>5</v>
      </c>
      <c r="F46" s="2">
        <v>1</v>
      </c>
      <c r="G46" s="2">
        <v>2</v>
      </c>
      <c r="H46" s="2">
        <v>3</v>
      </c>
      <c r="I46" s="2">
        <v>4</v>
      </c>
      <c r="J46" s="97">
        <v>5</v>
      </c>
    </row>
    <row r="47" spans="1:10" x14ac:dyDescent="0.25">
      <c r="A47" s="4" t="s">
        <v>6</v>
      </c>
      <c r="B47" s="3"/>
      <c r="C47" s="42">
        <v>25000</v>
      </c>
      <c r="D47" s="42">
        <v>21000</v>
      </c>
      <c r="E47" s="5">
        <v>0</v>
      </c>
      <c r="F47" s="42">
        <v>0</v>
      </c>
      <c r="G47" s="42">
        <v>0</v>
      </c>
      <c r="H47" s="5">
        <v>0</v>
      </c>
      <c r="I47" s="42">
        <v>0</v>
      </c>
      <c r="J47" s="98">
        <v>0</v>
      </c>
    </row>
    <row r="48" spans="1:10" x14ac:dyDescent="0.25">
      <c r="A48" s="4" t="s">
        <v>8</v>
      </c>
      <c r="B48" s="3"/>
      <c r="C48" s="42">
        <v>0</v>
      </c>
      <c r="D48" s="42">
        <v>0</v>
      </c>
      <c r="E48" s="42">
        <v>16000</v>
      </c>
      <c r="F48" s="5">
        <v>0</v>
      </c>
      <c r="G48" s="42">
        <v>29000</v>
      </c>
      <c r="H48" s="42">
        <v>19000</v>
      </c>
      <c r="I48" s="5">
        <v>0</v>
      </c>
      <c r="J48" s="98">
        <v>0</v>
      </c>
    </row>
    <row r="49" spans="1:10" x14ac:dyDescent="0.25">
      <c r="A49" s="4" t="s">
        <v>3</v>
      </c>
      <c r="B49" s="3"/>
      <c r="C49" s="5">
        <v>0</v>
      </c>
      <c r="D49" s="5">
        <v>0</v>
      </c>
      <c r="E49" s="5">
        <v>0</v>
      </c>
      <c r="F49" s="42">
        <v>0</v>
      </c>
      <c r="G49" s="5">
        <v>0</v>
      </c>
      <c r="H49" s="42">
        <v>0</v>
      </c>
      <c r="I49" s="42">
        <v>20000</v>
      </c>
      <c r="J49" s="98">
        <v>5000</v>
      </c>
    </row>
    <row r="50" spans="1:10" x14ac:dyDescent="0.25">
      <c r="A50" s="4" t="s">
        <v>4</v>
      </c>
      <c r="B50" s="3"/>
      <c r="C50" s="5">
        <v>0</v>
      </c>
      <c r="D50" s="5">
        <v>0</v>
      </c>
      <c r="E50" s="5">
        <v>0</v>
      </c>
      <c r="F50" s="42">
        <v>21000</v>
      </c>
      <c r="G50" s="42">
        <v>0</v>
      </c>
      <c r="H50" s="42">
        <v>0</v>
      </c>
      <c r="I50" s="42">
        <v>0</v>
      </c>
      <c r="J50" s="98">
        <v>0</v>
      </c>
    </row>
    <row r="51" spans="1:10" ht="15.75" thickBot="1" x14ac:dyDescent="0.3">
      <c r="A51" s="99" t="s">
        <v>5</v>
      </c>
      <c r="B51" s="100"/>
      <c r="C51" s="101">
        <v>0</v>
      </c>
      <c r="D51" s="101">
        <v>0</v>
      </c>
      <c r="E51" s="101">
        <v>0</v>
      </c>
      <c r="F51" s="102">
        <v>0</v>
      </c>
      <c r="G51" s="102">
        <v>0</v>
      </c>
      <c r="H51" s="102">
        <v>0</v>
      </c>
      <c r="I51" s="101">
        <v>0</v>
      </c>
      <c r="J51" s="103">
        <v>16000</v>
      </c>
    </row>
    <row r="52" spans="1:10" ht="15.75" x14ac:dyDescent="0.25">
      <c r="A52" s="87" t="s">
        <v>155</v>
      </c>
    </row>
    <row r="53" spans="1:10" ht="15.75" x14ac:dyDescent="0.25">
      <c r="A53" s="93" t="s">
        <v>148</v>
      </c>
    </row>
    <row r="54" spans="1:10" ht="15.75" x14ac:dyDescent="0.25">
      <c r="A54" s="92" t="s">
        <v>129</v>
      </c>
    </row>
    <row r="55" spans="1:10" ht="15.75" x14ac:dyDescent="0.25">
      <c r="A55" s="91" t="s">
        <v>149</v>
      </c>
    </row>
    <row r="56" spans="1:10" ht="15.75" x14ac:dyDescent="0.25">
      <c r="A56" s="91" t="s">
        <v>150</v>
      </c>
    </row>
    <row r="57" spans="1:10" ht="15.75" x14ac:dyDescent="0.25">
      <c r="A57" s="92" t="s">
        <v>132</v>
      </c>
    </row>
    <row r="58" spans="1:10" ht="15.75" x14ac:dyDescent="0.25">
      <c r="A58" s="91" t="s">
        <v>151</v>
      </c>
    </row>
    <row r="59" spans="1:10" ht="15.75" x14ac:dyDescent="0.25">
      <c r="A59" s="91" t="s">
        <v>152</v>
      </c>
    </row>
    <row r="60" spans="1:10" ht="15.75" x14ac:dyDescent="0.25">
      <c r="A60" s="91" t="s">
        <v>153</v>
      </c>
    </row>
    <row r="61" spans="1:10" ht="15.75" x14ac:dyDescent="0.25">
      <c r="A61" s="88"/>
    </row>
    <row r="62" spans="1:10" ht="15.75" x14ac:dyDescent="0.25">
      <c r="A62" s="88" t="s">
        <v>154</v>
      </c>
    </row>
    <row r="63" spans="1:10" ht="15.75" x14ac:dyDescent="0.25">
      <c r="A63" s="93" t="s">
        <v>156</v>
      </c>
    </row>
    <row r="64" spans="1:10" ht="15.75" x14ac:dyDescent="0.25">
      <c r="A64" s="92" t="s">
        <v>129</v>
      </c>
    </row>
    <row r="65" spans="1:1" ht="15.75" x14ac:dyDescent="0.25">
      <c r="A65" s="91" t="s">
        <v>157</v>
      </c>
    </row>
    <row r="66" spans="1:1" ht="15.75" x14ac:dyDescent="0.25">
      <c r="A66" s="91" t="s">
        <v>158</v>
      </c>
    </row>
    <row r="67" spans="1:1" ht="15.75" x14ac:dyDescent="0.25">
      <c r="A67" s="92" t="s">
        <v>132</v>
      </c>
    </row>
    <row r="68" spans="1:1" ht="15.75" x14ac:dyDescent="0.25">
      <c r="A68" s="91" t="s">
        <v>159</v>
      </c>
    </row>
    <row r="69" spans="1:1" ht="15.75" x14ac:dyDescent="0.25">
      <c r="A69" s="91" t="s">
        <v>160</v>
      </c>
    </row>
    <row r="70" spans="1:1" ht="15.75" x14ac:dyDescent="0.25">
      <c r="A70" s="91" t="s">
        <v>161</v>
      </c>
    </row>
    <row r="71" spans="1:1" ht="15.75" x14ac:dyDescent="0.25">
      <c r="A71" s="88" t="s">
        <v>162</v>
      </c>
    </row>
    <row r="72" spans="1:1" ht="15.75" x14ac:dyDescent="0.25">
      <c r="A72" s="88" t="s">
        <v>163</v>
      </c>
    </row>
    <row r="73" spans="1:1" ht="15.75" x14ac:dyDescent="0.25">
      <c r="A73" s="88"/>
    </row>
    <row r="74" spans="1:1" ht="15.75" x14ac:dyDescent="0.25">
      <c r="A74" s="93" t="s">
        <v>164</v>
      </c>
    </row>
    <row r="75" spans="1:1" ht="15.75" x14ac:dyDescent="0.25">
      <c r="A75" s="91" t="s">
        <v>165</v>
      </c>
    </row>
    <row r="76" spans="1:1" ht="15.75" x14ac:dyDescent="0.25">
      <c r="A76" s="91"/>
    </row>
    <row r="77" spans="1:1" ht="15.75" x14ac:dyDescent="0.25">
      <c r="A77" s="91"/>
    </row>
    <row r="78" spans="1:1" ht="15.75" x14ac:dyDescent="0.25">
      <c r="A78" s="91"/>
    </row>
    <row r="79" spans="1:1" ht="15.75" x14ac:dyDescent="0.25">
      <c r="A79" s="91"/>
    </row>
    <row r="80" spans="1:1" ht="15.75" x14ac:dyDescent="0.25">
      <c r="A80" s="91"/>
    </row>
    <row r="81" spans="1:1" ht="15.75" x14ac:dyDescent="0.25">
      <c r="A81" s="91"/>
    </row>
    <row r="82" spans="1:1" ht="15.75" x14ac:dyDescent="0.25">
      <c r="A82" s="88" t="s">
        <v>166</v>
      </c>
    </row>
    <row r="83" spans="1:1" ht="15.75" x14ac:dyDescent="0.25">
      <c r="A83" s="92" t="s">
        <v>132</v>
      </c>
    </row>
    <row r="84" spans="1:1" ht="15.75" x14ac:dyDescent="0.25">
      <c r="A84" s="91" t="s">
        <v>167</v>
      </c>
    </row>
    <row r="85" spans="1:1" ht="15.75" x14ac:dyDescent="0.25">
      <c r="A85" s="91" t="s">
        <v>134</v>
      </c>
    </row>
    <row r="86" spans="1:1" ht="15.75" x14ac:dyDescent="0.25">
      <c r="A86" s="91" t="s">
        <v>135</v>
      </c>
    </row>
    <row r="87" spans="1:1" ht="15.75" x14ac:dyDescent="0.25">
      <c r="A87" s="88" t="s">
        <v>168</v>
      </c>
    </row>
    <row r="88" spans="1:1" ht="15.75" x14ac:dyDescent="0.25">
      <c r="A88" s="92" t="s">
        <v>132</v>
      </c>
    </row>
    <row r="89" spans="1:1" ht="15.75" x14ac:dyDescent="0.25">
      <c r="A89" s="91" t="s">
        <v>169</v>
      </c>
    </row>
    <row r="90" spans="1:1" ht="15.75" x14ac:dyDescent="0.25">
      <c r="A90" s="91" t="s">
        <v>134</v>
      </c>
    </row>
    <row r="91" spans="1:1" ht="15.75" x14ac:dyDescent="0.25">
      <c r="A91" s="91" t="s">
        <v>135</v>
      </c>
    </row>
    <row r="92" spans="1:1" ht="15.75" x14ac:dyDescent="0.25">
      <c r="A92" s="91"/>
    </row>
    <row r="93" spans="1:1" ht="15.75" x14ac:dyDescent="0.25">
      <c r="A93" s="91"/>
    </row>
    <row r="94" spans="1:1" ht="15.75" x14ac:dyDescent="0.25">
      <c r="A94" s="91"/>
    </row>
    <row r="95" spans="1:1" ht="15.75" x14ac:dyDescent="0.25">
      <c r="A95" s="91"/>
    </row>
    <row r="96" spans="1:1" ht="15.75" x14ac:dyDescent="0.25">
      <c r="A96" s="87" t="s">
        <v>171</v>
      </c>
    </row>
    <row r="97" spans="1:1" ht="15.75" x14ac:dyDescent="0.25">
      <c r="A97" s="95" t="s">
        <v>170</v>
      </c>
    </row>
  </sheetData>
  <mergeCells count="3">
    <mergeCell ref="A45:A46"/>
    <mergeCell ref="B45:D45"/>
    <mergeCell ref="E45:I4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CFE49-AAB1-4C31-B353-E522FA610E69}">
  <dimension ref="A1:R28"/>
  <sheetViews>
    <sheetView workbookViewId="0">
      <selection activeCell="O9" sqref="O9"/>
    </sheetView>
  </sheetViews>
  <sheetFormatPr defaultRowHeight="15" x14ac:dyDescent="0.25"/>
  <sheetData>
    <row r="1" spans="1:18" x14ac:dyDescent="0.25">
      <c r="A1" s="109" t="s">
        <v>0</v>
      </c>
      <c r="B1" s="110" t="s">
        <v>1</v>
      </c>
      <c r="C1" s="110"/>
      <c r="D1" s="110"/>
      <c r="E1" s="110" t="s">
        <v>2</v>
      </c>
      <c r="F1" s="110"/>
      <c r="G1" s="110"/>
      <c r="H1" s="110"/>
      <c r="I1" s="110"/>
      <c r="J1" s="33"/>
      <c r="K1" s="45" t="s">
        <v>10</v>
      </c>
    </row>
    <row r="2" spans="1:18" ht="29.25" thickBot="1" x14ac:dyDescent="0.3">
      <c r="A2" s="109"/>
      <c r="B2" s="1"/>
      <c r="C2" s="2" t="s">
        <v>3</v>
      </c>
      <c r="D2" s="2" t="s">
        <v>4</v>
      </c>
      <c r="E2" s="2" t="s">
        <v>5</v>
      </c>
      <c r="F2" s="2">
        <v>1</v>
      </c>
      <c r="G2" s="2">
        <v>2</v>
      </c>
      <c r="H2" s="2">
        <v>3</v>
      </c>
      <c r="I2" s="2">
        <v>4</v>
      </c>
      <c r="J2" s="11">
        <v>5</v>
      </c>
      <c r="K2" s="46"/>
    </row>
    <row r="3" spans="1:18" x14ac:dyDescent="0.25">
      <c r="A3" s="1" t="s">
        <v>6</v>
      </c>
      <c r="B3" s="3"/>
      <c r="C3" s="2">
        <v>41</v>
      </c>
      <c r="D3" s="2">
        <v>38</v>
      </c>
      <c r="E3" s="2" t="s">
        <v>7</v>
      </c>
      <c r="F3" s="2">
        <v>121</v>
      </c>
      <c r="G3" s="2">
        <v>101</v>
      </c>
      <c r="H3" s="2" t="s">
        <v>7</v>
      </c>
      <c r="I3" s="2">
        <v>144</v>
      </c>
      <c r="J3" s="11">
        <v>137</v>
      </c>
      <c r="K3" s="47">
        <v>50000</v>
      </c>
      <c r="P3" s="73"/>
      <c r="Q3" s="74" t="s">
        <v>104</v>
      </c>
      <c r="R3" s="75"/>
    </row>
    <row r="4" spans="1:18" x14ac:dyDescent="0.25">
      <c r="A4" s="1" t="s">
        <v>8</v>
      </c>
      <c r="B4" s="3"/>
      <c r="C4" s="2">
        <v>55</v>
      </c>
      <c r="D4" s="2">
        <v>52</v>
      </c>
      <c r="E4" s="2">
        <v>73</v>
      </c>
      <c r="F4" s="2" t="s">
        <v>7</v>
      </c>
      <c r="G4" s="2">
        <v>98</v>
      </c>
      <c r="H4" s="2">
        <v>83</v>
      </c>
      <c r="I4" s="2" t="s">
        <v>7</v>
      </c>
      <c r="J4" s="11">
        <v>150</v>
      </c>
      <c r="K4" s="47">
        <v>67000</v>
      </c>
      <c r="P4" s="76"/>
      <c r="Q4" s="25" t="s">
        <v>27</v>
      </c>
      <c r="R4" s="77"/>
    </row>
    <row r="5" spans="1:18" ht="15.75" thickBot="1" x14ac:dyDescent="0.3">
      <c r="A5" s="1" t="s">
        <v>3</v>
      </c>
      <c r="B5" s="3"/>
      <c r="C5" s="2" t="s">
        <v>7</v>
      </c>
      <c r="D5" s="2" t="s">
        <v>7</v>
      </c>
      <c r="E5" s="2" t="s">
        <v>7</v>
      </c>
      <c r="F5" s="2">
        <v>59</v>
      </c>
      <c r="G5" s="2" t="s">
        <v>7</v>
      </c>
      <c r="H5" s="2">
        <v>41</v>
      </c>
      <c r="I5" s="2">
        <v>62</v>
      </c>
      <c r="J5" s="11">
        <v>67</v>
      </c>
      <c r="K5" s="47">
        <v>25000</v>
      </c>
      <c r="P5" s="78"/>
      <c r="Q5" s="79" t="s">
        <v>105</v>
      </c>
      <c r="R5" s="80"/>
    </row>
    <row r="6" spans="1:18" ht="28.5" x14ac:dyDescent="0.25">
      <c r="A6" s="1" t="s">
        <v>4</v>
      </c>
      <c r="B6" s="3"/>
      <c r="C6" s="2" t="s">
        <v>7</v>
      </c>
      <c r="D6" s="2" t="s">
        <v>7</v>
      </c>
      <c r="E6" s="2" t="s">
        <v>7</v>
      </c>
      <c r="F6" s="2">
        <v>52</v>
      </c>
      <c r="G6" s="2">
        <v>62</v>
      </c>
      <c r="H6" s="2">
        <v>67</v>
      </c>
      <c r="I6" s="2">
        <v>64</v>
      </c>
      <c r="J6" s="11">
        <v>72</v>
      </c>
      <c r="K6" s="47">
        <v>21000</v>
      </c>
    </row>
    <row r="7" spans="1:18" ht="28.5" x14ac:dyDescent="0.25">
      <c r="A7" s="1" t="s">
        <v>5</v>
      </c>
      <c r="B7" s="3"/>
      <c r="C7" s="2" t="s">
        <v>7</v>
      </c>
      <c r="D7" s="2" t="s">
        <v>7</v>
      </c>
      <c r="E7" s="2" t="s">
        <v>7</v>
      </c>
      <c r="F7" s="2">
        <v>72</v>
      </c>
      <c r="G7" s="2">
        <v>67</v>
      </c>
      <c r="H7" s="2">
        <v>48</v>
      </c>
      <c r="I7" s="2" t="s">
        <v>7</v>
      </c>
      <c r="J7" s="11">
        <v>59</v>
      </c>
      <c r="K7" s="47">
        <v>21000</v>
      </c>
    </row>
    <row r="8" spans="1:18" ht="57.75" thickBot="1" x14ac:dyDescent="0.3">
      <c r="A8" s="1" t="s">
        <v>102</v>
      </c>
      <c r="B8" s="9"/>
      <c r="C8" s="10"/>
      <c r="D8" s="65">
        <v>-32</v>
      </c>
      <c r="E8" s="10"/>
      <c r="F8" s="10"/>
      <c r="G8" s="10"/>
      <c r="H8" s="10"/>
      <c r="I8" s="10"/>
      <c r="J8" s="12"/>
      <c r="K8" s="48"/>
    </row>
    <row r="9" spans="1:18" s="3" customFormat="1" ht="29.25" thickBot="1" x14ac:dyDescent="0.3">
      <c r="A9" s="63" t="s">
        <v>11</v>
      </c>
      <c r="B9" s="64"/>
      <c r="C9" s="39"/>
      <c r="D9" s="39"/>
      <c r="E9" s="39"/>
      <c r="F9" s="39">
        <v>21000</v>
      </c>
      <c r="G9" s="39">
        <v>29000</v>
      </c>
      <c r="H9" s="39">
        <v>19000</v>
      </c>
      <c r="I9" s="39">
        <v>20000</v>
      </c>
      <c r="J9" s="50">
        <v>21000</v>
      </c>
      <c r="K9" s="49"/>
      <c r="L9" s="20"/>
    </row>
    <row r="10" spans="1:18" s="3" customFormat="1" x14ac:dyDescent="0.25">
      <c r="A10" s="21"/>
      <c r="B10" s="14"/>
      <c r="C10" s="15"/>
      <c r="D10" s="15"/>
      <c r="E10" s="15"/>
      <c r="F10" s="15"/>
      <c r="G10" s="15"/>
      <c r="H10" s="15"/>
      <c r="I10" s="15"/>
      <c r="J10" s="15"/>
      <c r="K10" s="14"/>
    </row>
    <row r="11" spans="1:18" s="3" customFormat="1" x14ac:dyDescent="0.25">
      <c r="A11" s="1"/>
      <c r="C11" s="2"/>
      <c r="D11" s="2"/>
      <c r="E11" s="2"/>
      <c r="F11" s="2"/>
      <c r="G11" s="2"/>
      <c r="H11" s="2"/>
      <c r="I11" s="2"/>
      <c r="J11" s="2"/>
    </row>
    <row r="12" spans="1:18" s="3" customFormat="1" x14ac:dyDescent="0.25"/>
    <row r="13" spans="1:18" ht="28.5" x14ac:dyDescent="0.25">
      <c r="A13" s="6" t="s">
        <v>9</v>
      </c>
      <c r="B13" s="7">
        <f>SUMPRODUCT(C3:J7,C17:J21)+B24</f>
        <v>11000000</v>
      </c>
    </row>
    <row r="14" spans="1:18" ht="15.75" thickBot="1" x14ac:dyDescent="0.3"/>
    <row r="15" spans="1:18" x14ac:dyDescent="0.25">
      <c r="A15" s="104" t="s">
        <v>0</v>
      </c>
      <c r="B15" s="106" t="s">
        <v>1</v>
      </c>
      <c r="C15" s="106"/>
      <c r="D15" s="106"/>
      <c r="E15" s="106" t="s">
        <v>2</v>
      </c>
      <c r="F15" s="106"/>
      <c r="G15" s="106"/>
      <c r="H15" s="106"/>
      <c r="I15" s="106"/>
      <c r="J15" s="51"/>
      <c r="K15" s="45" t="s">
        <v>10</v>
      </c>
    </row>
    <row r="16" spans="1:18" ht="28.5" x14ac:dyDescent="0.25">
      <c r="A16" s="105"/>
      <c r="B16" s="1"/>
      <c r="C16" s="2" t="s">
        <v>3</v>
      </c>
      <c r="D16" s="2" t="s">
        <v>4</v>
      </c>
      <c r="E16" s="2" t="s">
        <v>5</v>
      </c>
      <c r="F16" s="2">
        <v>1</v>
      </c>
      <c r="G16" s="2">
        <v>2</v>
      </c>
      <c r="H16" s="2">
        <v>3</v>
      </c>
      <c r="I16" s="2">
        <v>4</v>
      </c>
      <c r="J16" s="11">
        <v>5</v>
      </c>
      <c r="K16" s="46"/>
    </row>
    <row r="17" spans="1:13" x14ac:dyDescent="0.25">
      <c r="A17" s="4" t="s">
        <v>6</v>
      </c>
      <c r="B17" s="3"/>
      <c r="C17" s="42">
        <v>25000</v>
      </c>
      <c r="D17" s="42">
        <v>0</v>
      </c>
      <c r="E17" s="5">
        <v>0</v>
      </c>
      <c r="F17" s="42">
        <v>21000</v>
      </c>
      <c r="G17" s="42">
        <v>0</v>
      </c>
      <c r="H17" s="5">
        <v>0</v>
      </c>
      <c r="I17" s="42">
        <v>0</v>
      </c>
      <c r="J17" s="54">
        <v>0</v>
      </c>
      <c r="K17" s="46">
        <f>SUM(C17:J17)</f>
        <v>46000</v>
      </c>
      <c r="M17" s="22"/>
    </row>
    <row r="18" spans="1:13" x14ac:dyDescent="0.25">
      <c r="A18" s="4" t="s">
        <v>8</v>
      </c>
      <c r="B18" s="3"/>
      <c r="C18" s="42">
        <v>0</v>
      </c>
      <c r="D18" s="42">
        <v>0</v>
      </c>
      <c r="E18" s="42">
        <v>16000</v>
      </c>
      <c r="F18" s="5">
        <v>0</v>
      </c>
      <c r="G18" s="42">
        <v>29000</v>
      </c>
      <c r="H18" s="42">
        <v>19000</v>
      </c>
      <c r="I18" s="5">
        <v>0</v>
      </c>
      <c r="J18" s="54">
        <v>0</v>
      </c>
      <c r="K18" s="46">
        <f t="shared" ref="K18:K21" si="0">SUM(C18:J18)</f>
        <v>64000</v>
      </c>
    </row>
    <row r="19" spans="1:13" x14ac:dyDescent="0.25">
      <c r="A19" s="4" t="s">
        <v>3</v>
      </c>
      <c r="B19" s="3"/>
      <c r="C19" s="5">
        <v>0</v>
      </c>
      <c r="D19" s="5">
        <v>0</v>
      </c>
      <c r="E19" s="5">
        <v>0</v>
      </c>
      <c r="F19" s="42">
        <v>0</v>
      </c>
      <c r="G19" s="5">
        <v>0</v>
      </c>
      <c r="H19" s="42">
        <v>0</v>
      </c>
      <c r="I19" s="42">
        <v>20000</v>
      </c>
      <c r="J19" s="54">
        <v>5000</v>
      </c>
      <c r="K19" s="46">
        <f t="shared" si="0"/>
        <v>25000</v>
      </c>
    </row>
    <row r="20" spans="1:13" ht="28.5" x14ac:dyDescent="0.25">
      <c r="A20" s="4" t="s">
        <v>4</v>
      </c>
      <c r="B20" s="3"/>
      <c r="C20" s="5">
        <v>0</v>
      </c>
      <c r="D20" s="5">
        <v>0</v>
      </c>
      <c r="E20" s="5">
        <v>0</v>
      </c>
      <c r="F20" s="42">
        <v>0</v>
      </c>
      <c r="G20" s="42">
        <v>0</v>
      </c>
      <c r="H20" s="42">
        <v>0</v>
      </c>
      <c r="I20" s="42">
        <v>0</v>
      </c>
      <c r="J20" s="54">
        <v>0</v>
      </c>
      <c r="K20" s="46">
        <f t="shared" si="0"/>
        <v>0</v>
      </c>
    </row>
    <row r="21" spans="1:13" ht="29.25" thickBot="1" x14ac:dyDescent="0.3">
      <c r="A21" s="8" t="s">
        <v>5</v>
      </c>
      <c r="B21" s="9"/>
      <c r="C21" s="24">
        <v>0</v>
      </c>
      <c r="D21" s="24">
        <v>0</v>
      </c>
      <c r="E21" s="24">
        <v>0</v>
      </c>
      <c r="F21" s="53">
        <v>0</v>
      </c>
      <c r="G21" s="53">
        <v>0</v>
      </c>
      <c r="H21" s="53">
        <v>0</v>
      </c>
      <c r="I21" s="24">
        <v>0</v>
      </c>
      <c r="J21" s="66">
        <v>16000</v>
      </c>
      <c r="K21" s="62">
        <f t="shared" si="0"/>
        <v>16000</v>
      </c>
    </row>
    <row r="22" spans="1:13" ht="29.25" thickBot="1" x14ac:dyDescent="0.3">
      <c r="A22" s="37" t="s">
        <v>11</v>
      </c>
      <c r="B22" s="38"/>
      <c r="C22" s="38">
        <f>SUM(C17:C18)</f>
        <v>25000</v>
      </c>
      <c r="D22" s="38">
        <f t="shared" ref="D22:E22" si="1">SUM(D17:D18)</f>
        <v>0</v>
      </c>
      <c r="E22" s="38">
        <f t="shared" si="1"/>
        <v>16000</v>
      </c>
      <c r="F22" s="38">
        <f>SUM(F17:F21)</f>
        <v>21000</v>
      </c>
      <c r="G22" s="38">
        <f t="shared" ref="G22:J22" si="2">SUM(G17:G21)</f>
        <v>29000</v>
      </c>
      <c r="H22" s="38">
        <f t="shared" si="2"/>
        <v>19000</v>
      </c>
      <c r="I22" s="38">
        <f t="shared" si="2"/>
        <v>20000</v>
      </c>
      <c r="J22" s="59">
        <f t="shared" si="2"/>
        <v>21000</v>
      </c>
      <c r="K22" s="49"/>
    </row>
    <row r="23" spans="1:13" x14ac:dyDescent="0.25">
      <c r="F23" s="23"/>
      <c r="G23" s="23"/>
      <c r="H23" s="23"/>
      <c r="I23" s="23"/>
      <c r="J23" s="23"/>
    </row>
    <row r="24" spans="1:13" ht="45" x14ac:dyDescent="0.25">
      <c r="A24" s="34" t="s">
        <v>103</v>
      </c>
      <c r="B24" s="40">
        <f>D8*A27</f>
        <v>-672000</v>
      </c>
    </row>
    <row r="26" spans="1:13" x14ac:dyDescent="0.25">
      <c r="A26" s="25" t="s">
        <v>101</v>
      </c>
      <c r="B26" s="25"/>
      <c r="C26" s="23"/>
    </row>
    <row r="27" spans="1:13" x14ac:dyDescent="0.25">
      <c r="A27" s="40">
        <f>K6-K20</f>
        <v>21000</v>
      </c>
      <c r="B27" t="s">
        <v>99</v>
      </c>
      <c r="C27" s="52">
        <v>1000</v>
      </c>
    </row>
    <row r="28" spans="1:13" x14ac:dyDescent="0.25">
      <c r="C28" s="23"/>
    </row>
  </sheetData>
  <mergeCells count="6">
    <mergeCell ref="A1:A2"/>
    <mergeCell ref="B1:D1"/>
    <mergeCell ref="E1:I1"/>
    <mergeCell ref="A15:A16"/>
    <mergeCell ref="B15:D15"/>
    <mergeCell ref="E15:I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F027-74BF-49DD-80A1-7973D675405B}">
  <dimension ref="A1:Q27"/>
  <sheetViews>
    <sheetView workbookViewId="0">
      <selection activeCell="N19" sqref="N19"/>
    </sheetView>
  </sheetViews>
  <sheetFormatPr defaultRowHeight="15" x14ac:dyDescent="0.25"/>
  <cols>
    <col min="1" max="1" width="10.85546875" bestFit="1" customWidth="1"/>
  </cols>
  <sheetData>
    <row r="1" spans="1:17" ht="15.75" thickBot="1" x14ac:dyDescent="0.3">
      <c r="A1" s="104" t="s">
        <v>0</v>
      </c>
      <c r="B1" s="108" t="s">
        <v>1</v>
      </c>
      <c r="C1" s="108"/>
      <c r="D1" s="108"/>
      <c r="E1" s="108" t="s">
        <v>2</v>
      </c>
      <c r="F1" s="108"/>
      <c r="G1" s="108"/>
      <c r="H1" s="108"/>
      <c r="I1" s="108"/>
      <c r="J1" s="13"/>
      <c r="K1" s="60" t="s">
        <v>10</v>
      </c>
    </row>
    <row r="2" spans="1:17" ht="29.25" thickBot="1" x14ac:dyDescent="0.3">
      <c r="A2" s="107"/>
      <c r="B2" s="17"/>
      <c r="C2" s="18" t="s">
        <v>3</v>
      </c>
      <c r="D2" s="18" t="s">
        <v>4</v>
      </c>
      <c r="E2" s="18" t="s">
        <v>5</v>
      </c>
      <c r="F2" s="18">
        <v>1</v>
      </c>
      <c r="G2" s="18">
        <v>2</v>
      </c>
      <c r="H2" s="18">
        <v>3</v>
      </c>
      <c r="I2" s="18">
        <v>4</v>
      </c>
      <c r="J2" s="19">
        <v>5</v>
      </c>
      <c r="K2" s="49"/>
      <c r="O2" s="73"/>
      <c r="P2" s="74" t="s">
        <v>104</v>
      </c>
      <c r="Q2" s="75"/>
    </row>
    <row r="3" spans="1:17" x14ac:dyDescent="0.25">
      <c r="A3" s="4" t="s">
        <v>6</v>
      </c>
      <c r="B3" s="14"/>
      <c r="C3" s="15">
        <v>41</v>
      </c>
      <c r="D3" s="15">
        <v>38</v>
      </c>
      <c r="E3" s="15" t="s">
        <v>7</v>
      </c>
      <c r="F3" s="15">
        <v>121</v>
      </c>
      <c r="G3" s="15">
        <v>101</v>
      </c>
      <c r="H3" s="15" t="s">
        <v>7</v>
      </c>
      <c r="I3" s="15">
        <v>144</v>
      </c>
      <c r="J3" s="16">
        <v>137</v>
      </c>
      <c r="K3" s="61">
        <v>50000</v>
      </c>
      <c r="O3" s="76"/>
      <c r="P3" s="25" t="s">
        <v>27</v>
      </c>
      <c r="Q3" s="77"/>
    </row>
    <row r="4" spans="1:17" ht="15.75" thickBot="1" x14ac:dyDescent="0.3">
      <c r="A4" s="4" t="s">
        <v>8</v>
      </c>
      <c r="B4" s="3"/>
      <c r="C4" s="2">
        <v>55</v>
      </c>
      <c r="D4" s="2">
        <v>52</v>
      </c>
      <c r="E4" s="2">
        <v>73</v>
      </c>
      <c r="F4" s="2" t="s">
        <v>7</v>
      </c>
      <c r="G4" s="2">
        <v>98</v>
      </c>
      <c r="H4" s="2">
        <v>83</v>
      </c>
      <c r="I4" s="2" t="s">
        <v>7</v>
      </c>
      <c r="J4" s="11">
        <v>150</v>
      </c>
      <c r="K4" s="47">
        <v>67000</v>
      </c>
      <c r="O4" s="78"/>
      <c r="P4" s="79" t="s">
        <v>105</v>
      </c>
      <c r="Q4" s="80"/>
    </row>
    <row r="5" spans="1:17" x14ac:dyDescent="0.25">
      <c r="A5" s="4" t="s">
        <v>3</v>
      </c>
      <c r="B5" s="3"/>
      <c r="C5" s="2" t="s">
        <v>7</v>
      </c>
      <c r="D5" s="2" t="s">
        <v>7</v>
      </c>
      <c r="E5" s="2" t="s">
        <v>7</v>
      </c>
      <c r="F5" s="2">
        <v>59</v>
      </c>
      <c r="G5" s="2" t="s">
        <v>7</v>
      </c>
      <c r="H5" s="2">
        <v>41</v>
      </c>
      <c r="I5" s="2">
        <v>62</v>
      </c>
      <c r="J5" s="11">
        <v>67</v>
      </c>
      <c r="K5" s="47">
        <v>25000</v>
      </c>
    </row>
    <row r="6" spans="1:17" ht="28.5" x14ac:dyDescent="0.25">
      <c r="A6" s="4" t="s">
        <v>4</v>
      </c>
      <c r="B6" s="3"/>
      <c r="C6" s="2" t="s">
        <v>7</v>
      </c>
      <c r="D6" s="2" t="s">
        <v>7</v>
      </c>
      <c r="E6" s="2" t="s">
        <v>7</v>
      </c>
      <c r="F6" s="2">
        <v>52</v>
      </c>
      <c r="G6" s="2">
        <v>62</v>
      </c>
      <c r="H6" s="2">
        <v>67</v>
      </c>
      <c r="I6" s="2">
        <v>64</v>
      </c>
      <c r="J6" s="11">
        <v>72</v>
      </c>
      <c r="K6" s="47">
        <v>21000</v>
      </c>
    </row>
    <row r="7" spans="1:17" ht="15.75" thickBot="1" x14ac:dyDescent="0.3">
      <c r="A7" s="8" t="s">
        <v>5</v>
      </c>
      <c r="B7" s="9"/>
      <c r="C7" s="10" t="s">
        <v>7</v>
      </c>
      <c r="D7" s="10" t="s">
        <v>7</v>
      </c>
      <c r="E7" s="10" t="s">
        <v>7</v>
      </c>
      <c r="F7" s="10">
        <v>72</v>
      </c>
      <c r="G7" s="10">
        <v>67</v>
      </c>
      <c r="H7" s="10">
        <v>48</v>
      </c>
      <c r="I7" s="10" t="s">
        <v>7</v>
      </c>
      <c r="J7" s="12">
        <v>59</v>
      </c>
      <c r="K7" s="47">
        <v>21000</v>
      </c>
    </row>
    <row r="8" spans="1:17" s="3" customFormat="1" ht="29.25" thickBot="1" x14ac:dyDescent="0.3">
      <c r="A8" s="37" t="s">
        <v>11</v>
      </c>
      <c r="B8" s="38"/>
      <c r="C8" s="39"/>
      <c r="D8" s="39"/>
      <c r="E8" s="39"/>
      <c r="F8" s="39">
        <v>21000</v>
      </c>
      <c r="G8" s="39">
        <v>29000</v>
      </c>
      <c r="H8" s="39">
        <v>19000</v>
      </c>
      <c r="I8" s="39">
        <v>20000</v>
      </c>
      <c r="J8" s="50">
        <v>21000</v>
      </c>
      <c r="K8" s="56"/>
      <c r="L8" s="20"/>
    </row>
    <row r="9" spans="1:17" s="3" customFormat="1" x14ac:dyDescent="0.25">
      <c r="A9" s="21"/>
      <c r="B9" s="14"/>
      <c r="C9" s="15"/>
      <c r="D9" s="15"/>
      <c r="E9" s="15"/>
      <c r="F9" s="15"/>
      <c r="G9" s="15"/>
      <c r="H9" s="15"/>
      <c r="I9" s="15"/>
      <c r="J9" s="15"/>
      <c r="K9" s="14"/>
    </row>
    <row r="10" spans="1:17" s="3" customFormat="1" x14ac:dyDescent="0.25">
      <c r="A10" s="1"/>
      <c r="C10" s="2"/>
      <c r="D10" s="2"/>
      <c r="E10" s="2"/>
      <c r="F10" s="2"/>
      <c r="G10" s="2"/>
      <c r="H10" s="2"/>
      <c r="I10" s="2"/>
      <c r="J10" s="2"/>
    </row>
    <row r="11" spans="1:17" s="3" customFormat="1" x14ac:dyDescent="0.25"/>
    <row r="12" spans="1:17" ht="28.5" x14ac:dyDescent="0.25">
      <c r="A12" s="6" t="s">
        <v>9</v>
      </c>
      <c r="B12" s="7">
        <f>SUMPRODUCT(C3:J7,C16:J20)</f>
        <v>11021000</v>
      </c>
    </row>
    <row r="13" spans="1:17" ht="15.75" thickBot="1" x14ac:dyDescent="0.3"/>
    <row r="14" spans="1:17" x14ac:dyDescent="0.25">
      <c r="A14" s="104" t="s">
        <v>0</v>
      </c>
      <c r="B14" s="106" t="s">
        <v>1</v>
      </c>
      <c r="C14" s="106"/>
      <c r="D14" s="106"/>
      <c r="E14" s="106" t="s">
        <v>2</v>
      </c>
      <c r="F14" s="106"/>
      <c r="G14" s="106"/>
      <c r="H14" s="106"/>
      <c r="I14" s="106"/>
      <c r="J14" s="51"/>
      <c r="K14" s="45" t="s">
        <v>10</v>
      </c>
    </row>
    <row r="15" spans="1:17" ht="28.5" x14ac:dyDescent="0.25">
      <c r="A15" s="105"/>
      <c r="B15" s="1"/>
      <c r="C15" s="2" t="s">
        <v>3</v>
      </c>
      <c r="D15" s="2" t="s">
        <v>4</v>
      </c>
      <c r="E15" s="2" t="s">
        <v>5</v>
      </c>
      <c r="F15" s="2">
        <v>1</v>
      </c>
      <c r="G15" s="2">
        <v>2</v>
      </c>
      <c r="H15" s="2">
        <v>3</v>
      </c>
      <c r="I15" s="2">
        <v>4</v>
      </c>
      <c r="J15" s="11">
        <v>5</v>
      </c>
      <c r="K15" s="46"/>
    </row>
    <row r="16" spans="1:17" x14ac:dyDescent="0.25">
      <c r="A16" s="4" t="s">
        <v>6</v>
      </c>
      <c r="B16" s="3"/>
      <c r="C16" s="42">
        <v>25000</v>
      </c>
      <c r="D16" s="42">
        <v>21000</v>
      </c>
      <c r="E16" s="5">
        <v>0</v>
      </c>
      <c r="F16" s="42">
        <v>0</v>
      </c>
      <c r="G16" s="42">
        <v>0</v>
      </c>
      <c r="H16" s="5">
        <v>0</v>
      </c>
      <c r="I16" s="42">
        <v>0</v>
      </c>
      <c r="J16" s="54">
        <v>0</v>
      </c>
      <c r="K16" s="46">
        <f>SUM(C16:J16)</f>
        <v>46000</v>
      </c>
      <c r="M16" s="22"/>
    </row>
    <row r="17" spans="1:11" x14ac:dyDescent="0.25">
      <c r="A17" s="4" t="s">
        <v>8</v>
      </c>
      <c r="B17" s="3"/>
      <c r="C17" s="42">
        <v>0</v>
      </c>
      <c r="D17" s="42">
        <v>0</v>
      </c>
      <c r="E17" s="42">
        <v>16000</v>
      </c>
      <c r="F17" s="5">
        <v>0</v>
      </c>
      <c r="G17" s="42">
        <v>29000</v>
      </c>
      <c r="H17" s="42">
        <v>19000</v>
      </c>
      <c r="I17" s="5">
        <v>0</v>
      </c>
      <c r="J17" s="54">
        <v>0</v>
      </c>
      <c r="K17" s="46">
        <f t="shared" ref="K17:K20" si="0">SUM(C17:J17)</f>
        <v>64000</v>
      </c>
    </row>
    <row r="18" spans="1:11" x14ac:dyDescent="0.25">
      <c r="A18" s="4" t="s">
        <v>3</v>
      </c>
      <c r="B18" s="3"/>
      <c r="C18" s="5">
        <v>0</v>
      </c>
      <c r="D18" s="5">
        <v>0</v>
      </c>
      <c r="E18" s="5">
        <v>0</v>
      </c>
      <c r="F18" s="42">
        <v>0</v>
      </c>
      <c r="G18" s="5">
        <v>0</v>
      </c>
      <c r="H18" s="42">
        <v>0</v>
      </c>
      <c r="I18" s="42">
        <v>20000</v>
      </c>
      <c r="J18" s="54">
        <v>5000</v>
      </c>
      <c r="K18" s="46">
        <f t="shared" si="0"/>
        <v>25000</v>
      </c>
    </row>
    <row r="19" spans="1:11" ht="28.5" x14ac:dyDescent="0.25">
      <c r="A19" s="4" t="s">
        <v>4</v>
      </c>
      <c r="B19" s="3"/>
      <c r="C19" s="5">
        <v>0</v>
      </c>
      <c r="D19" s="5">
        <v>0</v>
      </c>
      <c r="E19" s="5">
        <v>0</v>
      </c>
      <c r="F19" s="42">
        <v>21000</v>
      </c>
      <c r="G19" s="42">
        <v>0</v>
      </c>
      <c r="H19" s="42">
        <v>0</v>
      </c>
      <c r="I19" s="42">
        <v>0</v>
      </c>
      <c r="J19" s="54">
        <v>0</v>
      </c>
      <c r="K19" s="46">
        <f t="shared" si="0"/>
        <v>21000</v>
      </c>
    </row>
    <row r="20" spans="1:11" ht="15.75" thickBot="1" x14ac:dyDescent="0.3">
      <c r="A20" s="8" t="s">
        <v>5</v>
      </c>
      <c r="B20" s="9"/>
      <c r="C20" s="24">
        <v>0</v>
      </c>
      <c r="D20" s="24">
        <v>0</v>
      </c>
      <c r="E20" s="24">
        <v>0</v>
      </c>
      <c r="F20" s="53">
        <v>0</v>
      </c>
      <c r="G20" s="53">
        <v>0</v>
      </c>
      <c r="H20" s="53">
        <v>0</v>
      </c>
      <c r="I20" s="24">
        <v>0</v>
      </c>
      <c r="J20" s="66">
        <v>16000</v>
      </c>
      <c r="K20" s="62">
        <f t="shared" si="0"/>
        <v>16000</v>
      </c>
    </row>
    <row r="21" spans="1:11" ht="29.25" thickBot="1" x14ac:dyDescent="0.3">
      <c r="A21" s="37" t="s">
        <v>11</v>
      </c>
      <c r="B21" s="38"/>
      <c r="C21" s="38">
        <f>SUM(C16:C17)</f>
        <v>25000</v>
      </c>
      <c r="D21" s="38">
        <f t="shared" ref="D21:E21" si="1">SUM(D16:D17)</f>
        <v>21000</v>
      </c>
      <c r="E21" s="38">
        <f t="shared" si="1"/>
        <v>16000</v>
      </c>
      <c r="F21" s="38">
        <f>SUM(F16:F20)</f>
        <v>21000</v>
      </c>
      <c r="G21" s="38">
        <f t="shared" ref="G21:J21" si="2">SUM(G16:G20)</f>
        <v>29000</v>
      </c>
      <c r="H21" s="38">
        <f t="shared" si="2"/>
        <v>19000</v>
      </c>
      <c r="I21" s="38">
        <f t="shared" si="2"/>
        <v>20000</v>
      </c>
      <c r="J21" s="59">
        <f t="shared" si="2"/>
        <v>21000</v>
      </c>
      <c r="K21" s="49"/>
    </row>
    <row r="22" spans="1:11" x14ac:dyDescent="0.25">
      <c r="F22" s="23"/>
      <c r="G22" s="23"/>
      <c r="H22" s="23"/>
      <c r="I22" s="23"/>
      <c r="J22" s="23"/>
    </row>
    <row r="25" spans="1:11" x14ac:dyDescent="0.25">
      <c r="C25" s="23"/>
    </row>
    <row r="26" spans="1:11" x14ac:dyDescent="0.25">
      <c r="C26" s="23"/>
    </row>
    <row r="27" spans="1:11" x14ac:dyDescent="0.25">
      <c r="C27" s="23"/>
    </row>
  </sheetData>
  <mergeCells count="6">
    <mergeCell ref="A1:A2"/>
    <mergeCell ref="B1:D1"/>
    <mergeCell ref="E1:I1"/>
    <mergeCell ref="A14:A15"/>
    <mergeCell ref="B14:D14"/>
    <mergeCell ref="E14:I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2180-1462-4EE5-A989-D25679DFAE0C}">
  <dimension ref="A1:H50"/>
  <sheetViews>
    <sheetView showGridLines="0" topLeftCell="A33" workbookViewId="0">
      <selection activeCell="J42" sqref="J42"/>
    </sheetView>
  </sheetViews>
  <sheetFormatPr defaultRowHeight="15" x14ac:dyDescent="0.25"/>
  <cols>
    <col min="1" max="1" width="2.28515625" customWidth="1"/>
    <col min="2" max="2" width="6.28515625" bestFit="1" customWidth="1"/>
    <col min="3" max="3" width="20.42578125" bestFit="1" customWidth="1"/>
    <col min="4" max="4" width="6.140625" bestFit="1" customWidth="1"/>
    <col min="5" max="5" width="8.7109375" bestFit="1" customWidth="1"/>
    <col min="6" max="6" width="10.85546875" bestFit="1" customWidth="1"/>
    <col min="7" max="8" width="10" bestFit="1" customWidth="1"/>
  </cols>
  <sheetData>
    <row r="1" spans="1:8" x14ac:dyDescent="0.25">
      <c r="A1" s="25" t="s">
        <v>12</v>
      </c>
    </row>
    <row r="2" spans="1:8" x14ac:dyDescent="0.25">
      <c r="A2" s="25" t="s">
        <v>13</v>
      </c>
    </row>
    <row r="3" spans="1:8" x14ac:dyDescent="0.25">
      <c r="A3" s="25" t="s">
        <v>14</v>
      </c>
    </row>
    <row r="6" spans="1:8" ht="15.75" thickBot="1" x14ac:dyDescent="0.3">
      <c r="A6" t="s">
        <v>15</v>
      </c>
    </row>
    <row r="7" spans="1:8" x14ac:dyDescent="0.25">
      <c r="B7" s="28"/>
      <c r="C7" s="28"/>
      <c r="D7" s="28" t="s">
        <v>18</v>
      </c>
      <c r="E7" s="28" t="s">
        <v>20</v>
      </c>
      <c r="F7" s="28" t="s">
        <v>22</v>
      </c>
      <c r="G7" s="28" t="s">
        <v>24</v>
      </c>
      <c r="H7" s="28" t="s">
        <v>24</v>
      </c>
    </row>
    <row r="8" spans="1:8" ht="15.75" thickBot="1" x14ac:dyDescent="0.3">
      <c r="B8" s="29" t="s">
        <v>16</v>
      </c>
      <c r="C8" s="29" t="s">
        <v>17</v>
      </c>
      <c r="D8" s="29" t="s">
        <v>19</v>
      </c>
      <c r="E8" s="29" t="s">
        <v>21</v>
      </c>
      <c r="F8" s="29" t="s">
        <v>23</v>
      </c>
      <c r="G8" s="29" t="s">
        <v>25</v>
      </c>
      <c r="H8" s="29" t="s">
        <v>26</v>
      </c>
    </row>
    <row r="9" spans="1:8" x14ac:dyDescent="0.25">
      <c r="B9" s="26" t="s">
        <v>32</v>
      </c>
      <c r="C9" s="26" t="s">
        <v>33</v>
      </c>
      <c r="D9" s="26">
        <v>25000</v>
      </c>
      <c r="E9" s="26">
        <v>0</v>
      </c>
      <c r="F9" s="26">
        <v>41</v>
      </c>
      <c r="G9" s="26">
        <v>14</v>
      </c>
      <c r="H9" s="26">
        <v>1E+30</v>
      </c>
    </row>
    <row r="10" spans="1:8" x14ac:dyDescent="0.25">
      <c r="B10" s="26" t="s">
        <v>34</v>
      </c>
      <c r="C10" s="26" t="s">
        <v>35</v>
      </c>
      <c r="D10" s="26">
        <v>21000</v>
      </c>
      <c r="E10" s="26">
        <v>0</v>
      </c>
      <c r="F10" s="26">
        <v>38</v>
      </c>
      <c r="G10" s="26">
        <v>14</v>
      </c>
      <c r="H10" s="26">
        <v>1E+30</v>
      </c>
    </row>
    <row r="11" spans="1:8" x14ac:dyDescent="0.25">
      <c r="B11" s="26" t="s">
        <v>36</v>
      </c>
      <c r="C11" s="26" t="s">
        <v>37</v>
      </c>
      <c r="D11" s="26">
        <v>0</v>
      </c>
      <c r="E11" s="26">
        <v>14</v>
      </c>
      <c r="F11" s="26">
        <v>55</v>
      </c>
      <c r="G11" s="26">
        <v>1E+30</v>
      </c>
      <c r="H11" s="26">
        <v>14</v>
      </c>
    </row>
    <row r="12" spans="1:8" x14ac:dyDescent="0.25">
      <c r="B12" s="26" t="s">
        <v>38</v>
      </c>
      <c r="C12" s="26" t="s">
        <v>39</v>
      </c>
      <c r="D12" s="26">
        <v>0</v>
      </c>
      <c r="E12" s="26">
        <v>14</v>
      </c>
      <c r="F12" s="26">
        <v>52</v>
      </c>
      <c r="G12" s="26">
        <v>1E+30</v>
      </c>
      <c r="H12" s="26">
        <v>14</v>
      </c>
    </row>
    <row r="13" spans="1:8" x14ac:dyDescent="0.25">
      <c r="B13" s="26" t="s">
        <v>40</v>
      </c>
      <c r="C13" s="26" t="s">
        <v>41</v>
      </c>
      <c r="D13" s="26">
        <v>16000</v>
      </c>
      <c r="E13" s="26">
        <v>0</v>
      </c>
      <c r="F13" s="26">
        <v>73</v>
      </c>
      <c r="G13" s="26">
        <v>5</v>
      </c>
      <c r="H13" s="26">
        <v>3</v>
      </c>
    </row>
    <row r="14" spans="1:8" x14ac:dyDescent="0.25">
      <c r="B14" s="26" t="s">
        <v>42</v>
      </c>
      <c r="C14" s="26" t="s">
        <v>43</v>
      </c>
      <c r="D14" s="26">
        <v>0</v>
      </c>
      <c r="E14" s="26">
        <v>0</v>
      </c>
      <c r="F14" s="26">
        <v>121</v>
      </c>
      <c r="G14" s="26">
        <v>3</v>
      </c>
      <c r="H14" s="26">
        <v>6</v>
      </c>
    </row>
    <row r="15" spans="1:8" x14ac:dyDescent="0.25">
      <c r="B15" s="26" t="s">
        <v>44</v>
      </c>
      <c r="C15" s="26" t="s">
        <v>43</v>
      </c>
      <c r="D15" s="26">
        <v>0</v>
      </c>
      <c r="E15" s="26">
        <v>3</v>
      </c>
      <c r="F15" s="26">
        <v>101</v>
      </c>
      <c r="G15" s="26">
        <v>1E+30</v>
      </c>
      <c r="H15" s="26">
        <v>3</v>
      </c>
    </row>
    <row r="16" spans="1:8" x14ac:dyDescent="0.25">
      <c r="B16" s="26" t="s">
        <v>45</v>
      </c>
      <c r="C16" s="26" t="s">
        <v>43</v>
      </c>
      <c r="D16" s="26">
        <v>0</v>
      </c>
      <c r="E16" s="26">
        <v>17</v>
      </c>
      <c r="F16" s="26">
        <v>144</v>
      </c>
      <c r="G16" s="26">
        <v>1E+30</v>
      </c>
      <c r="H16" s="26">
        <v>17</v>
      </c>
    </row>
    <row r="17" spans="2:8" x14ac:dyDescent="0.25">
      <c r="B17" s="26" t="s">
        <v>46</v>
      </c>
      <c r="C17" s="26" t="s">
        <v>6</v>
      </c>
      <c r="D17" s="26">
        <v>0</v>
      </c>
      <c r="E17" s="26">
        <v>5</v>
      </c>
      <c r="F17" s="26">
        <v>137</v>
      </c>
      <c r="G17" s="26">
        <v>1E+30</v>
      </c>
      <c r="H17" s="26">
        <v>5</v>
      </c>
    </row>
    <row r="18" spans="2:8" x14ac:dyDescent="0.25">
      <c r="B18" s="26" t="s">
        <v>47</v>
      </c>
      <c r="C18" s="26" t="s">
        <v>48</v>
      </c>
      <c r="D18" s="26">
        <v>29000</v>
      </c>
      <c r="E18" s="26">
        <v>0</v>
      </c>
      <c r="F18" s="26">
        <v>98</v>
      </c>
      <c r="G18" s="26">
        <v>3</v>
      </c>
      <c r="H18" s="26">
        <v>1E+30</v>
      </c>
    </row>
    <row r="19" spans="2:8" x14ac:dyDescent="0.25">
      <c r="B19" s="26" t="s">
        <v>49</v>
      </c>
      <c r="C19" s="26" t="s">
        <v>48</v>
      </c>
      <c r="D19" s="26">
        <v>19000</v>
      </c>
      <c r="E19" s="26">
        <v>0</v>
      </c>
      <c r="F19" s="26">
        <v>83</v>
      </c>
      <c r="G19" s="26">
        <v>23</v>
      </c>
      <c r="H19" s="26">
        <v>1E+30</v>
      </c>
    </row>
    <row r="20" spans="2:8" x14ac:dyDescent="0.25">
      <c r="B20" s="26" t="s">
        <v>50</v>
      </c>
      <c r="C20" s="26" t="s">
        <v>8</v>
      </c>
      <c r="D20" s="26">
        <v>0</v>
      </c>
      <c r="E20" s="26">
        <v>18</v>
      </c>
      <c r="F20" s="26">
        <v>150</v>
      </c>
      <c r="G20" s="26">
        <v>1E+30</v>
      </c>
      <c r="H20" s="26">
        <v>18</v>
      </c>
    </row>
    <row r="21" spans="2:8" x14ac:dyDescent="0.25">
      <c r="B21" s="26" t="s">
        <v>51</v>
      </c>
      <c r="C21" s="26" t="s">
        <v>52</v>
      </c>
      <c r="D21" s="26">
        <v>0</v>
      </c>
      <c r="E21" s="26">
        <v>3</v>
      </c>
      <c r="F21" s="26">
        <v>59</v>
      </c>
      <c r="G21" s="26">
        <v>1E+30</v>
      </c>
      <c r="H21" s="26">
        <v>3</v>
      </c>
    </row>
    <row r="22" spans="2:8" x14ac:dyDescent="0.25">
      <c r="B22" s="26" t="s">
        <v>53</v>
      </c>
      <c r="C22" s="26" t="s">
        <v>52</v>
      </c>
      <c r="D22" s="26">
        <v>0</v>
      </c>
      <c r="E22" s="26">
        <v>23</v>
      </c>
      <c r="F22" s="26">
        <v>41</v>
      </c>
      <c r="G22" s="26">
        <v>1E+30</v>
      </c>
      <c r="H22" s="26">
        <v>23</v>
      </c>
    </row>
    <row r="23" spans="2:8" x14ac:dyDescent="0.25">
      <c r="B23" s="26" t="s">
        <v>54</v>
      </c>
      <c r="C23" s="26" t="s">
        <v>52</v>
      </c>
      <c r="D23" s="26">
        <v>20000</v>
      </c>
      <c r="E23" s="26">
        <v>0</v>
      </c>
      <c r="F23" s="26">
        <v>62</v>
      </c>
      <c r="G23" s="26">
        <v>6</v>
      </c>
      <c r="H23" s="26">
        <v>1E+30</v>
      </c>
    </row>
    <row r="24" spans="2:8" x14ac:dyDescent="0.25">
      <c r="B24" s="26" t="s">
        <v>55</v>
      </c>
      <c r="C24" s="26" t="s">
        <v>3</v>
      </c>
      <c r="D24" s="26">
        <v>5000</v>
      </c>
      <c r="E24" s="26">
        <v>0</v>
      </c>
      <c r="F24" s="26">
        <v>67</v>
      </c>
      <c r="G24" s="26">
        <v>3</v>
      </c>
      <c r="H24" s="26">
        <v>6</v>
      </c>
    </row>
    <row r="25" spans="2:8" x14ac:dyDescent="0.25">
      <c r="B25" s="26" t="s">
        <v>56</v>
      </c>
      <c r="C25" s="26" t="s">
        <v>57</v>
      </c>
      <c r="D25" s="26">
        <v>21000</v>
      </c>
      <c r="E25" s="26">
        <v>0</v>
      </c>
      <c r="F25" s="26">
        <v>52</v>
      </c>
      <c r="G25" s="26">
        <v>6</v>
      </c>
      <c r="H25" s="26">
        <v>1E+30</v>
      </c>
    </row>
    <row r="26" spans="2:8" x14ac:dyDescent="0.25">
      <c r="B26" s="26" t="s">
        <v>58</v>
      </c>
      <c r="C26" s="26" t="s">
        <v>57</v>
      </c>
      <c r="D26" s="26">
        <v>0</v>
      </c>
      <c r="E26" s="26">
        <v>33</v>
      </c>
      <c r="F26" s="26">
        <v>62</v>
      </c>
      <c r="G26" s="26">
        <v>1E+30</v>
      </c>
      <c r="H26" s="26">
        <v>33</v>
      </c>
    </row>
    <row r="27" spans="2:8" x14ac:dyDescent="0.25">
      <c r="B27" s="26" t="s">
        <v>59</v>
      </c>
      <c r="C27" s="26" t="s">
        <v>57</v>
      </c>
      <c r="D27" s="26">
        <v>0</v>
      </c>
      <c r="E27" s="26">
        <v>53</v>
      </c>
      <c r="F27" s="26">
        <v>67</v>
      </c>
      <c r="G27" s="26">
        <v>1E+30</v>
      </c>
      <c r="H27" s="26">
        <v>53</v>
      </c>
    </row>
    <row r="28" spans="2:8" x14ac:dyDescent="0.25">
      <c r="B28" s="26" t="s">
        <v>60</v>
      </c>
      <c r="C28" s="26" t="s">
        <v>57</v>
      </c>
      <c r="D28" s="26">
        <v>0</v>
      </c>
      <c r="E28" s="26">
        <v>6</v>
      </c>
      <c r="F28" s="26">
        <v>64</v>
      </c>
      <c r="G28" s="26">
        <v>1E+30</v>
      </c>
      <c r="H28" s="26">
        <v>6</v>
      </c>
    </row>
    <row r="29" spans="2:8" x14ac:dyDescent="0.25">
      <c r="B29" s="26" t="s">
        <v>61</v>
      </c>
      <c r="C29" s="26" t="s">
        <v>4</v>
      </c>
      <c r="D29" s="26">
        <v>0</v>
      </c>
      <c r="E29" s="26">
        <v>9</v>
      </c>
      <c r="F29" s="26">
        <v>72</v>
      </c>
      <c r="G29" s="26">
        <v>1E+30</v>
      </c>
      <c r="H29" s="26">
        <v>9</v>
      </c>
    </row>
    <row r="30" spans="2:8" x14ac:dyDescent="0.25">
      <c r="B30" s="26" t="s">
        <v>62</v>
      </c>
      <c r="C30" s="26" t="s">
        <v>63</v>
      </c>
      <c r="D30" s="26">
        <v>0</v>
      </c>
      <c r="E30" s="26">
        <v>24</v>
      </c>
      <c r="F30" s="26">
        <v>72</v>
      </c>
      <c r="G30" s="26">
        <v>1E+30</v>
      </c>
      <c r="H30" s="26">
        <v>24</v>
      </c>
    </row>
    <row r="31" spans="2:8" x14ac:dyDescent="0.25">
      <c r="B31" s="26" t="s">
        <v>64</v>
      </c>
      <c r="C31" s="26" t="s">
        <v>63</v>
      </c>
      <c r="D31" s="26">
        <v>0</v>
      </c>
      <c r="E31" s="26">
        <v>42</v>
      </c>
      <c r="F31" s="26">
        <v>67</v>
      </c>
      <c r="G31" s="26">
        <v>1E+30</v>
      </c>
      <c r="H31" s="26">
        <v>42</v>
      </c>
    </row>
    <row r="32" spans="2:8" x14ac:dyDescent="0.25">
      <c r="B32" s="26" t="s">
        <v>65</v>
      </c>
      <c r="C32" s="26" t="s">
        <v>63</v>
      </c>
      <c r="D32" s="26">
        <v>0</v>
      </c>
      <c r="E32" s="26">
        <v>38</v>
      </c>
      <c r="F32" s="26">
        <v>48</v>
      </c>
      <c r="G32" s="26">
        <v>1E+30</v>
      </c>
      <c r="H32" s="26">
        <v>38</v>
      </c>
    </row>
    <row r="33" spans="1:8" ht="15.75" thickBot="1" x14ac:dyDescent="0.3">
      <c r="B33" s="27" t="s">
        <v>66</v>
      </c>
      <c r="C33" s="27" t="s">
        <v>5</v>
      </c>
      <c r="D33" s="27">
        <v>16000</v>
      </c>
      <c r="E33" s="27">
        <v>0</v>
      </c>
      <c r="F33" s="27">
        <v>59</v>
      </c>
      <c r="G33" s="27">
        <v>5</v>
      </c>
      <c r="H33" s="27">
        <v>3</v>
      </c>
    </row>
    <row r="35" spans="1:8" ht="15.75" thickBot="1" x14ac:dyDescent="0.3">
      <c r="A35" t="s">
        <v>27</v>
      </c>
    </row>
    <row r="36" spans="1:8" x14ac:dyDescent="0.25">
      <c r="B36" s="28"/>
      <c r="C36" s="28"/>
      <c r="D36" s="28" t="s">
        <v>18</v>
      </c>
      <c r="E36" s="28" t="s">
        <v>28</v>
      </c>
      <c r="F36" s="28" t="s">
        <v>30</v>
      </c>
      <c r="G36" s="28" t="s">
        <v>24</v>
      </c>
      <c r="H36" s="28" t="s">
        <v>24</v>
      </c>
    </row>
    <row r="37" spans="1:8" ht="15.75" thickBot="1" x14ac:dyDescent="0.3">
      <c r="B37" s="29" t="s">
        <v>16</v>
      </c>
      <c r="C37" s="29" t="s">
        <v>17</v>
      </c>
      <c r="D37" s="29" t="s">
        <v>19</v>
      </c>
      <c r="E37" s="29" t="s">
        <v>29</v>
      </c>
      <c r="F37" s="29" t="s">
        <v>31</v>
      </c>
      <c r="G37" s="29" t="s">
        <v>25</v>
      </c>
      <c r="H37" s="29" t="s">
        <v>26</v>
      </c>
    </row>
    <row r="38" spans="1:8" x14ac:dyDescent="0.25">
      <c r="B38" s="26" t="s">
        <v>67</v>
      </c>
      <c r="C38" s="26" t="s">
        <v>68</v>
      </c>
      <c r="D38" s="26">
        <v>25000</v>
      </c>
      <c r="E38" s="26">
        <v>41</v>
      </c>
      <c r="F38" s="26">
        <v>0</v>
      </c>
      <c r="G38" s="26">
        <v>4000</v>
      </c>
      <c r="H38" s="26">
        <v>25000</v>
      </c>
    </row>
    <row r="39" spans="1:8" x14ac:dyDescent="0.25">
      <c r="B39" s="26" t="s">
        <v>69</v>
      </c>
      <c r="C39" s="26" t="s">
        <v>70</v>
      </c>
      <c r="D39" s="26">
        <v>21000</v>
      </c>
      <c r="E39" s="26">
        <v>38</v>
      </c>
      <c r="F39" s="26">
        <v>0</v>
      </c>
      <c r="G39" s="26">
        <v>4000</v>
      </c>
      <c r="H39" s="26">
        <v>21000</v>
      </c>
    </row>
    <row r="40" spans="1:8" x14ac:dyDescent="0.25">
      <c r="B40" s="26" t="s">
        <v>71</v>
      </c>
      <c r="C40" s="26" t="s">
        <v>72</v>
      </c>
      <c r="D40" s="26">
        <v>16000</v>
      </c>
      <c r="E40" s="26">
        <v>73</v>
      </c>
      <c r="F40" s="26">
        <v>0</v>
      </c>
      <c r="G40" s="26">
        <v>3000</v>
      </c>
      <c r="H40" s="26">
        <v>16000</v>
      </c>
    </row>
    <row r="41" spans="1:8" x14ac:dyDescent="0.25">
      <c r="B41" s="26" t="s">
        <v>73</v>
      </c>
      <c r="C41" s="26" t="s">
        <v>74</v>
      </c>
      <c r="D41" s="26">
        <v>21000</v>
      </c>
      <c r="E41" s="26">
        <v>121</v>
      </c>
      <c r="F41" s="26">
        <v>21000</v>
      </c>
      <c r="G41" s="26">
        <v>4000</v>
      </c>
      <c r="H41" s="26">
        <v>0</v>
      </c>
    </row>
    <row r="42" spans="1:8" x14ac:dyDescent="0.25">
      <c r="B42" s="26" t="s">
        <v>75</v>
      </c>
      <c r="C42" s="26" t="s">
        <v>74</v>
      </c>
      <c r="D42" s="26">
        <v>29000</v>
      </c>
      <c r="E42" s="26">
        <v>98</v>
      </c>
      <c r="F42" s="26">
        <v>29000</v>
      </c>
      <c r="G42" s="26">
        <v>3000</v>
      </c>
      <c r="H42" s="26">
        <v>29000</v>
      </c>
    </row>
    <row r="43" spans="1:8" x14ac:dyDescent="0.25">
      <c r="B43" s="26" t="s">
        <v>76</v>
      </c>
      <c r="C43" s="26" t="s">
        <v>74</v>
      </c>
      <c r="D43" s="26">
        <v>19000</v>
      </c>
      <c r="E43" s="26">
        <v>83</v>
      </c>
      <c r="F43" s="26">
        <v>19000</v>
      </c>
      <c r="G43" s="26">
        <v>3000</v>
      </c>
      <c r="H43" s="26">
        <v>19000</v>
      </c>
    </row>
    <row r="44" spans="1:8" x14ac:dyDescent="0.25">
      <c r="B44" s="26" t="s">
        <v>77</v>
      </c>
      <c r="C44" s="26" t="s">
        <v>74</v>
      </c>
      <c r="D44" s="26">
        <v>20000</v>
      </c>
      <c r="E44" s="26">
        <v>127</v>
      </c>
      <c r="F44" s="26">
        <v>20000</v>
      </c>
      <c r="G44" s="26">
        <v>3000</v>
      </c>
      <c r="H44" s="26">
        <v>16000</v>
      </c>
    </row>
    <row r="45" spans="1:8" x14ac:dyDescent="0.25">
      <c r="B45" s="26" t="s">
        <v>78</v>
      </c>
      <c r="C45" s="26" t="s">
        <v>11</v>
      </c>
      <c r="D45" s="26">
        <v>21000</v>
      </c>
      <c r="E45" s="26">
        <v>132</v>
      </c>
      <c r="F45" s="26">
        <v>21000</v>
      </c>
      <c r="G45" s="26">
        <v>3000</v>
      </c>
      <c r="H45" s="26">
        <v>16000</v>
      </c>
    </row>
    <row r="46" spans="1:8" x14ac:dyDescent="0.25">
      <c r="B46" s="26" t="s">
        <v>79</v>
      </c>
      <c r="C46" s="26" t="s">
        <v>80</v>
      </c>
      <c r="D46" s="26">
        <v>46000</v>
      </c>
      <c r="E46" s="26">
        <v>0</v>
      </c>
      <c r="F46" s="26">
        <v>50000</v>
      </c>
      <c r="G46" s="26">
        <v>1E+30</v>
      </c>
      <c r="H46" s="26">
        <v>4000</v>
      </c>
    </row>
    <row r="47" spans="1:8" x14ac:dyDescent="0.25">
      <c r="B47" s="26" t="s">
        <v>81</v>
      </c>
      <c r="C47" s="26" t="s">
        <v>82</v>
      </c>
      <c r="D47" s="26">
        <v>64000</v>
      </c>
      <c r="E47" s="26">
        <v>0</v>
      </c>
      <c r="F47" s="26">
        <v>67000</v>
      </c>
      <c r="G47" s="26">
        <v>1E+30</v>
      </c>
      <c r="H47" s="26">
        <v>3000</v>
      </c>
    </row>
    <row r="48" spans="1:8" x14ac:dyDescent="0.25">
      <c r="B48" s="26" t="s">
        <v>83</v>
      </c>
      <c r="C48" s="26" t="s">
        <v>84</v>
      </c>
      <c r="D48" s="26">
        <v>25000</v>
      </c>
      <c r="E48" s="26">
        <v>-24</v>
      </c>
      <c r="F48" s="26">
        <v>25000</v>
      </c>
      <c r="G48" s="26">
        <v>4000</v>
      </c>
      <c r="H48" s="26">
        <v>3000</v>
      </c>
    </row>
    <row r="49" spans="2:8" x14ac:dyDescent="0.25">
      <c r="B49" s="26" t="s">
        <v>85</v>
      </c>
      <c r="C49" s="26" t="s">
        <v>86</v>
      </c>
      <c r="D49" s="26">
        <v>21000</v>
      </c>
      <c r="E49" s="26">
        <v>-31</v>
      </c>
      <c r="F49" s="26">
        <v>21000</v>
      </c>
      <c r="G49" s="26">
        <v>0</v>
      </c>
      <c r="H49" s="26">
        <v>21000</v>
      </c>
    </row>
    <row r="50" spans="2:8" ht="15.75" thickBot="1" x14ac:dyDescent="0.3">
      <c r="B50" s="27" t="s">
        <v>87</v>
      </c>
      <c r="C50" s="27" t="s">
        <v>88</v>
      </c>
      <c r="D50" s="27">
        <v>16000</v>
      </c>
      <c r="E50" s="27">
        <v>0</v>
      </c>
      <c r="F50" s="27">
        <v>21000</v>
      </c>
      <c r="G50" s="27">
        <v>1E+30</v>
      </c>
      <c r="H50" s="27">
        <v>5000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22E8-7B3C-4207-8A6B-E1BC2248AF87}">
  <dimension ref="A1:Q27"/>
  <sheetViews>
    <sheetView zoomScaleNormal="100" workbookViewId="0">
      <selection activeCell="O2" sqref="O2:Q4"/>
    </sheetView>
  </sheetViews>
  <sheetFormatPr defaultRowHeight="15" x14ac:dyDescent="0.25"/>
  <cols>
    <col min="1" max="1" width="11.28515625" customWidth="1"/>
  </cols>
  <sheetData>
    <row r="1" spans="1:17" ht="15.75" thickBot="1" x14ac:dyDescent="0.3">
      <c r="A1" s="104" t="s">
        <v>0</v>
      </c>
      <c r="B1" s="108" t="s">
        <v>1</v>
      </c>
      <c r="C1" s="108"/>
      <c r="D1" s="108"/>
      <c r="E1" s="108" t="s">
        <v>2</v>
      </c>
      <c r="F1" s="108"/>
      <c r="G1" s="108"/>
      <c r="H1" s="108"/>
      <c r="I1" s="108"/>
      <c r="J1" s="13"/>
      <c r="K1" s="60" t="s">
        <v>10</v>
      </c>
    </row>
    <row r="2" spans="1:17" ht="29.25" thickBot="1" x14ac:dyDescent="0.3">
      <c r="A2" s="107"/>
      <c r="B2" s="17"/>
      <c r="C2" s="18" t="s">
        <v>3</v>
      </c>
      <c r="D2" s="18" t="s">
        <v>4</v>
      </c>
      <c r="E2" s="18" t="s">
        <v>5</v>
      </c>
      <c r="F2" s="18">
        <v>1</v>
      </c>
      <c r="G2" s="18">
        <v>2</v>
      </c>
      <c r="H2" s="18">
        <v>3</v>
      </c>
      <c r="I2" s="18">
        <v>4</v>
      </c>
      <c r="J2" s="19">
        <v>5</v>
      </c>
      <c r="K2" s="49"/>
      <c r="O2" s="73"/>
      <c r="P2" s="74" t="s">
        <v>104</v>
      </c>
      <c r="Q2" s="75"/>
    </row>
    <row r="3" spans="1:17" x14ac:dyDescent="0.25">
      <c r="A3" s="4" t="s">
        <v>6</v>
      </c>
      <c r="B3" s="14"/>
      <c r="C3" s="15">
        <v>41</v>
      </c>
      <c r="D3" s="15">
        <v>38</v>
      </c>
      <c r="E3" s="15" t="s">
        <v>7</v>
      </c>
      <c r="F3" s="15">
        <v>121</v>
      </c>
      <c r="G3" s="15">
        <v>101</v>
      </c>
      <c r="H3" s="15" t="s">
        <v>7</v>
      </c>
      <c r="I3" s="15">
        <v>144</v>
      </c>
      <c r="J3" s="16">
        <v>137</v>
      </c>
      <c r="K3" s="61">
        <v>50001</v>
      </c>
      <c r="O3" s="76"/>
      <c r="P3" s="25" t="s">
        <v>27</v>
      </c>
      <c r="Q3" s="77"/>
    </row>
    <row r="4" spans="1:17" ht="15.75" thickBot="1" x14ac:dyDescent="0.3">
      <c r="A4" s="4" t="s">
        <v>8</v>
      </c>
      <c r="B4" s="3"/>
      <c r="C4" s="2">
        <v>55</v>
      </c>
      <c r="D4" s="2">
        <v>52</v>
      </c>
      <c r="E4" s="2">
        <v>73</v>
      </c>
      <c r="F4" s="2" t="s">
        <v>7</v>
      </c>
      <c r="G4" s="2">
        <v>98</v>
      </c>
      <c r="H4" s="2">
        <v>83</v>
      </c>
      <c r="I4" s="2" t="s">
        <v>7</v>
      </c>
      <c r="J4" s="11">
        <v>150</v>
      </c>
      <c r="K4" s="47">
        <v>67001</v>
      </c>
      <c r="O4" s="78"/>
      <c r="P4" s="79" t="s">
        <v>105</v>
      </c>
      <c r="Q4" s="80"/>
    </row>
    <row r="5" spans="1:17" x14ac:dyDescent="0.25">
      <c r="A5" s="4" t="s">
        <v>3</v>
      </c>
      <c r="B5" s="3"/>
      <c r="C5" s="2" t="s">
        <v>7</v>
      </c>
      <c r="D5" s="2" t="s">
        <v>7</v>
      </c>
      <c r="E5" s="2" t="s">
        <v>7</v>
      </c>
      <c r="F5" s="2">
        <v>59</v>
      </c>
      <c r="G5" s="2" t="s">
        <v>7</v>
      </c>
      <c r="H5" s="2">
        <v>41</v>
      </c>
      <c r="I5" s="2">
        <v>62</v>
      </c>
      <c r="J5" s="11">
        <v>67</v>
      </c>
      <c r="K5" s="47">
        <v>25001</v>
      </c>
    </row>
    <row r="6" spans="1:17" ht="28.5" x14ac:dyDescent="0.25">
      <c r="A6" s="4" t="s">
        <v>4</v>
      </c>
      <c r="B6" s="3"/>
      <c r="C6" s="2" t="s">
        <v>7</v>
      </c>
      <c r="D6" s="2" t="s">
        <v>7</v>
      </c>
      <c r="E6" s="2" t="s">
        <v>7</v>
      </c>
      <c r="F6" s="2">
        <v>52</v>
      </c>
      <c r="G6" s="2">
        <v>62</v>
      </c>
      <c r="H6" s="2">
        <v>67</v>
      </c>
      <c r="I6" s="2">
        <v>64</v>
      </c>
      <c r="J6" s="11">
        <v>72</v>
      </c>
      <c r="K6" s="47">
        <v>21001</v>
      </c>
    </row>
    <row r="7" spans="1:17" ht="15.75" thickBot="1" x14ac:dyDescent="0.3">
      <c r="A7" s="8" t="s">
        <v>5</v>
      </c>
      <c r="B7" s="9"/>
      <c r="C7" s="10" t="s">
        <v>7</v>
      </c>
      <c r="D7" s="10" t="s">
        <v>7</v>
      </c>
      <c r="E7" s="10" t="s">
        <v>7</v>
      </c>
      <c r="F7" s="10">
        <v>72</v>
      </c>
      <c r="G7" s="10">
        <v>67</v>
      </c>
      <c r="H7" s="10">
        <v>48</v>
      </c>
      <c r="I7" s="10" t="s">
        <v>7</v>
      </c>
      <c r="J7" s="12">
        <v>59</v>
      </c>
      <c r="K7" s="47">
        <v>21001</v>
      </c>
    </row>
    <row r="8" spans="1:17" s="3" customFormat="1" ht="21" customHeight="1" thickBot="1" x14ac:dyDescent="0.3">
      <c r="A8" s="37" t="s">
        <v>11</v>
      </c>
      <c r="B8" s="38"/>
      <c r="C8" s="39"/>
      <c r="D8" s="39"/>
      <c r="E8" s="39"/>
      <c r="F8" s="39">
        <v>21000</v>
      </c>
      <c r="G8" s="39">
        <v>29000</v>
      </c>
      <c r="H8" s="39">
        <v>19000</v>
      </c>
      <c r="I8" s="39">
        <v>20000</v>
      </c>
      <c r="J8" s="50">
        <v>21000</v>
      </c>
      <c r="K8" s="56"/>
      <c r="L8" s="20"/>
    </row>
    <row r="9" spans="1:17" s="3" customFormat="1" x14ac:dyDescent="0.25">
      <c r="A9" s="21"/>
      <c r="B9" s="14"/>
      <c r="C9" s="15"/>
      <c r="D9" s="15"/>
      <c r="E9" s="15"/>
      <c r="F9" s="15"/>
      <c r="G9" s="15"/>
      <c r="H9" s="15"/>
      <c r="I9" s="15"/>
      <c r="J9" s="15"/>
      <c r="K9" s="14"/>
    </row>
    <row r="10" spans="1:17" s="3" customFormat="1" x14ac:dyDescent="0.25">
      <c r="A10" s="1"/>
      <c r="C10" s="2"/>
      <c r="D10" s="2"/>
      <c r="E10" s="2"/>
      <c r="F10" s="2"/>
      <c r="G10" s="2"/>
      <c r="H10" s="2"/>
      <c r="I10" s="2"/>
      <c r="J10" s="2"/>
    </row>
    <row r="11" spans="1:17" s="3" customFormat="1" x14ac:dyDescent="0.25"/>
    <row r="12" spans="1:17" ht="28.5" x14ac:dyDescent="0.25">
      <c r="A12" s="6" t="s">
        <v>9</v>
      </c>
      <c r="B12" s="7">
        <f>SUMPRODUCT(C3:J7,C16:J20)</f>
        <v>11020951</v>
      </c>
    </row>
    <row r="13" spans="1:17" ht="15.75" thickBot="1" x14ac:dyDescent="0.3"/>
    <row r="14" spans="1:17" x14ac:dyDescent="0.25">
      <c r="A14" s="104" t="s">
        <v>0</v>
      </c>
      <c r="B14" s="106" t="s">
        <v>1</v>
      </c>
      <c r="C14" s="106"/>
      <c r="D14" s="106"/>
      <c r="E14" s="106" t="s">
        <v>2</v>
      </c>
      <c r="F14" s="106"/>
      <c r="G14" s="106"/>
      <c r="H14" s="106"/>
      <c r="I14" s="106"/>
      <c r="J14" s="51"/>
      <c r="K14" s="45" t="s">
        <v>10</v>
      </c>
    </row>
    <row r="15" spans="1:17" ht="28.5" x14ac:dyDescent="0.25">
      <c r="A15" s="105"/>
      <c r="B15" s="1"/>
      <c r="C15" s="2" t="s">
        <v>3</v>
      </c>
      <c r="D15" s="2" t="s">
        <v>4</v>
      </c>
      <c r="E15" s="2" t="s">
        <v>5</v>
      </c>
      <c r="F15" s="2">
        <v>1</v>
      </c>
      <c r="G15" s="2">
        <v>2</v>
      </c>
      <c r="H15" s="2">
        <v>3</v>
      </c>
      <c r="I15" s="2">
        <v>4</v>
      </c>
      <c r="J15" s="11">
        <v>5</v>
      </c>
      <c r="K15" s="46"/>
    </row>
    <row r="16" spans="1:17" x14ac:dyDescent="0.25">
      <c r="A16" s="4" t="s">
        <v>6</v>
      </c>
      <c r="B16" s="3"/>
      <c r="C16" s="42">
        <v>25001</v>
      </c>
      <c r="D16" s="42">
        <v>21001</v>
      </c>
      <c r="E16" s="5">
        <v>0</v>
      </c>
      <c r="F16" s="42">
        <v>0</v>
      </c>
      <c r="G16" s="42">
        <v>0</v>
      </c>
      <c r="H16" s="5">
        <v>0</v>
      </c>
      <c r="I16" s="42">
        <v>0</v>
      </c>
      <c r="J16" s="54">
        <v>0</v>
      </c>
      <c r="K16" s="46">
        <f>SUM(C16:J16)</f>
        <v>46002</v>
      </c>
      <c r="M16" s="22"/>
    </row>
    <row r="17" spans="1:11" x14ac:dyDescent="0.25">
      <c r="A17" s="4" t="s">
        <v>8</v>
      </c>
      <c r="B17" s="3"/>
      <c r="C17" s="42">
        <v>0</v>
      </c>
      <c r="D17" s="42">
        <v>0</v>
      </c>
      <c r="E17" s="42">
        <v>15998</v>
      </c>
      <c r="F17" s="5">
        <v>0</v>
      </c>
      <c r="G17" s="42">
        <v>29000</v>
      </c>
      <c r="H17" s="42">
        <v>19000</v>
      </c>
      <c r="I17" s="5">
        <v>0</v>
      </c>
      <c r="J17" s="54">
        <v>0</v>
      </c>
      <c r="K17" s="46">
        <f t="shared" ref="K17:K20" si="0">SUM(C17:J17)</f>
        <v>63998</v>
      </c>
    </row>
    <row r="18" spans="1:11" x14ac:dyDescent="0.25">
      <c r="A18" s="4" t="s">
        <v>3</v>
      </c>
      <c r="B18" s="3"/>
      <c r="C18" s="5">
        <v>0</v>
      </c>
      <c r="D18" s="5">
        <v>0</v>
      </c>
      <c r="E18" s="5">
        <v>0</v>
      </c>
      <c r="F18" s="42">
        <v>0</v>
      </c>
      <c r="G18" s="5">
        <v>0</v>
      </c>
      <c r="H18" s="42">
        <v>0</v>
      </c>
      <c r="I18" s="42">
        <v>19999</v>
      </c>
      <c r="J18" s="54">
        <v>5002</v>
      </c>
      <c r="K18" s="46">
        <f t="shared" si="0"/>
        <v>25001</v>
      </c>
    </row>
    <row r="19" spans="1:11" ht="28.5" x14ac:dyDescent="0.25">
      <c r="A19" s="4" t="s">
        <v>4</v>
      </c>
      <c r="B19" s="3"/>
      <c r="C19" s="5">
        <v>0</v>
      </c>
      <c r="D19" s="5">
        <v>0</v>
      </c>
      <c r="E19" s="5">
        <v>0</v>
      </c>
      <c r="F19" s="42">
        <v>21000</v>
      </c>
      <c r="G19" s="42">
        <v>0</v>
      </c>
      <c r="H19" s="42">
        <v>0</v>
      </c>
      <c r="I19" s="42">
        <v>1</v>
      </c>
      <c r="J19" s="54">
        <v>0</v>
      </c>
      <c r="K19" s="46">
        <f t="shared" si="0"/>
        <v>21001</v>
      </c>
    </row>
    <row r="20" spans="1:11" ht="15.75" thickBot="1" x14ac:dyDescent="0.3">
      <c r="A20" s="8" t="s">
        <v>5</v>
      </c>
      <c r="B20" s="9"/>
      <c r="C20" s="24">
        <v>0</v>
      </c>
      <c r="D20" s="24">
        <v>0</v>
      </c>
      <c r="E20" s="24">
        <v>0</v>
      </c>
      <c r="F20" s="53">
        <v>0</v>
      </c>
      <c r="G20" s="53">
        <v>0</v>
      </c>
      <c r="H20" s="53">
        <v>0</v>
      </c>
      <c r="I20" s="24">
        <v>0</v>
      </c>
      <c r="J20" s="66">
        <v>15998</v>
      </c>
      <c r="K20" s="46">
        <f t="shared" si="0"/>
        <v>15998</v>
      </c>
    </row>
    <row r="21" spans="1:11" ht="34.5" customHeight="1" thickBot="1" x14ac:dyDescent="0.3">
      <c r="A21" s="17" t="s">
        <v>11</v>
      </c>
      <c r="B21" s="38"/>
      <c r="C21" s="38">
        <f>SUM(C16:C17)</f>
        <v>25001</v>
      </c>
      <c r="D21" s="38">
        <f t="shared" ref="D21:E21" si="1">SUM(D16:D17)</f>
        <v>21001</v>
      </c>
      <c r="E21" s="38">
        <f t="shared" si="1"/>
        <v>15998</v>
      </c>
      <c r="F21" s="38">
        <f>SUM(F16:F20)</f>
        <v>21000</v>
      </c>
      <c r="G21" s="38">
        <f t="shared" ref="G21:J21" si="2">SUM(G16:G20)</f>
        <v>29000</v>
      </c>
      <c r="H21" s="38">
        <f t="shared" si="2"/>
        <v>19000</v>
      </c>
      <c r="I21" s="38">
        <f t="shared" si="2"/>
        <v>20000</v>
      </c>
      <c r="J21" s="35">
        <f t="shared" si="2"/>
        <v>21000</v>
      </c>
      <c r="K21" s="56"/>
    </row>
    <row r="22" spans="1:11" x14ac:dyDescent="0.25">
      <c r="F22" s="23"/>
      <c r="G22" s="23"/>
      <c r="H22" s="23"/>
      <c r="I22" s="23"/>
      <c r="J22" s="23"/>
    </row>
    <row r="25" spans="1:11" x14ac:dyDescent="0.25">
      <c r="C25" s="23"/>
    </row>
    <row r="26" spans="1:11" x14ac:dyDescent="0.25">
      <c r="C26" s="23"/>
    </row>
    <row r="27" spans="1:11" x14ac:dyDescent="0.25">
      <c r="C27" s="23"/>
    </row>
  </sheetData>
  <mergeCells count="6">
    <mergeCell ref="A1:A2"/>
    <mergeCell ref="B1:D1"/>
    <mergeCell ref="E1:I1"/>
    <mergeCell ref="A14:A15"/>
    <mergeCell ref="B14:D14"/>
    <mergeCell ref="E14:I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A0BC-DD51-4515-A291-E10C9007539D}">
  <dimension ref="A1:R27"/>
  <sheetViews>
    <sheetView workbookViewId="0">
      <selection activeCell="P2" sqref="P2:R4"/>
    </sheetView>
  </sheetViews>
  <sheetFormatPr defaultRowHeight="15" x14ac:dyDescent="0.25"/>
  <cols>
    <col min="1" max="1" width="11.5703125" customWidth="1"/>
  </cols>
  <sheetData>
    <row r="1" spans="1:18" ht="15.75" thickBot="1" x14ac:dyDescent="0.3">
      <c r="A1" s="104" t="s">
        <v>0</v>
      </c>
      <c r="B1" s="108" t="s">
        <v>1</v>
      </c>
      <c r="C1" s="108"/>
      <c r="D1" s="108"/>
      <c r="E1" s="108" t="s">
        <v>2</v>
      </c>
      <c r="F1" s="108"/>
      <c r="G1" s="108"/>
      <c r="H1" s="108"/>
      <c r="I1" s="108"/>
      <c r="J1" s="13"/>
      <c r="K1" s="60" t="s">
        <v>10</v>
      </c>
    </row>
    <row r="2" spans="1:18" ht="29.25" thickBot="1" x14ac:dyDescent="0.3">
      <c r="A2" s="107"/>
      <c r="B2" s="17"/>
      <c r="C2" s="18" t="s">
        <v>3</v>
      </c>
      <c r="D2" s="18" t="s">
        <v>4</v>
      </c>
      <c r="E2" s="18" t="s">
        <v>5</v>
      </c>
      <c r="F2" s="18">
        <v>1</v>
      </c>
      <c r="G2" s="18">
        <v>2</v>
      </c>
      <c r="H2" s="18">
        <v>3</v>
      </c>
      <c r="I2" s="18">
        <v>4</v>
      </c>
      <c r="J2" s="19">
        <v>5</v>
      </c>
      <c r="K2" s="49"/>
      <c r="P2" s="73"/>
      <c r="Q2" s="74" t="s">
        <v>104</v>
      </c>
      <c r="R2" s="75"/>
    </row>
    <row r="3" spans="1:18" x14ac:dyDescent="0.25">
      <c r="A3" s="4" t="s">
        <v>6</v>
      </c>
      <c r="B3" s="14"/>
      <c r="C3" s="15">
        <v>41</v>
      </c>
      <c r="D3" s="15">
        <v>38</v>
      </c>
      <c r="E3" s="15" t="s">
        <v>7</v>
      </c>
      <c r="F3" s="15">
        <v>121</v>
      </c>
      <c r="G3" s="15">
        <v>101</v>
      </c>
      <c r="H3" s="15" t="s">
        <v>7</v>
      </c>
      <c r="I3" s="15">
        <v>144</v>
      </c>
      <c r="J3" s="16">
        <v>137</v>
      </c>
      <c r="K3" s="61">
        <v>49999</v>
      </c>
      <c r="P3" s="76"/>
      <c r="Q3" s="25" t="s">
        <v>27</v>
      </c>
      <c r="R3" s="77"/>
    </row>
    <row r="4" spans="1:18" ht="15.75" thickBot="1" x14ac:dyDescent="0.3">
      <c r="A4" s="4" t="s">
        <v>8</v>
      </c>
      <c r="B4" s="3"/>
      <c r="C4" s="2">
        <v>55</v>
      </c>
      <c r="D4" s="2">
        <v>52</v>
      </c>
      <c r="E4" s="2">
        <v>73</v>
      </c>
      <c r="F4" s="2" t="s">
        <v>7</v>
      </c>
      <c r="G4" s="2">
        <v>98</v>
      </c>
      <c r="H4" s="2">
        <v>83</v>
      </c>
      <c r="I4" s="2" t="s">
        <v>7</v>
      </c>
      <c r="J4" s="11">
        <v>150</v>
      </c>
      <c r="K4" s="47">
        <v>66999</v>
      </c>
      <c r="P4" s="78"/>
      <c r="Q4" s="79" t="s">
        <v>105</v>
      </c>
      <c r="R4" s="80"/>
    </row>
    <row r="5" spans="1:18" x14ac:dyDescent="0.25">
      <c r="A5" s="4" t="s">
        <v>3</v>
      </c>
      <c r="B5" s="3"/>
      <c r="C5" s="2" t="s">
        <v>7</v>
      </c>
      <c r="D5" s="2" t="s">
        <v>7</v>
      </c>
      <c r="E5" s="2" t="s">
        <v>7</v>
      </c>
      <c r="F5" s="2">
        <v>59</v>
      </c>
      <c r="G5" s="2" t="s">
        <v>7</v>
      </c>
      <c r="H5" s="2">
        <v>41</v>
      </c>
      <c r="I5" s="2">
        <v>62</v>
      </c>
      <c r="J5" s="11">
        <v>67</v>
      </c>
      <c r="K5" s="47">
        <v>24999</v>
      </c>
    </row>
    <row r="6" spans="1:18" ht="28.5" x14ac:dyDescent="0.25">
      <c r="A6" s="4" t="s">
        <v>4</v>
      </c>
      <c r="B6" s="3"/>
      <c r="C6" s="2" t="s">
        <v>7</v>
      </c>
      <c r="D6" s="2" t="s">
        <v>7</v>
      </c>
      <c r="E6" s="2" t="s">
        <v>7</v>
      </c>
      <c r="F6" s="2">
        <v>52</v>
      </c>
      <c r="G6" s="2">
        <v>62</v>
      </c>
      <c r="H6" s="2">
        <v>67</v>
      </c>
      <c r="I6" s="2">
        <v>64</v>
      </c>
      <c r="J6" s="11">
        <v>72</v>
      </c>
      <c r="K6" s="47">
        <v>20999</v>
      </c>
    </row>
    <row r="7" spans="1:18" ht="15.75" thickBot="1" x14ac:dyDescent="0.3">
      <c r="A7" s="8" t="s">
        <v>5</v>
      </c>
      <c r="B7" s="9"/>
      <c r="C7" s="10" t="s">
        <v>7</v>
      </c>
      <c r="D7" s="10" t="s">
        <v>7</v>
      </c>
      <c r="E7" s="10" t="s">
        <v>7</v>
      </c>
      <c r="F7" s="10">
        <v>72</v>
      </c>
      <c r="G7" s="10">
        <v>67</v>
      </c>
      <c r="H7" s="10">
        <v>48</v>
      </c>
      <c r="I7" s="10" t="s">
        <v>7</v>
      </c>
      <c r="J7" s="12">
        <v>59</v>
      </c>
      <c r="K7" s="47">
        <v>20999</v>
      </c>
    </row>
    <row r="8" spans="1:18" s="3" customFormat="1" ht="25.5" customHeight="1" thickBot="1" x14ac:dyDescent="0.3">
      <c r="A8" s="37" t="s">
        <v>11</v>
      </c>
      <c r="B8" s="38"/>
      <c r="C8" s="39"/>
      <c r="D8" s="39"/>
      <c r="E8" s="39"/>
      <c r="F8" s="39">
        <v>21000</v>
      </c>
      <c r="G8" s="39">
        <v>29000</v>
      </c>
      <c r="H8" s="39">
        <v>19000</v>
      </c>
      <c r="I8" s="39">
        <v>20000</v>
      </c>
      <c r="J8" s="50">
        <v>21000</v>
      </c>
      <c r="K8" s="56"/>
      <c r="L8" s="20"/>
    </row>
    <row r="9" spans="1:18" s="3" customFormat="1" x14ac:dyDescent="0.25">
      <c r="A9" s="21"/>
      <c r="B9" s="14"/>
      <c r="C9" s="15"/>
      <c r="D9" s="15"/>
      <c r="E9" s="15"/>
      <c r="F9" s="15"/>
      <c r="G9" s="15"/>
      <c r="H9" s="15"/>
      <c r="I9" s="15"/>
      <c r="J9" s="15"/>
      <c r="K9" s="14"/>
    </row>
    <row r="10" spans="1:18" s="3" customFormat="1" x14ac:dyDescent="0.25">
      <c r="A10" s="1"/>
      <c r="C10" s="2"/>
      <c r="D10" s="2"/>
      <c r="E10" s="2"/>
      <c r="F10" s="2"/>
      <c r="G10" s="2"/>
      <c r="H10" s="2"/>
      <c r="I10" s="2"/>
      <c r="J10" s="2"/>
    </row>
    <row r="11" spans="1:18" s="3" customFormat="1" x14ac:dyDescent="0.25"/>
    <row r="12" spans="1:18" ht="28.5" x14ac:dyDescent="0.25">
      <c r="A12" s="6" t="s">
        <v>9</v>
      </c>
      <c r="B12" s="7">
        <f>SUMPRODUCT(C3:J7,C16:J20)</f>
        <v>11021055</v>
      </c>
    </row>
    <row r="13" spans="1:18" ht="15.75" thickBot="1" x14ac:dyDescent="0.3"/>
    <row r="14" spans="1:18" x14ac:dyDescent="0.25">
      <c r="A14" s="104" t="s">
        <v>0</v>
      </c>
      <c r="B14" s="106" t="s">
        <v>1</v>
      </c>
      <c r="C14" s="106"/>
      <c r="D14" s="106"/>
      <c r="E14" s="106" t="s">
        <v>2</v>
      </c>
      <c r="F14" s="106"/>
      <c r="G14" s="106"/>
      <c r="H14" s="106"/>
      <c r="I14" s="106"/>
      <c r="J14" s="51"/>
      <c r="K14" s="45" t="s">
        <v>10</v>
      </c>
    </row>
    <row r="15" spans="1:18" ht="28.5" x14ac:dyDescent="0.25">
      <c r="A15" s="105"/>
      <c r="B15" s="1"/>
      <c r="C15" s="2" t="s">
        <v>3</v>
      </c>
      <c r="D15" s="2" t="s">
        <v>4</v>
      </c>
      <c r="E15" s="2" t="s">
        <v>5</v>
      </c>
      <c r="F15" s="2">
        <v>1</v>
      </c>
      <c r="G15" s="2">
        <v>2</v>
      </c>
      <c r="H15" s="2">
        <v>3</v>
      </c>
      <c r="I15" s="2">
        <v>4</v>
      </c>
      <c r="J15" s="11">
        <v>5</v>
      </c>
      <c r="K15" s="46"/>
    </row>
    <row r="16" spans="1:18" x14ac:dyDescent="0.25">
      <c r="A16" s="4" t="s">
        <v>6</v>
      </c>
      <c r="B16" s="3"/>
      <c r="C16" s="42">
        <v>24999</v>
      </c>
      <c r="D16" s="42">
        <v>20999</v>
      </c>
      <c r="E16" s="5">
        <v>0</v>
      </c>
      <c r="F16" s="42">
        <v>1</v>
      </c>
      <c r="G16" s="42">
        <v>0</v>
      </c>
      <c r="H16" s="5">
        <v>0</v>
      </c>
      <c r="I16" s="42">
        <v>0</v>
      </c>
      <c r="J16" s="54">
        <v>0</v>
      </c>
      <c r="K16" s="46">
        <f>SUM(C16:J16)</f>
        <v>45999</v>
      </c>
      <c r="M16" s="22"/>
    </row>
    <row r="17" spans="1:11" x14ac:dyDescent="0.25">
      <c r="A17" s="4" t="s">
        <v>8</v>
      </c>
      <c r="B17" s="3"/>
      <c r="C17" s="42">
        <v>0</v>
      </c>
      <c r="D17" s="42">
        <v>0</v>
      </c>
      <c r="E17" s="42">
        <v>16001</v>
      </c>
      <c r="F17" s="5">
        <v>0</v>
      </c>
      <c r="G17" s="42">
        <v>29000</v>
      </c>
      <c r="H17" s="42">
        <v>19000</v>
      </c>
      <c r="I17" s="5">
        <v>0</v>
      </c>
      <c r="J17" s="54">
        <v>0</v>
      </c>
      <c r="K17" s="46">
        <f t="shared" ref="K17:K20" si="0">SUM(C17:J17)</f>
        <v>64001</v>
      </c>
    </row>
    <row r="18" spans="1:11" x14ac:dyDescent="0.25">
      <c r="A18" s="4" t="s">
        <v>3</v>
      </c>
      <c r="B18" s="3"/>
      <c r="C18" s="5">
        <v>0</v>
      </c>
      <c r="D18" s="5">
        <v>0</v>
      </c>
      <c r="E18" s="5">
        <v>0</v>
      </c>
      <c r="F18" s="42">
        <v>0</v>
      </c>
      <c r="G18" s="5">
        <v>0</v>
      </c>
      <c r="H18" s="42">
        <v>0</v>
      </c>
      <c r="I18" s="42">
        <v>20000</v>
      </c>
      <c r="J18" s="54">
        <v>4999</v>
      </c>
      <c r="K18" s="46">
        <f t="shared" si="0"/>
        <v>24999</v>
      </c>
    </row>
    <row r="19" spans="1:11" ht="28.5" x14ac:dyDescent="0.25">
      <c r="A19" s="4" t="s">
        <v>4</v>
      </c>
      <c r="B19" s="3"/>
      <c r="C19" s="5">
        <v>0</v>
      </c>
      <c r="D19" s="5">
        <v>0</v>
      </c>
      <c r="E19" s="5">
        <v>0</v>
      </c>
      <c r="F19" s="42">
        <v>20999</v>
      </c>
      <c r="G19" s="42">
        <v>0</v>
      </c>
      <c r="H19" s="42">
        <v>0</v>
      </c>
      <c r="I19" s="42">
        <v>0</v>
      </c>
      <c r="J19" s="54">
        <v>0</v>
      </c>
      <c r="K19" s="46">
        <f t="shared" si="0"/>
        <v>20999</v>
      </c>
    </row>
    <row r="20" spans="1:11" ht="15.75" thickBot="1" x14ac:dyDescent="0.3">
      <c r="A20" s="8" t="s">
        <v>5</v>
      </c>
      <c r="B20" s="9"/>
      <c r="C20" s="24">
        <v>0</v>
      </c>
      <c r="D20" s="24">
        <v>0</v>
      </c>
      <c r="E20" s="24">
        <v>0</v>
      </c>
      <c r="F20" s="53">
        <v>0</v>
      </c>
      <c r="G20" s="53">
        <v>0</v>
      </c>
      <c r="H20" s="53">
        <v>0</v>
      </c>
      <c r="I20" s="24">
        <v>0</v>
      </c>
      <c r="J20" s="66">
        <v>16001</v>
      </c>
      <c r="K20" s="62">
        <f t="shared" si="0"/>
        <v>16001</v>
      </c>
    </row>
    <row r="21" spans="1:11" ht="35.25" customHeight="1" thickBot="1" x14ac:dyDescent="0.3">
      <c r="A21" s="37" t="s">
        <v>11</v>
      </c>
      <c r="B21" s="38"/>
      <c r="C21" s="38">
        <f>SUM(C16:C17)</f>
        <v>24999</v>
      </c>
      <c r="D21" s="38">
        <f t="shared" ref="D21:E21" si="1">SUM(D16:D17)</f>
        <v>20999</v>
      </c>
      <c r="E21" s="38">
        <f t="shared" si="1"/>
        <v>16001</v>
      </c>
      <c r="F21" s="38">
        <f>SUM(F16:F20)</f>
        <v>21000</v>
      </c>
      <c r="G21" s="38">
        <f t="shared" ref="G21:J21" si="2">SUM(G16:G20)</f>
        <v>29000</v>
      </c>
      <c r="H21" s="38">
        <f t="shared" si="2"/>
        <v>19000</v>
      </c>
      <c r="I21" s="38">
        <f t="shared" si="2"/>
        <v>20000</v>
      </c>
      <c r="J21" s="59">
        <f t="shared" si="2"/>
        <v>21000</v>
      </c>
      <c r="K21" s="49"/>
    </row>
    <row r="22" spans="1:11" x14ac:dyDescent="0.25">
      <c r="F22" s="23"/>
      <c r="G22" s="23"/>
      <c r="H22" s="23"/>
      <c r="I22" s="23"/>
      <c r="J22" s="23"/>
    </row>
    <row r="25" spans="1:11" x14ac:dyDescent="0.25">
      <c r="C25" s="23"/>
    </row>
    <row r="26" spans="1:11" x14ac:dyDescent="0.25">
      <c r="C26" s="23"/>
    </row>
    <row r="27" spans="1:11" x14ac:dyDescent="0.25">
      <c r="C27" s="23"/>
    </row>
  </sheetData>
  <mergeCells count="6">
    <mergeCell ref="A1:A2"/>
    <mergeCell ref="B1:D1"/>
    <mergeCell ref="E1:I1"/>
    <mergeCell ref="A14:A15"/>
    <mergeCell ref="B14:D14"/>
    <mergeCell ref="E14:I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92DA-7CC1-4B19-BF39-44EC1F2E59AD}">
  <dimension ref="A1:R27"/>
  <sheetViews>
    <sheetView topLeftCell="A9" workbookViewId="0">
      <selection activeCell="P2" sqref="P2:R4"/>
    </sheetView>
  </sheetViews>
  <sheetFormatPr defaultRowHeight="15" x14ac:dyDescent="0.25"/>
  <cols>
    <col min="1" max="1" width="12.28515625" customWidth="1"/>
  </cols>
  <sheetData>
    <row r="1" spans="1:18" ht="15.75" thickBot="1" x14ac:dyDescent="0.3">
      <c r="A1" s="104" t="s">
        <v>0</v>
      </c>
      <c r="B1" s="108" t="s">
        <v>1</v>
      </c>
      <c r="C1" s="108"/>
      <c r="D1" s="108"/>
      <c r="E1" s="108" t="s">
        <v>2</v>
      </c>
      <c r="F1" s="108"/>
      <c r="G1" s="108"/>
      <c r="H1" s="108"/>
      <c r="I1" s="108"/>
      <c r="J1" s="13"/>
      <c r="K1" s="71" t="s">
        <v>10</v>
      </c>
    </row>
    <row r="2" spans="1:18" ht="29.25" thickBot="1" x14ac:dyDescent="0.3">
      <c r="A2" s="107"/>
      <c r="B2" s="17"/>
      <c r="C2" s="18" t="s">
        <v>3</v>
      </c>
      <c r="D2" s="18" t="s">
        <v>4</v>
      </c>
      <c r="E2" s="18" t="s">
        <v>5</v>
      </c>
      <c r="F2" s="18">
        <v>1</v>
      </c>
      <c r="G2" s="18">
        <v>2</v>
      </c>
      <c r="H2" s="18">
        <v>3</v>
      </c>
      <c r="I2" s="18">
        <v>4</v>
      </c>
      <c r="J2" s="19">
        <v>5</v>
      </c>
      <c r="K2" s="49"/>
      <c r="P2" s="73"/>
      <c r="Q2" s="74" t="s">
        <v>104</v>
      </c>
      <c r="R2" s="75"/>
    </row>
    <row r="3" spans="1:18" x14ac:dyDescent="0.25">
      <c r="A3" s="4" t="s">
        <v>6</v>
      </c>
      <c r="B3" s="14"/>
      <c r="C3" s="15">
        <v>41</v>
      </c>
      <c r="D3" s="15">
        <v>38</v>
      </c>
      <c r="E3" s="15" t="s">
        <v>7</v>
      </c>
      <c r="F3" s="15">
        <v>121</v>
      </c>
      <c r="G3" s="15">
        <v>101</v>
      </c>
      <c r="H3" s="15" t="s">
        <v>7</v>
      </c>
      <c r="I3" s="15">
        <v>144</v>
      </c>
      <c r="J3" s="16">
        <v>137</v>
      </c>
      <c r="K3" s="61">
        <v>50000</v>
      </c>
      <c r="P3" s="76"/>
      <c r="Q3" s="25" t="s">
        <v>27</v>
      </c>
      <c r="R3" s="77"/>
    </row>
    <row r="4" spans="1:18" ht="15.75" thickBot="1" x14ac:dyDescent="0.3">
      <c r="A4" s="4" t="s">
        <v>8</v>
      </c>
      <c r="B4" s="3"/>
      <c r="C4" s="2">
        <v>55</v>
      </c>
      <c r="D4" s="2">
        <v>52</v>
      </c>
      <c r="E4" s="2">
        <v>73</v>
      </c>
      <c r="F4" s="2" t="s">
        <v>7</v>
      </c>
      <c r="G4" s="2">
        <v>98</v>
      </c>
      <c r="H4" s="2">
        <v>83</v>
      </c>
      <c r="I4" s="2" t="s">
        <v>7</v>
      </c>
      <c r="J4" s="11">
        <v>150</v>
      </c>
      <c r="K4" s="47">
        <v>67000</v>
      </c>
      <c r="P4" s="78"/>
      <c r="Q4" s="79" t="s">
        <v>105</v>
      </c>
      <c r="R4" s="80"/>
    </row>
    <row r="5" spans="1:18" x14ac:dyDescent="0.25">
      <c r="A5" s="4" t="s">
        <v>3</v>
      </c>
      <c r="B5" s="3"/>
      <c r="C5" s="2" t="s">
        <v>7</v>
      </c>
      <c r="D5" s="2" t="s">
        <v>7</v>
      </c>
      <c r="E5" s="2" t="s">
        <v>7</v>
      </c>
      <c r="F5" s="2">
        <v>59</v>
      </c>
      <c r="G5" s="2" t="s">
        <v>7</v>
      </c>
      <c r="H5" s="2">
        <v>41</v>
      </c>
      <c r="I5" s="2">
        <v>62</v>
      </c>
      <c r="J5" s="11">
        <v>67</v>
      </c>
      <c r="K5" s="47">
        <v>30000</v>
      </c>
    </row>
    <row r="6" spans="1:18" ht="28.5" x14ac:dyDescent="0.25">
      <c r="A6" s="4" t="s">
        <v>4</v>
      </c>
      <c r="B6" s="3"/>
      <c r="C6" s="2" t="s">
        <v>7</v>
      </c>
      <c r="D6" s="2" t="s">
        <v>7</v>
      </c>
      <c r="E6" s="2" t="s">
        <v>7</v>
      </c>
      <c r="F6" s="2">
        <v>52</v>
      </c>
      <c r="G6" s="2">
        <v>62</v>
      </c>
      <c r="H6" s="2">
        <v>67</v>
      </c>
      <c r="I6" s="2">
        <v>64</v>
      </c>
      <c r="J6" s="11">
        <v>72</v>
      </c>
      <c r="K6" s="47">
        <v>21000</v>
      </c>
    </row>
    <row r="7" spans="1:18" ht="29.25" thickBot="1" x14ac:dyDescent="0.3">
      <c r="A7" s="8" t="s">
        <v>5</v>
      </c>
      <c r="B7" s="9"/>
      <c r="C7" s="10" t="s">
        <v>7</v>
      </c>
      <c r="D7" s="10" t="s">
        <v>7</v>
      </c>
      <c r="E7" s="10" t="s">
        <v>7</v>
      </c>
      <c r="F7" s="10">
        <v>72</v>
      </c>
      <c r="G7" s="10">
        <v>67</v>
      </c>
      <c r="H7" s="10">
        <v>48</v>
      </c>
      <c r="I7" s="10" t="s">
        <v>7</v>
      </c>
      <c r="J7" s="12">
        <v>59</v>
      </c>
      <c r="K7" s="47">
        <v>21000</v>
      </c>
    </row>
    <row r="8" spans="1:18" s="3" customFormat="1" ht="29.25" thickBot="1" x14ac:dyDescent="0.3">
      <c r="A8" s="37" t="s">
        <v>11</v>
      </c>
      <c r="B8" s="38"/>
      <c r="C8" s="39"/>
      <c r="D8" s="39"/>
      <c r="E8" s="39"/>
      <c r="F8" s="39">
        <v>21000</v>
      </c>
      <c r="G8" s="39">
        <v>29000</v>
      </c>
      <c r="H8" s="39">
        <v>19000</v>
      </c>
      <c r="I8" s="39">
        <v>20000</v>
      </c>
      <c r="J8" s="50">
        <v>21000</v>
      </c>
      <c r="K8" s="56"/>
      <c r="L8" s="20"/>
    </row>
    <row r="9" spans="1:18" s="3" customFormat="1" x14ac:dyDescent="0.25">
      <c r="A9" s="21"/>
      <c r="B9" s="14"/>
      <c r="C9" s="15"/>
      <c r="D9" s="15"/>
      <c r="E9" s="15"/>
      <c r="F9" s="15"/>
      <c r="G9" s="15"/>
      <c r="H9" s="15"/>
      <c r="I9" s="15"/>
      <c r="J9" s="15"/>
      <c r="K9" s="14"/>
    </row>
    <row r="10" spans="1:18" s="3" customFormat="1" x14ac:dyDescent="0.25">
      <c r="A10" s="1"/>
      <c r="C10" s="2"/>
      <c r="D10" s="2"/>
      <c r="E10" s="2"/>
      <c r="F10" s="2"/>
      <c r="G10" s="2"/>
      <c r="H10" s="2"/>
      <c r="I10" s="2"/>
      <c r="J10" s="2"/>
    </row>
    <row r="11" spans="1:18" s="3" customFormat="1" x14ac:dyDescent="0.25"/>
    <row r="12" spans="1:18" ht="28.5" x14ac:dyDescent="0.25">
      <c r="A12" s="6" t="s">
        <v>9</v>
      </c>
      <c r="B12" s="7">
        <f>SUMPRODUCT(C3:J7,C16:J20)</f>
        <v>10915000</v>
      </c>
    </row>
    <row r="13" spans="1:18" ht="15.75" thickBot="1" x14ac:dyDescent="0.3"/>
    <row r="14" spans="1:18" x14ac:dyDescent="0.25">
      <c r="A14" s="104" t="s">
        <v>0</v>
      </c>
      <c r="B14" s="106" t="s">
        <v>1</v>
      </c>
      <c r="C14" s="106"/>
      <c r="D14" s="106"/>
      <c r="E14" s="106" t="s">
        <v>2</v>
      </c>
      <c r="F14" s="106"/>
      <c r="G14" s="106"/>
      <c r="H14" s="106"/>
      <c r="I14" s="106"/>
      <c r="J14" s="51"/>
      <c r="K14" s="45" t="s">
        <v>10</v>
      </c>
    </row>
    <row r="15" spans="1:18" ht="28.5" x14ac:dyDescent="0.25">
      <c r="A15" s="105"/>
      <c r="B15" s="1"/>
      <c r="C15" s="2" t="s">
        <v>3</v>
      </c>
      <c r="D15" s="2" t="s">
        <v>4</v>
      </c>
      <c r="E15" s="2" t="s">
        <v>5</v>
      </c>
      <c r="F15" s="2">
        <v>1</v>
      </c>
      <c r="G15" s="2">
        <v>2</v>
      </c>
      <c r="H15" s="2">
        <v>3</v>
      </c>
      <c r="I15" s="2">
        <v>4</v>
      </c>
      <c r="J15" s="11">
        <v>5</v>
      </c>
      <c r="K15" s="46"/>
    </row>
    <row r="16" spans="1:18" x14ac:dyDescent="0.25">
      <c r="A16" s="4" t="s">
        <v>6</v>
      </c>
      <c r="B16" s="3"/>
      <c r="C16" s="42">
        <v>30000</v>
      </c>
      <c r="D16" s="42">
        <v>20000</v>
      </c>
      <c r="E16" s="5">
        <v>0</v>
      </c>
      <c r="F16" s="42">
        <v>0</v>
      </c>
      <c r="G16" s="42">
        <v>0</v>
      </c>
      <c r="H16" s="5">
        <v>0</v>
      </c>
      <c r="I16" s="42">
        <v>0</v>
      </c>
      <c r="J16" s="54">
        <v>0</v>
      </c>
      <c r="K16" s="46">
        <f>SUM(C16:J16)</f>
        <v>50000</v>
      </c>
      <c r="M16" s="22"/>
    </row>
    <row r="17" spans="1:11" x14ac:dyDescent="0.25">
      <c r="A17" s="4" t="s">
        <v>8</v>
      </c>
      <c r="B17" s="3"/>
      <c r="C17" s="42">
        <v>0</v>
      </c>
      <c r="D17" s="69">
        <v>1000</v>
      </c>
      <c r="E17" s="42">
        <v>11000</v>
      </c>
      <c r="F17" s="5">
        <v>0</v>
      </c>
      <c r="G17" s="42">
        <v>29000</v>
      </c>
      <c r="H17" s="42">
        <v>19000</v>
      </c>
      <c r="I17" s="5">
        <v>0</v>
      </c>
      <c r="J17" s="54">
        <v>0</v>
      </c>
      <c r="K17" s="46">
        <f t="shared" ref="K17:K20" si="0">SUM(C17:J17)</f>
        <v>60000</v>
      </c>
    </row>
    <row r="18" spans="1:11" x14ac:dyDescent="0.25">
      <c r="A18" s="4" t="s">
        <v>3</v>
      </c>
      <c r="B18" s="3"/>
      <c r="C18" s="5">
        <v>0</v>
      </c>
      <c r="D18" s="5">
        <v>0</v>
      </c>
      <c r="E18" s="5">
        <v>0</v>
      </c>
      <c r="F18" s="42">
        <v>0</v>
      </c>
      <c r="G18" s="5">
        <v>0</v>
      </c>
      <c r="H18" s="42">
        <v>0</v>
      </c>
      <c r="I18" s="42">
        <v>20000</v>
      </c>
      <c r="J18" s="54">
        <v>10000</v>
      </c>
      <c r="K18" s="46">
        <f t="shared" si="0"/>
        <v>30000</v>
      </c>
    </row>
    <row r="19" spans="1:11" ht="28.5" x14ac:dyDescent="0.25">
      <c r="A19" s="4" t="s">
        <v>4</v>
      </c>
      <c r="B19" s="3"/>
      <c r="C19" s="5">
        <v>0</v>
      </c>
      <c r="D19" s="5">
        <v>0</v>
      </c>
      <c r="E19" s="5">
        <v>0</v>
      </c>
      <c r="F19" s="42">
        <v>21000</v>
      </c>
      <c r="G19" s="42">
        <v>0</v>
      </c>
      <c r="H19" s="42">
        <v>0</v>
      </c>
      <c r="I19" s="42">
        <v>0</v>
      </c>
      <c r="J19" s="54">
        <v>0</v>
      </c>
      <c r="K19" s="46">
        <f t="shared" si="0"/>
        <v>21000</v>
      </c>
    </row>
    <row r="20" spans="1:11" ht="15.75" thickBot="1" x14ac:dyDescent="0.3">
      <c r="A20" s="8" t="s">
        <v>5</v>
      </c>
      <c r="B20" s="9"/>
      <c r="C20" s="24">
        <v>0</v>
      </c>
      <c r="D20" s="24">
        <v>0</v>
      </c>
      <c r="E20" s="24">
        <v>0</v>
      </c>
      <c r="F20" s="53">
        <v>0</v>
      </c>
      <c r="G20" s="53">
        <v>0</v>
      </c>
      <c r="H20" s="53">
        <v>0</v>
      </c>
      <c r="I20" s="24">
        <v>0</v>
      </c>
      <c r="J20" s="66">
        <v>11000</v>
      </c>
      <c r="K20" s="46">
        <f t="shared" si="0"/>
        <v>11000</v>
      </c>
    </row>
    <row r="21" spans="1:11" ht="15.75" thickBot="1" x14ac:dyDescent="0.3">
      <c r="A21" s="37" t="s">
        <v>11</v>
      </c>
      <c r="B21" s="38"/>
      <c r="C21" s="38">
        <f>SUM(C16:C17)</f>
        <v>30000</v>
      </c>
      <c r="D21" s="38">
        <f t="shared" ref="D21:E21" si="1">SUM(D16:D17)</f>
        <v>21000</v>
      </c>
      <c r="E21" s="38">
        <f t="shared" si="1"/>
        <v>11000</v>
      </c>
      <c r="F21" s="38">
        <f>SUM(F16:F20)</f>
        <v>21000</v>
      </c>
      <c r="G21" s="38">
        <f t="shared" ref="G21:J21" si="2">SUM(G16:G20)</f>
        <v>29000</v>
      </c>
      <c r="H21" s="38">
        <f t="shared" si="2"/>
        <v>19000</v>
      </c>
      <c r="I21" s="38">
        <f t="shared" si="2"/>
        <v>20000</v>
      </c>
      <c r="J21" s="59">
        <f t="shared" si="2"/>
        <v>21000</v>
      </c>
      <c r="K21" s="56"/>
    </row>
    <row r="22" spans="1:11" x14ac:dyDescent="0.25">
      <c r="F22" s="23"/>
      <c r="G22" s="23"/>
      <c r="H22" s="23"/>
      <c r="I22" s="23"/>
      <c r="J22" s="23"/>
    </row>
    <row r="23" spans="1:11" x14ac:dyDescent="0.25">
      <c r="E23" s="30"/>
    </row>
    <row r="25" spans="1:11" x14ac:dyDescent="0.25">
      <c r="C25" s="23"/>
    </row>
    <row r="26" spans="1:11" x14ac:dyDescent="0.25">
      <c r="C26" s="23"/>
    </row>
    <row r="27" spans="1:11" x14ac:dyDescent="0.25">
      <c r="C27" s="23"/>
    </row>
  </sheetData>
  <mergeCells count="6">
    <mergeCell ref="A1:A2"/>
    <mergeCell ref="B1:D1"/>
    <mergeCell ref="E1:I1"/>
    <mergeCell ref="A14:A15"/>
    <mergeCell ref="B14:D14"/>
    <mergeCell ref="E14:I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9C9CB-6799-4E44-9E5D-268B8868871E}">
  <dimension ref="A1:S27"/>
  <sheetViews>
    <sheetView workbookViewId="0">
      <selection activeCell="Q2" sqref="Q2:S4"/>
    </sheetView>
  </sheetViews>
  <sheetFormatPr defaultRowHeight="15" x14ac:dyDescent="0.25"/>
  <cols>
    <col min="1" max="1" width="12.140625" customWidth="1"/>
  </cols>
  <sheetData>
    <row r="1" spans="1:19" ht="15.75" thickBot="1" x14ac:dyDescent="0.3">
      <c r="A1" s="104" t="s">
        <v>0</v>
      </c>
      <c r="B1" s="108" t="s">
        <v>1</v>
      </c>
      <c r="C1" s="108"/>
      <c r="D1" s="108"/>
      <c r="E1" s="108" t="s">
        <v>2</v>
      </c>
      <c r="F1" s="108"/>
      <c r="G1" s="108"/>
      <c r="H1" s="108"/>
      <c r="I1" s="108"/>
      <c r="J1" s="13"/>
      <c r="K1" s="60" t="s">
        <v>10</v>
      </c>
    </row>
    <row r="2" spans="1:19" ht="29.25" thickBot="1" x14ac:dyDescent="0.3">
      <c r="A2" s="107"/>
      <c r="B2" s="17"/>
      <c r="C2" s="18" t="s">
        <v>3</v>
      </c>
      <c r="D2" s="18" t="s">
        <v>4</v>
      </c>
      <c r="E2" s="18" t="s">
        <v>5</v>
      </c>
      <c r="F2" s="18">
        <v>1</v>
      </c>
      <c r="G2" s="18">
        <v>2</v>
      </c>
      <c r="H2" s="18">
        <v>3</v>
      </c>
      <c r="I2" s="18">
        <v>4</v>
      </c>
      <c r="J2" s="19">
        <v>5</v>
      </c>
      <c r="K2" s="49"/>
      <c r="Q2" s="73"/>
      <c r="R2" s="74" t="s">
        <v>104</v>
      </c>
      <c r="S2" s="75"/>
    </row>
    <row r="3" spans="1:19" x14ac:dyDescent="0.25">
      <c r="A3" s="4" t="s">
        <v>6</v>
      </c>
      <c r="B3" s="14"/>
      <c r="C3" s="15">
        <v>41</v>
      </c>
      <c r="D3" s="15">
        <v>38</v>
      </c>
      <c r="E3" s="15" t="s">
        <v>7</v>
      </c>
      <c r="F3" s="15">
        <v>121</v>
      </c>
      <c r="G3" s="15">
        <v>101</v>
      </c>
      <c r="H3" s="15" t="s">
        <v>7</v>
      </c>
      <c r="I3" s="15">
        <v>144</v>
      </c>
      <c r="J3" s="16">
        <v>137</v>
      </c>
      <c r="K3" s="61">
        <v>50000</v>
      </c>
      <c r="Q3" s="76"/>
      <c r="R3" s="25" t="s">
        <v>27</v>
      </c>
      <c r="S3" s="77"/>
    </row>
    <row r="4" spans="1:19" ht="15.75" thickBot="1" x14ac:dyDescent="0.3">
      <c r="A4" s="4" t="s">
        <v>8</v>
      </c>
      <c r="B4" s="3"/>
      <c r="C4" s="2">
        <v>55</v>
      </c>
      <c r="D4" s="2">
        <v>52</v>
      </c>
      <c r="E4" s="2">
        <v>73</v>
      </c>
      <c r="F4" s="2" t="s">
        <v>7</v>
      </c>
      <c r="G4" s="2">
        <v>98</v>
      </c>
      <c r="H4" s="2">
        <v>83</v>
      </c>
      <c r="I4" s="2" t="s">
        <v>7</v>
      </c>
      <c r="J4" s="11">
        <v>150</v>
      </c>
      <c r="K4" s="47">
        <v>67000</v>
      </c>
      <c r="Q4" s="78"/>
      <c r="R4" s="79" t="s">
        <v>105</v>
      </c>
      <c r="S4" s="80"/>
    </row>
    <row r="5" spans="1:19" x14ac:dyDescent="0.25">
      <c r="A5" s="4" t="s">
        <v>3</v>
      </c>
      <c r="B5" s="3"/>
      <c r="C5" s="2" t="s">
        <v>7</v>
      </c>
      <c r="D5" s="2" t="s">
        <v>7</v>
      </c>
      <c r="E5" s="2" t="s">
        <v>7</v>
      </c>
      <c r="F5" s="2">
        <v>59</v>
      </c>
      <c r="G5" s="2" t="s">
        <v>7</v>
      </c>
      <c r="H5" s="2">
        <v>41</v>
      </c>
      <c r="I5" s="2">
        <v>62</v>
      </c>
      <c r="J5" s="11">
        <v>67</v>
      </c>
      <c r="K5" s="47">
        <v>21000</v>
      </c>
    </row>
    <row r="6" spans="1:19" ht="28.5" x14ac:dyDescent="0.25">
      <c r="A6" s="4" t="s">
        <v>4</v>
      </c>
      <c r="B6" s="3"/>
      <c r="C6" s="2" t="s">
        <v>7</v>
      </c>
      <c r="D6" s="2" t="s">
        <v>7</v>
      </c>
      <c r="E6" s="2" t="s">
        <v>7</v>
      </c>
      <c r="F6" s="2">
        <v>52</v>
      </c>
      <c r="G6" s="2">
        <v>62</v>
      </c>
      <c r="H6" s="2">
        <v>67</v>
      </c>
      <c r="I6" s="2">
        <v>64</v>
      </c>
      <c r="J6" s="11">
        <v>72</v>
      </c>
      <c r="K6" s="47">
        <v>21000</v>
      </c>
    </row>
    <row r="7" spans="1:19" ht="29.25" thickBot="1" x14ac:dyDescent="0.3">
      <c r="A7" s="8" t="s">
        <v>5</v>
      </c>
      <c r="B7" s="9"/>
      <c r="C7" s="10" t="s">
        <v>7</v>
      </c>
      <c r="D7" s="10" t="s">
        <v>7</v>
      </c>
      <c r="E7" s="10" t="s">
        <v>7</v>
      </c>
      <c r="F7" s="10">
        <v>72</v>
      </c>
      <c r="G7" s="10">
        <v>67</v>
      </c>
      <c r="H7" s="10">
        <v>48</v>
      </c>
      <c r="I7" s="10" t="s">
        <v>7</v>
      </c>
      <c r="J7" s="12">
        <v>59</v>
      </c>
      <c r="K7" s="47">
        <v>21000</v>
      </c>
    </row>
    <row r="8" spans="1:19" s="3" customFormat="1" ht="29.25" thickBot="1" x14ac:dyDescent="0.3">
      <c r="A8" s="37" t="s">
        <v>11</v>
      </c>
      <c r="B8" s="38"/>
      <c r="C8" s="39"/>
      <c r="D8" s="39"/>
      <c r="E8" s="39"/>
      <c r="F8" s="39">
        <v>21000</v>
      </c>
      <c r="G8" s="39">
        <v>29000</v>
      </c>
      <c r="H8" s="39">
        <v>19000</v>
      </c>
      <c r="I8" s="39">
        <v>20000</v>
      </c>
      <c r="J8" s="50">
        <v>21000</v>
      </c>
      <c r="K8" s="56"/>
      <c r="L8" s="20"/>
    </row>
    <row r="9" spans="1:19" s="3" customFormat="1" x14ac:dyDescent="0.25">
      <c r="A9" s="21"/>
      <c r="B9" s="14"/>
      <c r="C9" s="15"/>
      <c r="D9" s="15"/>
      <c r="E9" s="15"/>
      <c r="F9" s="15"/>
      <c r="G9" s="15"/>
      <c r="H9" s="15"/>
      <c r="I9" s="15"/>
      <c r="J9" s="15"/>
      <c r="K9" s="14"/>
    </row>
    <row r="10" spans="1:19" s="3" customFormat="1" x14ac:dyDescent="0.25">
      <c r="A10" s="1"/>
      <c r="C10" s="2"/>
      <c r="D10" s="2"/>
      <c r="E10" s="2"/>
      <c r="F10" s="2"/>
      <c r="G10" s="2"/>
      <c r="H10" s="2"/>
      <c r="I10" s="2"/>
      <c r="J10" s="2"/>
    </row>
    <row r="11" spans="1:19" s="3" customFormat="1" x14ac:dyDescent="0.25"/>
    <row r="12" spans="1:19" ht="28.5" x14ac:dyDescent="0.25">
      <c r="A12" s="6" t="s">
        <v>9</v>
      </c>
      <c r="B12" s="7">
        <f>SUMPRODUCT(C3:J7,C16:J20)</f>
        <v>11120000</v>
      </c>
    </row>
    <row r="13" spans="1:19" ht="15.75" thickBot="1" x14ac:dyDescent="0.3"/>
    <row r="14" spans="1:19" x14ac:dyDescent="0.25">
      <c r="A14" s="104" t="s">
        <v>0</v>
      </c>
      <c r="B14" s="106" t="s">
        <v>1</v>
      </c>
      <c r="C14" s="106"/>
      <c r="D14" s="106"/>
      <c r="E14" s="106" t="s">
        <v>2</v>
      </c>
      <c r="F14" s="106"/>
      <c r="G14" s="106"/>
      <c r="H14" s="106"/>
      <c r="I14" s="106"/>
      <c r="J14" s="51"/>
      <c r="K14" s="45" t="s">
        <v>10</v>
      </c>
    </row>
    <row r="15" spans="1:19" ht="28.5" x14ac:dyDescent="0.25">
      <c r="A15" s="105"/>
      <c r="B15" s="1"/>
      <c r="C15" s="2" t="s">
        <v>3</v>
      </c>
      <c r="D15" s="2" t="s">
        <v>4</v>
      </c>
      <c r="E15" s="2" t="s">
        <v>5</v>
      </c>
      <c r="F15" s="2">
        <v>1</v>
      </c>
      <c r="G15" s="2">
        <v>2</v>
      </c>
      <c r="H15" s="2">
        <v>3</v>
      </c>
      <c r="I15" s="2">
        <v>4</v>
      </c>
      <c r="J15" s="11">
        <v>5</v>
      </c>
      <c r="K15" s="46"/>
    </row>
    <row r="16" spans="1:19" x14ac:dyDescent="0.25">
      <c r="A16" s="4" t="s">
        <v>6</v>
      </c>
      <c r="B16" s="3"/>
      <c r="C16" s="42">
        <v>21000</v>
      </c>
      <c r="D16" s="42">
        <v>21000</v>
      </c>
      <c r="E16" s="5">
        <v>0</v>
      </c>
      <c r="F16" s="42">
        <v>0</v>
      </c>
      <c r="G16" s="69">
        <v>1000</v>
      </c>
      <c r="H16" s="5">
        <v>0</v>
      </c>
      <c r="I16" s="42">
        <v>0</v>
      </c>
      <c r="J16" s="54">
        <v>0</v>
      </c>
      <c r="K16" s="46">
        <f>SUM(C16:J16)</f>
        <v>43000</v>
      </c>
      <c r="M16" s="22"/>
    </row>
    <row r="17" spans="1:11" x14ac:dyDescent="0.25">
      <c r="A17" s="4" t="s">
        <v>8</v>
      </c>
      <c r="B17" s="3"/>
      <c r="C17" s="42">
        <v>0</v>
      </c>
      <c r="D17" s="68">
        <v>0</v>
      </c>
      <c r="E17" s="42">
        <v>20000</v>
      </c>
      <c r="F17" s="5">
        <v>0</v>
      </c>
      <c r="G17" s="42">
        <v>28000</v>
      </c>
      <c r="H17" s="42">
        <v>19000</v>
      </c>
      <c r="I17" s="5">
        <v>0</v>
      </c>
      <c r="J17" s="54">
        <v>0</v>
      </c>
      <c r="K17" s="46">
        <f t="shared" ref="K17:K20" si="0">SUM(C17:J17)</f>
        <v>67000</v>
      </c>
    </row>
    <row r="18" spans="1:11" x14ac:dyDescent="0.25">
      <c r="A18" s="4" t="s">
        <v>3</v>
      </c>
      <c r="B18" s="3"/>
      <c r="C18" s="5">
        <v>0</v>
      </c>
      <c r="D18" s="5">
        <v>0</v>
      </c>
      <c r="E18" s="5">
        <v>0</v>
      </c>
      <c r="F18" s="42">
        <v>0</v>
      </c>
      <c r="G18" s="5">
        <v>0</v>
      </c>
      <c r="H18" s="42">
        <v>0</v>
      </c>
      <c r="I18" s="42">
        <v>20000</v>
      </c>
      <c r="J18" s="70">
        <v>1000</v>
      </c>
      <c r="K18" s="46">
        <f t="shared" si="0"/>
        <v>21000</v>
      </c>
    </row>
    <row r="19" spans="1:11" ht="28.5" x14ac:dyDescent="0.25">
      <c r="A19" s="4" t="s">
        <v>4</v>
      </c>
      <c r="B19" s="3"/>
      <c r="C19" s="5">
        <v>0</v>
      </c>
      <c r="D19" s="5">
        <v>0</v>
      </c>
      <c r="E19" s="5">
        <v>0</v>
      </c>
      <c r="F19" s="42">
        <v>21000</v>
      </c>
      <c r="G19" s="42">
        <v>0</v>
      </c>
      <c r="H19" s="42">
        <v>0</v>
      </c>
      <c r="I19" s="42">
        <v>0</v>
      </c>
      <c r="J19" s="54">
        <v>0</v>
      </c>
      <c r="K19" s="46">
        <f t="shared" si="0"/>
        <v>21000</v>
      </c>
    </row>
    <row r="20" spans="1:11" ht="15.75" thickBot="1" x14ac:dyDescent="0.3">
      <c r="A20" s="8" t="s">
        <v>5</v>
      </c>
      <c r="B20" s="9"/>
      <c r="C20" s="24">
        <v>0</v>
      </c>
      <c r="D20" s="24">
        <v>0</v>
      </c>
      <c r="E20" s="24">
        <v>0</v>
      </c>
      <c r="F20" s="53">
        <v>0</v>
      </c>
      <c r="G20" s="53">
        <v>0</v>
      </c>
      <c r="H20" s="53">
        <v>0</v>
      </c>
      <c r="I20" s="24">
        <v>0</v>
      </c>
      <c r="J20" s="66">
        <v>20000</v>
      </c>
      <c r="K20" s="46">
        <f t="shared" si="0"/>
        <v>20000</v>
      </c>
    </row>
    <row r="21" spans="1:11" ht="15.75" thickBot="1" x14ac:dyDescent="0.3">
      <c r="A21" s="37" t="s">
        <v>11</v>
      </c>
      <c r="B21" s="38"/>
      <c r="C21" s="38">
        <f>SUM(C16:C17)</f>
        <v>21000</v>
      </c>
      <c r="D21" s="38">
        <f t="shared" ref="D21:E21" si="1">SUM(D16:D17)</f>
        <v>21000</v>
      </c>
      <c r="E21" s="38">
        <f t="shared" si="1"/>
        <v>20000</v>
      </c>
      <c r="F21" s="38">
        <f>SUM(F16:F20)</f>
        <v>21000</v>
      </c>
      <c r="G21" s="38">
        <f t="shared" ref="G21:J21" si="2">SUM(G16:G20)</f>
        <v>29000</v>
      </c>
      <c r="H21" s="38">
        <f t="shared" si="2"/>
        <v>19000</v>
      </c>
      <c r="I21" s="38">
        <f t="shared" si="2"/>
        <v>20000</v>
      </c>
      <c r="J21" s="35">
        <f t="shared" si="2"/>
        <v>21000</v>
      </c>
      <c r="K21" s="56"/>
    </row>
    <row r="22" spans="1:11" x14ac:dyDescent="0.25">
      <c r="F22" s="23"/>
      <c r="G22" s="23"/>
      <c r="H22" s="23"/>
      <c r="I22" s="23"/>
      <c r="J22" s="23"/>
    </row>
    <row r="23" spans="1:11" x14ac:dyDescent="0.25">
      <c r="E23" s="30"/>
    </row>
    <row r="25" spans="1:11" x14ac:dyDescent="0.25">
      <c r="C25" s="23"/>
    </row>
    <row r="26" spans="1:11" x14ac:dyDescent="0.25">
      <c r="C26" s="23"/>
    </row>
    <row r="27" spans="1:11" x14ac:dyDescent="0.25">
      <c r="C27" s="23"/>
    </row>
  </sheetData>
  <mergeCells count="6">
    <mergeCell ref="A1:A2"/>
    <mergeCell ref="B1:D1"/>
    <mergeCell ref="E1:I1"/>
    <mergeCell ref="A14:A15"/>
    <mergeCell ref="B14:D14"/>
    <mergeCell ref="E14:I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061E-333D-40FD-92D1-EB5650CD96AD}">
  <dimension ref="A1:P32"/>
  <sheetViews>
    <sheetView workbookViewId="0">
      <selection activeCell="J26" sqref="J26"/>
    </sheetView>
  </sheetViews>
  <sheetFormatPr defaultRowHeight="15" x14ac:dyDescent="0.25"/>
  <cols>
    <col min="1" max="1" width="13.5703125" customWidth="1"/>
    <col min="2" max="2" width="12.85546875" bestFit="1" customWidth="1"/>
    <col min="5" max="5" width="12.85546875" bestFit="1" customWidth="1"/>
  </cols>
  <sheetData>
    <row r="1" spans="1:16" ht="15.75" thickBot="1" x14ac:dyDescent="0.3">
      <c r="A1" s="104" t="s">
        <v>0</v>
      </c>
      <c r="B1" s="108" t="s">
        <v>1</v>
      </c>
      <c r="C1" s="108"/>
      <c r="D1" s="108"/>
      <c r="E1" s="108" t="s">
        <v>2</v>
      </c>
      <c r="F1" s="108"/>
      <c r="G1" s="108"/>
      <c r="H1" s="108"/>
      <c r="I1" s="108"/>
      <c r="J1" s="13"/>
      <c r="K1" s="60" t="s">
        <v>10</v>
      </c>
    </row>
    <row r="2" spans="1:16" ht="29.25" thickBot="1" x14ac:dyDescent="0.3">
      <c r="A2" s="107"/>
      <c r="B2" s="17"/>
      <c r="C2" s="18" t="s">
        <v>3</v>
      </c>
      <c r="D2" s="18" t="s">
        <v>4</v>
      </c>
      <c r="E2" s="18" t="s">
        <v>5</v>
      </c>
      <c r="F2" s="18">
        <v>1</v>
      </c>
      <c r="G2" s="18">
        <v>2</v>
      </c>
      <c r="H2" s="18">
        <v>3</v>
      </c>
      <c r="I2" s="18">
        <v>4</v>
      </c>
      <c r="J2" s="19">
        <v>5</v>
      </c>
      <c r="K2" s="49"/>
    </row>
    <row r="3" spans="1:16" x14ac:dyDescent="0.25">
      <c r="A3" s="4" t="s">
        <v>6</v>
      </c>
      <c r="B3" s="14"/>
      <c r="C3" s="15">
        <v>41</v>
      </c>
      <c r="D3" s="15">
        <v>38</v>
      </c>
      <c r="E3" s="15" t="s">
        <v>7</v>
      </c>
      <c r="F3" s="15">
        <v>121</v>
      </c>
      <c r="G3" s="15">
        <v>101</v>
      </c>
      <c r="H3" s="15" t="s">
        <v>7</v>
      </c>
      <c r="I3" s="15">
        <v>144</v>
      </c>
      <c r="J3" s="16">
        <v>137</v>
      </c>
      <c r="K3" s="61">
        <v>50000</v>
      </c>
      <c r="N3" s="73"/>
      <c r="O3" s="74" t="s">
        <v>104</v>
      </c>
      <c r="P3" s="75"/>
    </row>
    <row r="4" spans="1:16" x14ac:dyDescent="0.25">
      <c r="A4" s="4" t="s">
        <v>8</v>
      </c>
      <c r="B4" s="3"/>
      <c r="C4" s="2">
        <v>55</v>
      </c>
      <c r="D4" s="2">
        <v>52</v>
      </c>
      <c r="E4" s="2">
        <v>73</v>
      </c>
      <c r="F4" s="2" t="s">
        <v>7</v>
      </c>
      <c r="G4" s="2">
        <v>98</v>
      </c>
      <c r="H4" s="2">
        <v>83</v>
      </c>
      <c r="I4" s="2" t="s">
        <v>7</v>
      </c>
      <c r="J4" s="11">
        <v>150</v>
      </c>
      <c r="K4" s="47">
        <v>67000</v>
      </c>
      <c r="N4" s="76"/>
      <c r="O4" s="25" t="s">
        <v>27</v>
      </c>
      <c r="P4" s="77"/>
    </row>
    <row r="5" spans="1:16" ht="15.75" thickBot="1" x14ac:dyDescent="0.3">
      <c r="A5" s="4" t="s">
        <v>3</v>
      </c>
      <c r="B5" s="3"/>
      <c r="C5" s="2" t="s">
        <v>7</v>
      </c>
      <c r="D5" s="2" t="s">
        <v>7</v>
      </c>
      <c r="E5" s="2" t="s">
        <v>7</v>
      </c>
      <c r="F5" s="2">
        <v>59</v>
      </c>
      <c r="G5" s="2" t="s">
        <v>7</v>
      </c>
      <c r="H5" s="2">
        <v>41</v>
      </c>
      <c r="I5" s="2">
        <v>62</v>
      </c>
      <c r="J5" s="11">
        <v>67</v>
      </c>
      <c r="K5" s="47">
        <v>25000</v>
      </c>
      <c r="N5" s="78"/>
      <c r="O5" s="79" t="s">
        <v>105</v>
      </c>
      <c r="P5" s="80"/>
    </row>
    <row r="6" spans="1:16" x14ac:dyDescent="0.25">
      <c r="A6" s="4" t="s">
        <v>4</v>
      </c>
      <c r="B6" s="3"/>
      <c r="C6" s="2" t="s">
        <v>7</v>
      </c>
      <c r="D6" s="2" t="s">
        <v>7</v>
      </c>
      <c r="E6" s="2" t="s">
        <v>7</v>
      </c>
      <c r="F6" s="2">
        <v>52</v>
      </c>
      <c r="G6" s="2">
        <v>62</v>
      </c>
      <c r="H6" s="2">
        <v>67</v>
      </c>
      <c r="I6" s="2">
        <v>64</v>
      </c>
      <c r="J6" s="11">
        <v>72</v>
      </c>
      <c r="K6" s="47">
        <v>21000</v>
      </c>
    </row>
    <row r="7" spans="1:16" ht="29.25" thickBot="1" x14ac:dyDescent="0.3">
      <c r="A7" s="8" t="s">
        <v>5</v>
      </c>
      <c r="B7" s="9"/>
      <c r="C7" s="10" t="s">
        <v>7</v>
      </c>
      <c r="D7" s="10" t="s">
        <v>7</v>
      </c>
      <c r="E7" s="10" t="s">
        <v>7</v>
      </c>
      <c r="F7" s="10">
        <v>72</v>
      </c>
      <c r="G7" s="10">
        <v>67</v>
      </c>
      <c r="H7" s="10">
        <v>48</v>
      </c>
      <c r="I7" s="10" t="s">
        <v>7</v>
      </c>
      <c r="J7" s="12">
        <v>59</v>
      </c>
      <c r="K7" s="47">
        <v>21000</v>
      </c>
    </row>
    <row r="8" spans="1:16" ht="29.25" thickBot="1" x14ac:dyDescent="0.3">
      <c r="A8" s="37" t="s">
        <v>11</v>
      </c>
      <c r="B8" s="38"/>
      <c r="C8" s="39"/>
      <c r="D8" s="39"/>
      <c r="E8" s="39"/>
      <c r="F8" s="39">
        <v>21000</v>
      </c>
      <c r="G8" s="39">
        <v>29000</v>
      </c>
      <c r="H8" s="39">
        <v>19000</v>
      </c>
      <c r="I8" s="39">
        <v>20000</v>
      </c>
      <c r="J8" s="50">
        <v>21000</v>
      </c>
      <c r="K8" s="56"/>
      <c r="L8" s="20"/>
      <c r="M8" s="3"/>
    </row>
    <row r="9" spans="1:16" x14ac:dyDescent="0.25">
      <c r="A9" s="21"/>
      <c r="B9" s="14"/>
      <c r="C9" s="15"/>
      <c r="D9" s="15"/>
      <c r="E9" s="15"/>
      <c r="F9" s="15"/>
      <c r="G9" s="15"/>
      <c r="H9" s="15"/>
      <c r="I9" s="15"/>
      <c r="J9" s="15"/>
      <c r="K9" s="14"/>
      <c r="L9" s="3"/>
      <c r="M9" s="3"/>
    </row>
    <row r="10" spans="1:16" x14ac:dyDescent="0.25">
      <c r="A10" s="1"/>
      <c r="B10" s="3"/>
      <c r="C10" s="2"/>
      <c r="D10" s="2"/>
      <c r="E10" s="2"/>
      <c r="F10" s="2"/>
      <c r="G10" s="2"/>
      <c r="H10" s="2"/>
      <c r="I10" s="2"/>
      <c r="J10" s="2"/>
      <c r="K10" s="3"/>
      <c r="L10" s="3"/>
      <c r="M10" s="3"/>
    </row>
    <row r="11" spans="1:16" x14ac:dyDescent="0.25">
      <c r="A11" s="3"/>
      <c r="B11" s="3"/>
      <c r="C11" s="3"/>
      <c r="D11" s="3"/>
      <c r="E11" s="3"/>
      <c r="F11" s="3"/>
      <c r="G11" s="3"/>
      <c r="H11" s="3"/>
      <c r="I11" s="3"/>
      <c r="J11" s="3"/>
      <c r="K11" s="3"/>
      <c r="L11" s="3"/>
      <c r="M11" s="3"/>
    </row>
    <row r="12" spans="1:16" ht="28.5" x14ac:dyDescent="0.25">
      <c r="A12" s="6" t="s">
        <v>9</v>
      </c>
      <c r="B12" s="7">
        <f>SUMPRODUCT(C3:J7,C16:J20)</f>
        <v>11257000</v>
      </c>
    </row>
    <row r="13" spans="1:16" ht="15.75" thickBot="1" x14ac:dyDescent="0.3"/>
    <row r="14" spans="1:16" x14ac:dyDescent="0.25">
      <c r="A14" s="109" t="s">
        <v>0</v>
      </c>
      <c r="B14" s="110" t="s">
        <v>1</v>
      </c>
      <c r="C14" s="110"/>
      <c r="D14" s="110"/>
      <c r="E14" s="110" t="s">
        <v>2</v>
      </c>
      <c r="F14" s="110"/>
      <c r="G14" s="110"/>
      <c r="H14" s="110"/>
      <c r="I14" s="110"/>
      <c r="J14" s="33"/>
      <c r="K14" s="45" t="s">
        <v>10</v>
      </c>
    </row>
    <row r="15" spans="1:16" ht="28.5" x14ac:dyDescent="0.25">
      <c r="A15" s="109"/>
      <c r="B15" s="1"/>
      <c r="C15" s="2" t="s">
        <v>3</v>
      </c>
      <c r="D15" s="2" t="s">
        <v>4</v>
      </c>
      <c r="E15" s="2" t="s">
        <v>5</v>
      </c>
      <c r="F15" s="2">
        <v>1</v>
      </c>
      <c r="G15" s="2">
        <v>2</v>
      </c>
      <c r="H15" s="2">
        <v>3</v>
      </c>
      <c r="I15" s="2">
        <v>4</v>
      </c>
      <c r="J15" s="11">
        <v>5</v>
      </c>
      <c r="K15" s="46"/>
    </row>
    <row r="16" spans="1:16" x14ac:dyDescent="0.25">
      <c r="A16" s="1" t="s">
        <v>6</v>
      </c>
      <c r="B16" s="3"/>
      <c r="C16" s="42">
        <v>25000</v>
      </c>
      <c r="D16" s="42">
        <v>21000</v>
      </c>
      <c r="E16" s="5"/>
      <c r="F16" s="43">
        <v>4.5474735088646412E-12</v>
      </c>
      <c r="G16" s="42">
        <v>0</v>
      </c>
      <c r="H16" s="5"/>
      <c r="I16" s="42">
        <v>0</v>
      </c>
      <c r="J16" s="54">
        <v>3999.9999999999964</v>
      </c>
      <c r="K16" s="46">
        <f>SUM(C16:J16)</f>
        <v>50000</v>
      </c>
      <c r="M16" s="22"/>
    </row>
    <row r="17" spans="1:11" x14ac:dyDescent="0.25">
      <c r="A17" s="1" t="s">
        <v>8</v>
      </c>
      <c r="B17" s="3"/>
      <c r="C17" s="42">
        <v>0</v>
      </c>
      <c r="D17" s="42">
        <v>0</v>
      </c>
      <c r="E17" s="43">
        <v>1.8189894035458565E-12</v>
      </c>
      <c r="F17" s="5"/>
      <c r="G17" s="42">
        <v>29000</v>
      </c>
      <c r="H17" s="42">
        <v>19000</v>
      </c>
      <c r="I17" s="5"/>
      <c r="J17" s="54">
        <v>12000.000000000004</v>
      </c>
      <c r="K17" s="46">
        <f t="shared" ref="K17" si="0">SUM(C17:J17)</f>
        <v>60000</v>
      </c>
    </row>
    <row r="18" spans="1:11" x14ac:dyDescent="0.25">
      <c r="A18" s="1" t="s">
        <v>3</v>
      </c>
      <c r="B18" s="3"/>
      <c r="C18" s="5"/>
      <c r="D18" s="5"/>
      <c r="E18" s="5"/>
      <c r="F18" s="42">
        <v>0</v>
      </c>
      <c r="G18" s="5"/>
      <c r="H18" s="42">
        <v>0</v>
      </c>
      <c r="I18" s="42">
        <v>20000</v>
      </c>
      <c r="J18" s="54">
        <v>5000</v>
      </c>
      <c r="K18" s="46">
        <f>SUM(C18:J18)</f>
        <v>25000</v>
      </c>
    </row>
    <row r="19" spans="1:11" x14ac:dyDescent="0.25">
      <c r="A19" s="1" t="s">
        <v>4</v>
      </c>
      <c r="B19" s="3"/>
      <c r="C19" s="5"/>
      <c r="D19" s="5"/>
      <c r="E19" s="5"/>
      <c r="F19" s="42">
        <v>21000</v>
      </c>
      <c r="G19" s="42">
        <v>0</v>
      </c>
      <c r="H19" s="42">
        <v>0</v>
      </c>
      <c r="I19" s="42">
        <v>0</v>
      </c>
      <c r="J19" s="54">
        <v>0</v>
      </c>
      <c r="K19" s="46">
        <f>SUM(C19:J19)</f>
        <v>21000</v>
      </c>
    </row>
    <row r="20" spans="1:11" s="25" customFormat="1" ht="15.75" thickBot="1" x14ac:dyDescent="0.3">
      <c r="A20" s="81" t="s">
        <v>5</v>
      </c>
      <c r="B20" s="82"/>
      <c r="C20" s="83"/>
      <c r="D20" s="83"/>
      <c r="E20" s="83"/>
      <c r="F20" s="84">
        <v>0</v>
      </c>
      <c r="G20" s="84">
        <v>0</v>
      </c>
      <c r="H20" s="84">
        <v>0</v>
      </c>
      <c r="I20" s="83"/>
      <c r="J20" s="85">
        <v>1.8189894035458565E-12</v>
      </c>
      <c r="K20" s="86">
        <f>SUM(C20:J20)</f>
        <v>1.8189894035458565E-12</v>
      </c>
    </row>
    <row r="21" spans="1:11" ht="15.75" thickBot="1" x14ac:dyDescent="0.3">
      <c r="A21" s="37" t="s">
        <v>11</v>
      </c>
      <c r="B21" s="38"/>
      <c r="C21" s="38">
        <f>SUM(C16:C17)</f>
        <v>25000</v>
      </c>
      <c r="D21" s="38">
        <f t="shared" ref="D21:E21" si="1">SUM(D16:D17)</f>
        <v>21000</v>
      </c>
      <c r="E21" s="58">
        <f t="shared" si="1"/>
        <v>1.8189894035458565E-12</v>
      </c>
      <c r="F21" s="38">
        <f>SUM(F16:F20)</f>
        <v>21000.000000000004</v>
      </c>
      <c r="G21" s="38">
        <f t="shared" ref="G21:J21" si="2">SUM(G16:G20)</f>
        <v>29000</v>
      </c>
      <c r="H21" s="38">
        <f t="shared" si="2"/>
        <v>19000</v>
      </c>
      <c r="I21" s="38">
        <f t="shared" si="2"/>
        <v>20000</v>
      </c>
      <c r="J21" s="59">
        <f t="shared" si="2"/>
        <v>21000</v>
      </c>
      <c r="K21" s="49"/>
    </row>
    <row r="22" spans="1:11" x14ac:dyDescent="0.25">
      <c r="F22" s="23"/>
      <c r="G22" s="23"/>
      <c r="H22" s="23"/>
      <c r="I22" s="23"/>
      <c r="J22" s="23"/>
    </row>
    <row r="25" spans="1:11" x14ac:dyDescent="0.25">
      <c r="A25" s="25" t="s">
        <v>89</v>
      </c>
      <c r="C25" s="23"/>
    </row>
    <row r="26" spans="1:11" x14ac:dyDescent="0.25">
      <c r="B26" t="s">
        <v>93</v>
      </c>
      <c r="D26" t="s">
        <v>10</v>
      </c>
      <c r="E26" s="23"/>
      <c r="F26" t="s">
        <v>96</v>
      </c>
    </row>
    <row r="27" spans="1:11" x14ac:dyDescent="0.25">
      <c r="A27" t="s">
        <v>90</v>
      </c>
      <c r="B27" s="31">
        <v>1</v>
      </c>
      <c r="D27" s="40">
        <f>K18</f>
        <v>25000</v>
      </c>
      <c r="E27" s="23" t="s">
        <v>94</v>
      </c>
      <c r="F27" s="40">
        <f>B27*K5</f>
        <v>25000</v>
      </c>
    </row>
    <row r="28" spans="1:11" x14ac:dyDescent="0.25">
      <c r="A28" t="s">
        <v>91</v>
      </c>
      <c r="B28" s="31">
        <v>1</v>
      </c>
      <c r="D28" s="40">
        <f>K19</f>
        <v>21000</v>
      </c>
      <c r="E28" s="23" t="s">
        <v>94</v>
      </c>
      <c r="F28" s="40">
        <f>B28*K6</f>
        <v>21000</v>
      </c>
    </row>
    <row r="29" spans="1:11" x14ac:dyDescent="0.25">
      <c r="A29" t="s">
        <v>92</v>
      </c>
      <c r="B29" s="31">
        <v>0</v>
      </c>
      <c r="D29" s="41">
        <f>K20</f>
        <v>1.8189894035458565E-12</v>
      </c>
      <c r="E29" s="23" t="s">
        <v>94</v>
      </c>
      <c r="F29" s="40">
        <f>B29*K7</f>
        <v>0</v>
      </c>
    </row>
    <row r="30" spans="1:11" x14ac:dyDescent="0.25">
      <c r="B30" s="40">
        <f>SUM(B27:B29)</f>
        <v>2</v>
      </c>
    </row>
    <row r="31" spans="1:11" x14ac:dyDescent="0.25">
      <c r="B31" s="23" t="s">
        <v>95</v>
      </c>
    </row>
    <row r="32" spans="1:11" x14ac:dyDescent="0.25">
      <c r="B32" s="40">
        <v>2</v>
      </c>
    </row>
  </sheetData>
  <mergeCells count="6">
    <mergeCell ref="A1:A2"/>
    <mergeCell ref="B1:D1"/>
    <mergeCell ref="E1:I1"/>
    <mergeCell ref="A14:A15"/>
    <mergeCell ref="B14:D14"/>
    <mergeCell ref="E14:I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FD8F-600C-4093-A97E-AF199513A046}">
  <dimension ref="A1:O34"/>
  <sheetViews>
    <sheetView workbookViewId="0">
      <selection activeCell="M14" sqref="M14"/>
    </sheetView>
  </sheetViews>
  <sheetFormatPr defaultRowHeight="15" x14ac:dyDescent="0.25"/>
  <cols>
    <col min="1" max="1" width="19" customWidth="1"/>
    <col min="2" max="2" width="13.7109375" customWidth="1"/>
    <col min="4" max="4" width="14.5703125" customWidth="1"/>
    <col min="5" max="5" width="12.85546875" bestFit="1" customWidth="1"/>
    <col min="6" max="6" width="23.28515625" bestFit="1" customWidth="1"/>
    <col min="8" max="8" width="10.5703125" bestFit="1" customWidth="1"/>
    <col min="10" max="10" width="11.28515625" bestFit="1" customWidth="1"/>
    <col min="11" max="11" width="10.5703125" bestFit="1" customWidth="1"/>
  </cols>
  <sheetData>
    <row r="1" spans="1:15" ht="15.75" thickBot="1" x14ac:dyDescent="0.3">
      <c r="A1" s="109" t="s">
        <v>0</v>
      </c>
      <c r="B1" s="110" t="s">
        <v>1</v>
      </c>
      <c r="C1" s="110"/>
      <c r="D1" s="110"/>
      <c r="E1" s="110" t="s">
        <v>2</v>
      </c>
      <c r="F1" s="110"/>
      <c r="G1" s="110"/>
      <c r="H1" s="110"/>
      <c r="I1" s="110"/>
      <c r="J1" s="33"/>
      <c r="K1" s="45" t="s">
        <v>10</v>
      </c>
    </row>
    <row r="2" spans="1:15" x14ac:dyDescent="0.25">
      <c r="A2" s="109"/>
      <c r="B2" s="1"/>
      <c r="C2" s="2" t="s">
        <v>3</v>
      </c>
      <c r="D2" s="2" t="s">
        <v>4</v>
      </c>
      <c r="E2" s="2" t="s">
        <v>5</v>
      </c>
      <c r="F2" s="2">
        <v>1</v>
      </c>
      <c r="G2" s="2">
        <v>2</v>
      </c>
      <c r="H2" s="2">
        <v>3</v>
      </c>
      <c r="I2" s="2">
        <v>4</v>
      </c>
      <c r="J2" s="11">
        <v>5</v>
      </c>
      <c r="K2" s="46"/>
      <c r="M2" s="73"/>
      <c r="N2" s="74" t="s">
        <v>104</v>
      </c>
      <c r="O2" s="75"/>
    </row>
    <row r="3" spans="1:15" x14ac:dyDescent="0.25">
      <c r="A3" s="1" t="s">
        <v>6</v>
      </c>
      <c r="B3" s="3"/>
      <c r="C3" s="2">
        <v>41</v>
      </c>
      <c r="D3" s="2">
        <v>38</v>
      </c>
      <c r="E3" s="2" t="s">
        <v>7</v>
      </c>
      <c r="F3" s="2">
        <v>121</v>
      </c>
      <c r="G3" s="2">
        <v>101</v>
      </c>
      <c r="H3" s="2" t="s">
        <v>7</v>
      </c>
      <c r="I3" s="2">
        <v>144</v>
      </c>
      <c r="J3" s="11">
        <v>137</v>
      </c>
      <c r="K3" s="47">
        <v>50000</v>
      </c>
      <c r="M3" s="76"/>
      <c r="N3" s="25" t="s">
        <v>27</v>
      </c>
      <c r="O3" s="77"/>
    </row>
    <row r="4" spans="1:15" ht="15.75" thickBot="1" x14ac:dyDescent="0.3">
      <c r="A4" s="1" t="s">
        <v>8</v>
      </c>
      <c r="B4" s="3"/>
      <c r="C4" s="2">
        <v>55</v>
      </c>
      <c r="D4" s="2">
        <v>52</v>
      </c>
      <c r="E4" s="2">
        <v>73</v>
      </c>
      <c r="F4" s="2" t="s">
        <v>7</v>
      </c>
      <c r="G4" s="2">
        <v>98</v>
      </c>
      <c r="H4" s="2">
        <v>83</v>
      </c>
      <c r="I4" s="2" t="s">
        <v>7</v>
      </c>
      <c r="J4" s="11">
        <v>150</v>
      </c>
      <c r="K4" s="47">
        <v>67000</v>
      </c>
      <c r="M4" s="78"/>
      <c r="N4" s="79" t="s">
        <v>105</v>
      </c>
      <c r="O4" s="80"/>
    </row>
    <row r="5" spans="1:15" x14ac:dyDescent="0.25">
      <c r="A5" s="1" t="s">
        <v>3</v>
      </c>
      <c r="B5" s="3"/>
      <c r="C5" s="2" t="s">
        <v>7</v>
      </c>
      <c r="D5" s="2" t="s">
        <v>7</v>
      </c>
      <c r="E5" s="2" t="s">
        <v>7</v>
      </c>
      <c r="F5" s="2">
        <v>59</v>
      </c>
      <c r="G5" s="2" t="s">
        <v>7</v>
      </c>
      <c r="H5" s="2">
        <v>41</v>
      </c>
      <c r="I5" s="2">
        <v>62</v>
      </c>
      <c r="J5" s="11">
        <v>67</v>
      </c>
      <c r="K5" s="47">
        <v>25000</v>
      </c>
    </row>
    <row r="6" spans="1:15" ht="28.5" x14ac:dyDescent="0.25">
      <c r="A6" s="1" t="s">
        <v>4</v>
      </c>
      <c r="B6" s="3"/>
      <c r="C6" s="2" t="s">
        <v>7</v>
      </c>
      <c r="D6" s="2" t="s">
        <v>7</v>
      </c>
      <c r="E6" s="2" t="s">
        <v>7</v>
      </c>
      <c r="F6" s="2">
        <v>52</v>
      </c>
      <c r="G6" s="2">
        <v>62</v>
      </c>
      <c r="H6" s="2">
        <v>67</v>
      </c>
      <c r="I6" s="2">
        <v>64</v>
      </c>
      <c r="J6" s="11">
        <v>72</v>
      </c>
      <c r="K6" s="47">
        <v>21000</v>
      </c>
    </row>
    <row r="7" spans="1:15" ht="28.5" x14ac:dyDescent="0.25">
      <c r="A7" s="1" t="s">
        <v>5</v>
      </c>
      <c r="B7" s="3"/>
      <c r="C7" s="2" t="s">
        <v>7</v>
      </c>
      <c r="D7" s="2" t="s">
        <v>7</v>
      </c>
      <c r="E7" s="2" t="s">
        <v>7</v>
      </c>
      <c r="F7" s="2">
        <v>72</v>
      </c>
      <c r="G7" s="2">
        <v>67</v>
      </c>
      <c r="H7" s="2">
        <v>48</v>
      </c>
      <c r="I7" s="2" t="s">
        <v>7</v>
      </c>
      <c r="J7" s="11">
        <v>59</v>
      </c>
      <c r="K7" s="47">
        <v>21000</v>
      </c>
    </row>
    <row r="8" spans="1:15" x14ac:dyDescent="0.25">
      <c r="A8" s="1" t="s">
        <v>97</v>
      </c>
      <c r="B8" s="3"/>
      <c r="C8" s="2"/>
      <c r="D8" s="36">
        <v>-32</v>
      </c>
      <c r="E8" s="2"/>
      <c r="F8" s="2"/>
      <c r="G8" s="2"/>
      <c r="H8" s="2"/>
      <c r="I8" s="2"/>
      <c r="J8" s="11"/>
      <c r="K8" s="47"/>
    </row>
    <row r="9" spans="1:15" ht="15.75" thickBot="1" x14ac:dyDescent="0.3">
      <c r="A9" s="32"/>
      <c r="B9" s="9"/>
      <c r="C9" s="10"/>
      <c r="D9" s="10"/>
      <c r="E9" s="10"/>
      <c r="F9" s="10"/>
      <c r="G9" s="10"/>
      <c r="H9" s="10"/>
      <c r="I9" s="10"/>
      <c r="J9" s="12"/>
      <c r="K9" s="48"/>
    </row>
    <row r="10" spans="1:15" ht="29.25" thickBot="1" x14ac:dyDescent="0.3">
      <c r="A10" s="37" t="s">
        <v>11</v>
      </c>
      <c r="B10" s="38"/>
      <c r="C10" s="39"/>
      <c r="D10" s="39"/>
      <c r="E10" s="39"/>
      <c r="F10" s="39">
        <v>21000</v>
      </c>
      <c r="G10" s="39">
        <v>29000</v>
      </c>
      <c r="H10" s="39">
        <v>19000</v>
      </c>
      <c r="I10" s="39">
        <v>20000</v>
      </c>
      <c r="J10" s="50">
        <v>21000</v>
      </c>
      <c r="K10" s="49"/>
      <c r="L10" s="20"/>
      <c r="M10" s="3"/>
    </row>
    <row r="11" spans="1:15" x14ac:dyDescent="0.25">
      <c r="A11" s="21"/>
      <c r="B11" s="14"/>
      <c r="C11" s="15"/>
      <c r="D11" s="15"/>
      <c r="E11" s="15"/>
      <c r="F11" s="15"/>
      <c r="G11" s="15"/>
      <c r="H11" s="15"/>
      <c r="I11" s="15"/>
      <c r="J11" s="15"/>
      <c r="K11" s="14"/>
      <c r="L11" s="3"/>
      <c r="M11" s="3"/>
    </row>
    <row r="12" spans="1:15" x14ac:dyDescent="0.25">
      <c r="A12" s="1"/>
      <c r="B12" s="3"/>
      <c r="C12" s="2"/>
      <c r="D12" s="2"/>
      <c r="E12" s="2"/>
      <c r="F12" s="2"/>
      <c r="G12" s="2"/>
      <c r="H12" s="2"/>
      <c r="I12" s="2"/>
      <c r="J12" s="2"/>
      <c r="K12" s="3"/>
      <c r="L12" s="3"/>
      <c r="M12" s="3"/>
    </row>
    <row r="13" spans="1:15" x14ac:dyDescent="0.25">
      <c r="A13" s="3"/>
      <c r="B13" s="3"/>
      <c r="C13" s="3"/>
      <c r="D13" s="3"/>
      <c r="E13" s="3"/>
      <c r="F13" s="3"/>
      <c r="G13" s="3"/>
      <c r="H13" s="3"/>
      <c r="I13" s="3"/>
      <c r="J13" s="3"/>
      <c r="K13" s="3"/>
      <c r="L13" s="3"/>
      <c r="M13" s="3"/>
    </row>
    <row r="14" spans="1:15" ht="28.5" x14ac:dyDescent="0.25">
      <c r="A14" s="6" t="s">
        <v>9</v>
      </c>
      <c r="B14" s="7">
        <f>SUMPRODUCT(C3:J7,C18:J22)+D8*F33</f>
        <v>11256000</v>
      </c>
    </row>
    <row r="15" spans="1:15" ht="15.75" thickBot="1" x14ac:dyDescent="0.3"/>
    <row r="16" spans="1:15" x14ac:dyDescent="0.25">
      <c r="A16" s="104" t="s">
        <v>0</v>
      </c>
      <c r="B16" s="106" t="s">
        <v>1</v>
      </c>
      <c r="C16" s="106"/>
      <c r="D16" s="106"/>
      <c r="E16" s="106" t="s">
        <v>2</v>
      </c>
      <c r="F16" s="106"/>
      <c r="G16" s="106"/>
      <c r="H16" s="106"/>
      <c r="I16" s="106"/>
      <c r="J16" s="51"/>
      <c r="K16" s="45" t="s">
        <v>10</v>
      </c>
    </row>
    <row r="17" spans="1:13" x14ac:dyDescent="0.25">
      <c r="A17" s="105"/>
      <c r="B17" s="1"/>
      <c r="C17" s="2" t="s">
        <v>3</v>
      </c>
      <c r="D17" s="2" t="s">
        <v>4</v>
      </c>
      <c r="E17" s="2" t="s">
        <v>5</v>
      </c>
      <c r="F17" s="2">
        <v>1</v>
      </c>
      <c r="G17" s="2">
        <v>2</v>
      </c>
      <c r="H17" s="2">
        <v>3</v>
      </c>
      <c r="I17" s="2">
        <v>4</v>
      </c>
      <c r="J17" s="11">
        <v>5</v>
      </c>
      <c r="K17" s="46"/>
    </row>
    <row r="18" spans="1:13" x14ac:dyDescent="0.25">
      <c r="A18" s="4" t="s">
        <v>6</v>
      </c>
      <c r="B18" s="3"/>
      <c r="C18" s="42">
        <v>25000</v>
      </c>
      <c r="D18" s="42">
        <v>20000</v>
      </c>
      <c r="E18" s="5"/>
      <c r="F18" s="67">
        <v>1000.0000000000036</v>
      </c>
      <c r="G18" s="42">
        <v>0</v>
      </c>
      <c r="H18" s="5"/>
      <c r="I18" s="42">
        <v>0</v>
      </c>
      <c r="J18" s="54">
        <v>3999.9999999999964</v>
      </c>
      <c r="K18" s="46">
        <f>SUM(C18:J18)</f>
        <v>50000</v>
      </c>
      <c r="M18" s="22"/>
    </row>
    <row r="19" spans="1:13" x14ac:dyDescent="0.25">
      <c r="A19" s="4" t="s">
        <v>8</v>
      </c>
      <c r="B19" s="3"/>
      <c r="C19" s="42">
        <v>0</v>
      </c>
      <c r="D19" s="42">
        <v>0</v>
      </c>
      <c r="E19" s="43">
        <v>1.2505552149377763E-12</v>
      </c>
      <c r="F19" s="5"/>
      <c r="G19" s="42">
        <v>29000</v>
      </c>
      <c r="H19" s="42">
        <v>19000</v>
      </c>
      <c r="I19" s="5"/>
      <c r="J19" s="54">
        <v>12000.000000000002</v>
      </c>
      <c r="K19" s="46">
        <f t="shared" ref="K19" si="0">SUM(C19:J19)</f>
        <v>60000</v>
      </c>
    </row>
    <row r="20" spans="1:13" x14ac:dyDescent="0.25">
      <c r="A20" s="4" t="s">
        <v>3</v>
      </c>
      <c r="B20" s="3"/>
      <c r="C20" s="5"/>
      <c r="D20" s="5"/>
      <c r="E20" s="5"/>
      <c r="F20" s="42">
        <v>0</v>
      </c>
      <c r="G20" s="5"/>
      <c r="H20" s="42">
        <v>0</v>
      </c>
      <c r="I20" s="42">
        <v>20000</v>
      </c>
      <c r="J20" s="54">
        <v>5000</v>
      </c>
      <c r="K20" s="46">
        <f>SUM(C20:J20)</f>
        <v>25000</v>
      </c>
    </row>
    <row r="21" spans="1:13" x14ac:dyDescent="0.25">
      <c r="A21" s="4" t="s">
        <v>4</v>
      </c>
      <c r="B21" s="3"/>
      <c r="C21" s="5"/>
      <c r="D21" s="5"/>
      <c r="E21" s="5"/>
      <c r="F21" s="42">
        <v>20000</v>
      </c>
      <c r="G21" s="42">
        <v>0</v>
      </c>
      <c r="H21" s="42">
        <v>0</v>
      </c>
      <c r="I21" s="42">
        <v>0</v>
      </c>
      <c r="J21" s="54">
        <v>0</v>
      </c>
      <c r="K21" s="46">
        <f>SUM(C21:J21)</f>
        <v>20000</v>
      </c>
    </row>
    <row r="22" spans="1:13" ht="15.75" thickBot="1" x14ac:dyDescent="0.3">
      <c r="A22" s="8" t="s">
        <v>5</v>
      </c>
      <c r="B22" s="9"/>
      <c r="C22" s="24"/>
      <c r="D22" s="24"/>
      <c r="E22" s="24"/>
      <c r="F22" s="53">
        <v>0</v>
      </c>
      <c r="G22" s="53">
        <v>0</v>
      </c>
      <c r="H22" s="53">
        <v>0</v>
      </c>
      <c r="I22" s="24"/>
      <c r="J22" s="55">
        <v>1.2505552149377763E-12</v>
      </c>
      <c r="K22" s="57">
        <f>SUM(C22:J22)</f>
        <v>1.2505552149377763E-12</v>
      </c>
    </row>
    <row r="23" spans="1:13" ht="32.25" customHeight="1" thickBot="1" x14ac:dyDescent="0.3">
      <c r="A23" s="37" t="s">
        <v>11</v>
      </c>
      <c r="B23" s="38"/>
      <c r="C23" s="38">
        <f>SUM(C18:C19)</f>
        <v>25000</v>
      </c>
      <c r="D23" s="38">
        <f t="shared" ref="D23:E23" si="1">SUM(D18:D19)</f>
        <v>20000</v>
      </c>
      <c r="E23" s="58">
        <f t="shared" si="1"/>
        <v>1.2505552149377763E-12</v>
      </c>
      <c r="F23" s="38">
        <f>SUM(F18:F22)</f>
        <v>21000.000000000004</v>
      </c>
      <c r="G23" s="38">
        <f t="shared" ref="G23:J23" si="2">SUM(G18:G22)</f>
        <v>29000</v>
      </c>
      <c r="H23" s="38">
        <f t="shared" si="2"/>
        <v>19000</v>
      </c>
      <c r="I23" s="38">
        <f t="shared" si="2"/>
        <v>20000</v>
      </c>
      <c r="J23" s="59">
        <f t="shared" si="2"/>
        <v>21000</v>
      </c>
      <c r="K23" s="49"/>
    </row>
    <row r="24" spans="1:13" ht="3.75" customHeight="1" x14ac:dyDescent="0.25">
      <c r="F24" s="23"/>
      <c r="G24" s="23"/>
      <c r="H24" s="23"/>
      <c r="I24" s="23"/>
      <c r="J24" s="23"/>
    </row>
    <row r="25" spans="1:13" ht="35.25" customHeight="1" x14ac:dyDescent="0.25">
      <c r="A25" s="6" t="s">
        <v>100</v>
      </c>
      <c r="B25" s="72">
        <f>D8*H30</f>
        <v>-32000</v>
      </c>
    </row>
    <row r="27" spans="1:13" x14ac:dyDescent="0.25">
      <c r="A27" s="25" t="s">
        <v>89</v>
      </c>
      <c r="C27" s="23"/>
    </row>
    <row r="28" spans="1:13" x14ac:dyDescent="0.25">
      <c r="B28" t="s">
        <v>93</v>
      </c>
      <c r="D28" s="25" t="s">
        <v>10</v>
      </c>
      <c r="E28" s="23"/>
      <c r="F28" s="25" t="s">
        <v>96</v>
      </c>
      <c r="H28" s="25" t="s">
        <v>98</v>
      </c>
    </row>
    <row r="29" spans="1:13" x14ac:dyDescent="0.25">
      <c r="A29" t="s">
        <v>90</v>
      </c>
      <c r="B29" s="31">
        <v>1</v>
      </c>
      <c r="D29" s="40">
        <f>K20</f>
        <v>25000</v>
      </c>
      <c r="E29" s="23" t="s">
        <v>94</v>
      </c>
      <c r="F29" s="40">
        <f>B29*K5</f>
        <v>25000</v>
      </c>
      <c r="H29">
        <f>K5-K20</f>
        <v>0</v>
      </c>
    </row>
    <row r="30" spans="1:13" x14ac:dyDescent="0.25">
      <c r="A30" t="s">
        <v>91</v>
      </c>
      <c r="B30" s="31">
        <v>1</v>
      </c>
      <c r="D30" s="40">
        <f>K21</f>
        <v>20000</v>
      </c>
      <c r="E30" s="23" t="s">
        <v>94</v>
      </c>
      <c r="F30" s="40">
        <f>B30*K6</f>
        <v>21000</v>
      </c>
      <c r="H30" s="25">
        <f>K6-K21</f>
        <v>1000</v>
      </c>
    </row>
    <row r="31" spans="1:13" x14ac:dyDescent="0.25">
      <c r="A31" t="s">
        <v>92</v>
      </c>
      <c r="B31" s="31">
        <v>0</v>
      </c>
      <c r="D31" s="41">
        <f>K22</f>
        <v>1.2505552149377763E-12</v>
      </c>
      <c r="E31" s="23" t="s">
        <v>94</v>
      </c>
      <c r="F31" s="40">
        <f>B31*K7</f>
        <v>0</v>
      </c>
      <c r="H31" s="44">
        <f>K7-K22</f>
        <v>21000</v>
      </c>
    </row>
    <row r="32" spans="1:13" x14ac:dyDescent="0.25">
      <c r="B32" s="40">
        <f>SUM(B29:B31)</f>
        <v>2</v>
      </c>
    </row>
    <row r="33" spans="2:8" x14ac:dyDescent="0.25">
      <c r="B33" s="23" t="s">
        <v>95</v>
      </c>
      <c r="F33" s="40">
        <f>H30</f>
        <v>1000</v>
      </c>
      <c r="G33" s="40" t="s">
        <v>99</v>
      </c>
      <c r="H33" s="40">
        <v>1000</v>
      </c>
    </row>
    <row r="34" spans="2:8" x14ac:dyDescent="0.25">
      <c r="B34" s="40">
        <v>2</v>
      </c>
    </row>
  </sheetData>
  <mergeCells count="6">
    <mergeCell ref="A1:A2"/>
    <mergeCell ref="B1:D1"/>
    <mergeCell ref="E1:I1"/>
    <mergeCell ref="A16:A17"/>
    <mergeCell ref="B16:D16"/>
    <mergeCell ref="E16:I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022190D350FF40AD7B1352492DA5A1" ma:contentTypeVersion="9" ma:contentTypeDescription="Create a new document." ma:contentTypeScope="" ma:versionID="87b6b45a22b3f89b02c6b2416bef658b">
  <xsd:schema xmlns:xsd="http://www.w3.org/2001/XMLSchema" xmlns:xs="http://www.w3.org/2001/XMLSchema" xmlns:p="http://schemas.microsoft.com/office/2006/metadata/properties" xmlns:ns3="a656b484-0e62-435e-a422-7418131f7215" xmlns:ns4="1760afa7-50ea-41e2-83e7-4872f59b7d11" targetNamespace="http://schemas.microsoft.com/office/2006/metadata/properties" ma:root="true" ma:fieldsID="817ff3cfbf576423a68508bf1dd939a7" ns3:_="" ns4:_="">
    <xsd:import namespace="a656b484-0e62-435e-a422-7418131f7215"/>
    <xsd:import namespace="1760afa7-50ea-41e2-83e7-4872f59b7d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56b484-0e62-435e-a422-7418131f72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60afa7-50ea-41e2-83e7-4872f59b7d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8D5101-87C0-48D4-8E81-22DC2D86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56b484-0e62-435e-a422-7418131f7215"/>
    <ds:schemaRef ds:uri="1760afa7-50ea-41e2-83e7-4872f59b7d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B7CAC0-8737-4AE8-AD2A-1B737792A613}">
  <ds:schemaRefs>
    <ds:schemaRef ds:uri="http://schemas.openxmlformats.org/package/2006/metadata/core-properties"/>
    <ds:schemaRef ds:uri="http://schemas.microsoft.com/office/2006/documentManagement/types"/>
    <ds:schemaRef ds:uri="http://schemas.microsoft.com/office/infopath/2007/PartnerControls"/>
    <ds:schemaRef ds:uri="1760afa7-50ea-41e2-83e7-4872f59b7d11"/>
    <ds:schemaRef ds:uri="a656b484-0e62-435e-a422-7418131f7215"/>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D2AB14B7-F9EB-4C7C-9116-5BB415E2D9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EXPLANATION OF MODELS</vt:lpstr>
      <vt:lpstr>OPTIMAL SOLUTION</vt:lpstr>
      <vt:lpstr>Sensitivity Report- OPTIMAL</vt:lpstr>
      <vt:lpstr>INCREASE CAPACITY BY 1 TON</vt:lpstr>
      <vt:lpstr>DECREASE CAPACITY BY 1 TON</vt:lpstr>
      <vt:lpstr>LONDON INCREASE</vt:lpstr>
      <vt:lpstr>LONDON DECREASE</vt:lpstr>
      <vt:lpstr>CLOSE WAREHOUSE</vt:lpstr>
      <vt:lpstr>SUBLETTING BHAM GGLOW CLOSED</vt:lpstr>
      <vt:lpstr>SUBLETTING BHAM NO CLOSED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Latitude 7240</dc:creator>
  <cp:lastModifiedBy>gbolahan abimbola</cp:lastModifiedBy>
  <dcterms:created xsi:type="dcterms:W3CDTF">2022-11-11T00:50:52Z</dcterms:created>
  <dcterms:modified xsi:type="dcterms:W3CDTF">2022-12-15T23:20:27Z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0x0101004E022190D350FF40AD7B1352492DA5A1</vt:lpwstr>
  </property>
</Properties>
</file>