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7DEACD7E-78E4-4324-8882-D60E5B31F1C7}" xr6:coauthVersionLast="47" xr6:coauthVersionMax="47" xr10:uidLastSave="{00000000-0000-0000-0000-000000000000}"/>
  <bookViews>
    <workbookView xWindow="-108" yWindow="-108" windowWidth="23256" windowHeight="12456" activeTab="2" xr2:uid="{6422CA17-FA72-4B85-908A-20157EF2E374}"/>
  </bookViews>
  <sheets>
    <sheet name="model 1" sheetId="1" r:id="rId1"/>
    <sheet name="model 2" sheetId="2" r:id="rId2"/>
    <sheet name="model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6" i="3" s="1"/>
  <c r="C11" i="3"/>
  <c r="C13" i="3" s="1"/>
  <c r="C9" i="3"/>
  <c r="C8" i="3"/>
  <c r="H3" i="3" s="1"/>
  <c r="C7" i="3"/>
  <c r="I4" i="3"/>
  <c r="H4" i="3"/>
  <c r="F4" i="3"/>
  <c r="F5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I3" i="3"/>
  <c r="E4" i="2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H5" i="3" l="1"/>
  <c r="F6" i="3"/>
  <c r="G5" i="3"/>
  <c r="I5" i="3"/>
  <c r="G3" i="3"/>
  <c r="C10" i="3"/>
  <c r="C12" i="3"/>
  <c r="G4" i="3"/>
  <c r="C11" i="2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I6" i="3" l="1"/>
  <c r="F7" i="3"/>
  <c r="H6" i="3"/>
  <c r="G6" i="3"/>
  <c r="F6" i="2"/>
  <c r="G6" i="2" s="1"/>
  <c r="E7" i="2"/>
  <c r="I9" i="1"/>
  <c r="H9" i="1"/>
  <c r="E10" i="1"/>
  <c r="G9" i="1"/>
  <c r="G7" i="3" l="1"/>
  <c r="I7" i="3"/>
  <c r="F8" i="3"/>
  <c r="H7" i="3"/>
  <c r="E8" i="2"/>
  <c r="F7" i="2"/>
  <c r="G7" i="2" s="1"/>
  <c r="E11" i="1"/>
  <c r="J10" i="1"/>
  <c r="I10" i="1"/>
  <c r="G10" i="1"/>
  <c r="H10" i="1" s="1"/>
  <c r="I8" i="3" l="1"/>
  <c r="F9" i="3"/>
  <c r="H8" i="3"/>
  <c r="G8" i="3"/>
  <c r="E9" i="2"/>
  <c r="F8" i="2"/>
  <c r="G8" i="2" s="1"/>
  <c r="J11" i="1"/>
  <c r="G11" i="1"/>
  <c r="H11" i="1" s="1"/>
  <c r="E12" i="1"/>
  <c r="I11" i="1"/>
  <c r="G9" i="3" l="1"/>
  <c r="F10" i="3"/>
  <c r="H9" i="3"/>
  <c r="I9" i="3"/>
  <c r="E10" i="2"/>
  <c r="F9" i="2"/>
  <c r="G9" i="2" s="1"/>
  <c r="E13" i="1"/>
  <c r="J12" i="1"/>
  <c r="G12" i="1"/>
  <c r="H12" i="1" s="1"/>
  <c r="I12" i="1"/>
  <c r="I10" i="3" l="1"/>
  <c r="G10" i="3"/>
  <c r="F11" i="3"/>
  <c r="H10" i="3"/>
  <c r="E11" i="2"/>
  <c r="F10" i="2"/>
  <c r="G10" i="2" s="1"/>
  <c r="E14" i="1"/>
  <c r="G13" i="1"/>
  <c r="H13" i="1" s="1"/>
  <c r="J13" i="1"/>
  <c r="I13" i="1"/>
  <c r="G11" i="3" l="1"/>
  <c r="I11" i="3"/>
  <c r="H11" i="3"/>
  <c r="F12" i="3"/>
  <c r="E12" i="2"/>
  <c r="F11" i="2"/>
  <c r="G11" i="2" s="1"/>
  <c r="E15" i="1"/>
  <c r="I14" i="1"/>
  <c r="J14" i="1"/>
  <c r="G14" i="1"/>
  <c r="H14" i="1" s="1"/>
  <c r="I12" i="3" l="1"/>
  <c r="F13" i="3"/>
  <c r="H12" i="3"/>
  <c r="G12" i="3"/>
  <c r="E13" i="2"/>
  <c r="F12" i="2"/>
  <c r="G12" i="2" s="1"/>
  <c r="G15" i="1"/>
  <c r="H15" i="1" s="1"/>
  <c r="J15" i="1"/>
  <c r="E16" i="1"/>
  <c r="I15" i="1"/>
  <c r="G13" i="3" l="1"/>
  <c r="F14" i="3"/>
  <c r="H13" i="3"/>
  <c r="I13" i="3"/>
  <c r="F13" i="2"/>
  <c r="G13" i="2" s="1"/>
  <c r="E14" i="2"/>
  <c r="E17" i="1"/>
  <c r="J16" i="1"/>
  <c r="I16" i="1"/>
  <c r="G16" i="1"/>
  <c r="H16" i="1" s="1"/>
  <c r="I14" i="3" l="1"/>
  <c r="G14" i="3"/>
  <c r="F15" i="3"/>
  <c r="H14" i="3"/>
  <c r="F14" i="2"/>
  <c r="G14" i="2" s="1"/>
  <c r="E15" i="2"/>
  <c r="E18" i="1"/>
  <c r="J17" i="1"/>
  <c r="G17" i="1"/>
  <c r="H17" i="1" s="1"/>
  <c r="I17" i="1"/>
  <c r="F16" i="3" l="1"/>
  <c r="G15" i="3"/>
  <c r="I15" i="3"/>
  <c r="H15" i="3"/>
  <c r="E16" i="2"/>
  <c r="F15" i="2"/>
  <c r="G15" i="2" s="1"/>
  <c r="E19" i="1"/>
  <c r="J18" i="1"/>
  <c r="G18" i="1"/>
  <c r="H18" i="1" s="1"/>
  <c r="I18" i="1"/>
  <c r="F17" i="3" l="1"/>
  <c r="I16" i="3"/>
  <c r="H16" i="3"/>
  <c r="G16" i="3"/>
  <c r="E17" i="2"/>
  <c r="F16" i="2"/>
  <c r="G16" i="2" s="1"/>
  <c r="J19" i="1"/>
  <c r="G19" i="1"/>
  <c r="H19" i="1" s="1"/>
  <c r="E20" i="1"/>
  <c r="I19" i="1"/>
  <c r="I17" i="3" l="1"/>
  <c r="F18" i="3"/>
  <c r="H17" i="3"/>
  <c r="G17" i="3"/>
  <c r="F17" i="2"/>
  <c r="G17" i="2" s="1"/>
  <c r="E18" i="2"/>
  <c r="E21" i="1"/>
  <c r="J20" i="1"/>
  <c r="I20" i="1"/>
  <c r="G20" i="1"/>
  <c r="H20" i="1" s="1"/>
  <c r="H18" i="3" l="1"/>
  <c r="F19" i="3"/>
  <c r="I18" i="3"/>
  <c r="G18" i="3"/>
  <c r="F18" i="2"/>
  <c r="G18" i="2" s="1"/>
  <c r="E19" i="2"/>
  <c r="E22" i="1"/>
  <c r="G21" i="1"/>
  <c r="H21" i="1" s="1"/>
  <c r="J21" i="1"/>
  <c r="I21" i="1"/>
  <c r="H19" i="3" l="1"/>
  <c r="F20" i="3"/>
  <c r="G19" i="3"/>
  <c r="I19" i="3"/>
  <c r="E20" i="2"/>
  <c r="F19" i="2"/>
  <c r="G19" i="2" s="1"/>
  <c r="E23" i="1"/>
  <c r="I22" i="1"/>
  <c r="J22" i="1"/>
  <c r="G22" i="1"/>
  <c r="H22" i="1" s="1"/>
  <c r="F21" i="3" l="1"/>
  <c r="G20" i="3"/>
  <c r="I20" i="3"/>
  <c r="H20" i="3"/>
  <c r="E21" i="2"/>
  <c r="F20" i="2"/>
  <c r="G20" i="2" s="1"/>
  <c r="G23" i="1"/>
  <c r="H23" i="1" s="1"/>
  <c r="J23" i="1"/>
  <c r="E24" i="1"/>
  <c r="I23" i="1"/>
  <c r="I21" i="3" l="1"/>
  <c r="F22" i="3"/>
  <c r="H21" i="3"/>
  <c r="G21" i="3"/>
  <c r="F21" i="2"/>
  <c r="G21" i="2" s="1"/>
  <c r="E22" i="2"/>
  <c r="E25" i="1"/>
  <c r="I24" i="1"/>
  <c r="J24" i="1"/>
  <c r="G24" i="1"/>
  <c r="H24" i="1" s="1"/>
  <c r="I22" i="3" l="1"/>
  <c r="H22" i="3"/>
  <c r="G22" i="3"/>
  <c r="F23" i="3"/>
  <c r="F22" i="2"/>
  <c r="G22" i="2" s="1"/>
  <c r="E23" i="2"/>
  <c r="E26" i="1"/>
  <c r="J25" i="1"/>
  <c r="G25" i="1"/>
  <c r="H25" i="1" s="1"/>
  <c r="I25" i="1"/>
  <c r="H23" i="3" l="1"/>
  <c r="F24" i="3"/>
  <c r="G23" i="3"/>
  <c r="I23" i="3"/>
  <c r="E24" i="2"/>
  <c r="F23" i="2"/>
  <c r="G23" i="2" s="1"/>
  <c r="E27" i="1"/>
  <c r="J26" i="1"/>
  <c r="I26" i="1"/>
  <c r="G26" i="1"/>
  <c r="H26" i="1" s="1"/>
  <c r="F25" i="3" l="1"/>
  <c r="G24" i="3"/>
  <c r="I24" i="3"/>
  <c r="H24" i="3"/>
  <c r="E25" i="2"/>
  <c r="F24" i="2"/>
  <c r="G24" i="2" s="1"/>
  <c r="J27" i="1"/>
  <c r="G27" i="1"/>
  <c r="H27" i="1" s="1"/>
  <c r="E28" i="1"/>
  <c r="I27" i="1"/>
  <c r="I25" i="3" l="1"/>
  <c r="H25" i="3"/>
  <c r="G25" i="3"/>
  <c r="F26" i="3"/>
  <c r="F25" i="2"/>
  <c r="G25" i="2" s="1"/>
  <c r="E26" i="2"/>
  <c r="E29" i="1"/>
  <c r="J28" i="1"/>
  <c r="I28" i="1"/>
  <c r="G28" i="1"/>
  <c r="H28" i="1" s="1"/>
  <c r="I26" i="3" l="1"/>
  <c r="H26" i="3"/>
  <c r="F27" i="3"/>
  <c r="G26" i="3"/>
  <c r="F26" i="2"/>
  <c r="G26" i="2" s="1"/>
  <c r="E27" i="2"/>
  <c r="G29" i="1"/>
  <c r="H29" i="1" s="1"/>
  <c r="E30" i="1"/>
  <c r="J29" i="1"/>
  <c r="I29" i="1"/>
  <c r="H27" i="3" l="1"/>
  <c r="F28" i="3"/>
  <c r="G27" i="3"/>
  <c r="I27" i="3"/>
  <c r="E28" i="2"/>
  <c r="F27" i="2"/>
  <c r="G27" i="2" s="1"/>
  <c r="E31" i="1"/>
  <c r="J30" i="1"/>
  <c r="I30" i="1"/>
  <c r="G30" i="1"/>
  <c r="H30" i="1" s="1"/>
  <c r="F29" i="3" l="1"/>
  <c r="G28" i="3"/>
  <c r="I28" i="3"/>
  <c r="H28" i="3"/>
  <c r="E29" i="2"/>
  <c r="F28" i="2"/>
  <c r="G28" i="2" s="1"/>
  <c r="G31" i="1"/>
  <c r="H31" i="1" s="1"/>
  <c r="E32" i="1"/>
  <c r="J31" i="1"/>
  <c r="I31" i="1"/>
  <c r="I29" i="3" l="1"/>
  <c r="H29" i="3"/>
  <c r="F30" i="3"/>
  <c r="G29" i="3"/>
  <c r="F29" i="2"/>
  <c r="G29" i="2" s="1"/>
  <c r="E30" i="2"/>
  <c r="E33" i="1"/>
  <c r="I32" i="1"/>
  <c r="J32" i="1"/>
  <c r="G32" i="1"/>
  <c r="H32" i="1" s="1"/>
  <c r="I30" i="3" l="1"/>
  <c r="H30" i="3"/>
  <c r="G30" i="3"/>
  <c r="F31" i="3"/>
  <c r="F30" i="2"/>
  <c r="G30" i="2" s="1"/>
  <c r="E31" i="2"/>
  <c r="E34" i="1"/>
  <c r="J33" i="1"/>
  <c r="G33" i="1"/>
  <c r="H33" i="1" s="1"/>
  <c r="I33" i="1"/>
  <c r="H31" i="3" l="1"/>
  <c r="F32" i="3"/>
  <c r="G31" i="3"/>
  <c r="I31" i="3"/>
  <c r="E32" i="2"/>
  <c r="F31" i="2"/>
  <c r="G31" i="2" s="1"/>
  <c r="E35" i="1"/>
  <c r="J34" i="1"/>
  <c r="G34" i="1"/>
  <c r="H34" i="1" s="1"/>
  <c r="I34" i="1"/>
  <c r="F33" i="3" l="1"/>
  <c r="G32" i="3"/>
  <c r="I32" i="3"/>
  <c r="H32" i="3"/>
  <c r="E33" i="2"/>
  <c r="F32" i="2"/>
  <c r="G32" i="2" s="1"/>
  <c r="J35" i="1"/>
  <c r="G35" i="1"/>
  <c r="H35" i="1" s="1"/>
  <c r="E36" i="1"/>
  <c r="I35" i="1"/>
  <c r="I33" i="3" l="1"/>
  <c r="H33" i="3"/>
  <c r="F34" i="3"/>
  <c r="G33" i="3"/>
  <c r="F33" i="2"/>
  <c r="G33" i="2" s="1"/>
  <c r="E34" i="2"/>
  <c r="E37" i="1"/>
  <c r="J36" i="1"/>
  <c r="I36" i="1"/>
  <c r="G36" i="1"/>
  <c r="H36" i="1" s="1"/>
  <c r="I34" i="3" l="1"/>
  <c r="H34" i="3"/>
  <c r="F35" i="3"/>
  <c r="G34" i="3"/>
  <c r="F34" i="2"/>
  <c r="G34" i="2" s="1"/>
  <c r="E35" i="2"/>
  <c r="G37" i="1"/>
  <c r="H37" i="1" s="1"/>
  <c r="E38" i="1"/>
  <c r="J37" i="1"/>
  <c r="I37" i="1"/>
  <c r="H35" i="3" l="1"/>
  <c r="F36" i="3"/>
  <c r="G35" i="3"/>
  <c r="I35" i="3"/>
  <c r="E36" i="2"/>
  <c r="F35" i="2"/>
  <c r="G35" i="2" s="1"/>
  <c r="E39" i="1"/>
  <c r="J38" i="1"/>
  <c r="I38" i="1"/>
  <c r="G38" i="1"/>
  <c r="H38" i="1" s="1"/>
  <c r="F37" i="3" l="1"/>
  <c r="G36" i="3"/>
  <c r="H36" i="3"/>
  <c r="I36" i="3"/>
  <c r="E37" i="2"/>
  <c r="F36" i="2"/>
  <c r="G36" i="2" s="1"/>
  <c r="G39" i="1"/>
  <c r="H39" i="1" s="1"/>
  <c r="E40" i="1"/>
  <c r="J39" i="1"/>
  <c r="I39" i="1"/>
  <c r="H37" i="3" l="1"/>
  <c r="G37" i="3"/>
  <c r="I37" i="3"/>
  <c r="F38" i="3"/>
  <c r="F37" i="2"/>
  <c r="G37" i="2" s="1"/>
  <c r="E38" i="2"/>
  <c r="E41" i="1"/>
  <c r="I40" i="1"/>
  <c r="J40" i="1"/>
  <c r="G40" i="1"/>
  <c r="H40" i="1" s="1"/>
  <c r="I38" i="3" l="1"/>
  <c r="H38" i="3"/>
  <c r="G38" i="3"/>
  <c r="F39" i="3"/>
  <c r="F38" i="2"/>
  <c r="G38" i="2" s="1"/>
  <c r="E39" i="2"/>
  <c r="E42" i="1"/>
  <c r="J41" i="1"/>
  <c r="G41" i="1"/>
  <c r="H41" i="1" s="1"/>
  <c r="I41" i="1"/>
  <c r="H39" i="3" l="1"/>
  <c r="I39" i="3"/>
  <c r="G39" i="3"/>
  <c r="F40" i="3"/>
  <c r="E40" i="2"/>
  <c r="F39" i="2"/>
  <c r="G39" i="2" s="1"/>
  <c r="E43" i="1"/>
  <c r="J42" i="1"/>
  <c r="I42" i="1"/>
  <c r="G42" i="1"/>
  <c r="H42" i="1" s="1"/>
  <c r="F41" i="3" l="1"/>
  <c r="G40" i="3"/>
  <c r="I40" i="3"/>
  <c r="H40" i="3"/>
  <c r="E41" i="2"/>
  <c r="F40" i="2"/>
  <c r="G40" i="2" s="1"/>
  <c r="E44" i="1"/>
  <c r="J43" i="1"/>
  <c r="G43" i="1"/>
  <c r="H43" i="1" s="1"/>
  <c r="I43" i="1"/>
  <c r="I41" i="3" l="1"/>
  <c r="H41" i="3"/>
  <c r="G41" i="3"/>
  <c r="F42" i="3"/>
  <c r="F41" i="2"/>
  <c r="G41" i="2" s="1"/>
  <c r="E42" i="2"/>
  <c r="E45" i="1"/>
  <c r="J44" i="1"/>
  <c r="I44" i="1"/>
  <c r="G44" i="1"/>
  <c r="H44" i="1" s="1"/>
  <c r="I42" i="3" l="1"/>
  <c r="H42" i="3"/>
  <c r="F43" i="3"/>
  <c r="G42" i="3"/>
  <c r="F42" i="2"/>
  <c r="G42" i="2" s="1"/>
  <c r="E43" i="2"/>
  <c r="J45" i="1"/>
  <c r="E46" i="1"/>
  <c r="G45" i="1"/>
  <c r="H45" i="1" s="1"/>
  <c r="I45" i="1"/>
  <c r="H43" i="3" l="1"/>
  <c r="I43" i="3"/>
  <c r="G43" i="3"/>
  <c r="F44" i="3"/>
  <c r="E44" i="2"/>
  <c r="F43" i="2"/>
  <c r="G43" i="2" s="1"/>
  <c r="E47" i="1"/>
  <c r="J46" i="1"/>
  <c r="I46" i="1"/>
  <c r="G46" i="1"/>
  <c r="H46" i="1" s="1"/>
  <c r="F45" i="3" l="1"/>
  <c r="G44" i="3"/>
  <c r="I44" i="3"/>
  <c r="H44" i="3"/>
  <c r="E45" i="2"/>
  <c r="F44" i="2"/>
  <c r="G44" i="2" s="1"/>
  <c r="G47" i="1"/>
  <c r="H47" i="1" s="1"/>
  <c r="E48" i="1"/>
  <c r="J47" i="1"/>
  <c r="I47" i="1"/>
  <c r="F46" i="3" l="1"/>
  <c r="I45" i="3"/>
  <c r="H45" i="3"/>
  <c r="G45" i="3"/>
  <c r="F45" i="2"/>
  <c r="G45" i="2" s="1"/>
  <c r="E46" i="2"/>
  <c r="E49" i="1"/>
  <c r="I48" i="1"/>
  <c r="J48" i="1"/>
  <c r="G48" i="1"/>
  <c r="H48" i="1" s="1"/>
  <c r="I46" i="3" l="1"/>
  <c r="F47" i="3"/>
  <c r="H46" i="3"/>
  <c r="G46" i="3"/>
  <c r="F46" i="2"/>
  <c r="G46" i="2" s="1"/>
  <c r="E47" i="2"/>
  <c r="G49" i="1"/>
  <c r="H49" i="1" s="1"/>
  <c r="J49" i="1"/>
  <c r="E50" i="1"/>
  <c r="I49" i="1"/>
  <c r="H47" i="3" l="1"/>
  <c r="F48" i="3"/>
  <c r="I47" i="3"/>
  <c r="G47" i="3"/>
  <c r="E48" i="2"/>
  <c r="F47" i="2"/>
  <c r="G47" i="2" s="1"/>
  <c r="E51" i="1"/>
  <c r="I50" i="1"/>
  <c r="J50" i="1"/>
  <c r="G50" i="1"/>
  <c r="H50" i="1" s="1"/>
  <c r="F49" i="3" l="1"/>
  <c r="G48" i="3"/>
  <c r="I48" i="3"/>
  <c r="H48" i="3"/>
  <c r="E49" i="2"/>
  <c r="F48" i="2"/>
  <c r="G48" i="2" s="1"/>
  <c r="E52" i="1"/>
  <c r="G51" i="1"/>
  <c r="H51" i="1" s="1"/>
  <c r="J51" i="1"/>
  <c r="I51" i="1"/>
  <c r="G49" i="3" l="1"/>
  <c r="F50" i="3"/>
  <c r="I49" i="3"/>
  <c r="H49" i="3"/>
  <c r="F49" i="2"/>
  <c r="G49" i="2" s="1"/>
  <c r="E50" i="2"/>
  <c r="E53" i="1"/>
  <c r="J52" i="1"/>
  <c r="G52" i="1"/>
  <c r="H52" i="1" s="1"/>
  <c r="I52" i="1"/>
  <c r="I50" i="3" l="1"/>
  <c r="G50" i="3"/>
  <c r="F51" i="3"/>
  <c r="H50" i="3"/>
  <c r="F50" i="2"/>
  <c r="G50" i="2" s="1"/>
  <c r="E51" i="2"/>
  <c r="E54" i="1"/>
  <c r="J53" i="1"/>
  <c r="G53" i="1"/>
  <c r="H53" i="1" s="1"/>
  <c r="I53" i="1"/>
  <c r="H51" i="3" l="1"/>
  <c r="G51" i="3"/>
  <c r="F52" i="3"/>
  <c r="I51" i="3"/>
  <c r="E52" i="2"/>
  <c r="F51" i="2"/>
  <c r="G51" i="2" s="1"/>
  <c r="E55" i="1"/>
  <c r="J54" i="1"/>
  <c r="G54" i="1"/>
  <c r="H54" i="1" s="1"/>
  <c r="I54" i="1"/>
  <c r="F53" i="3" l="1"/>
  <c r="G52" i="3"/>
  <c r="H52" i="3"/>
  <c r="I52" i="3"/>
  <c r="E53" i="2"/>
  <c r="F52" i="2"/>
  <c r="G52" i="2" s="1"/>
  <c r="J55" i="1"/>
  <c r="E56" i="1"/>
  <c r="G55" i="1"/>
  <c r="H55" i="1" s="1"/>
  <c r="I55" i="1"/>
  <c r="H53" i="3" l="1"/>
  <c r="G53" i="3"/>
  <c r="F54" i="3"/>
  <c r="I53" i="3"/>
  <c r="F53" i="2"/>
  <c r="G53" i="2" s="1"/>
  <c r="E54" i="2"/>
  <c r="E57" i="1"/>
  <c r="J56" i="1"/>
  <c r="I56" i="1"/>
  <c r="G56" i="1"/>
  <c r="H56" i="1" s="1"/>
  <c r="I54" i="3" l="1"/>
  <c r="H54" i="3"/>
  <c r="G54" i="3"/>
  <c r="F55" i="3"/>
  <c r="F54" i="2"/>
  <c r="G54" i="2" s="1"/>
  <c r="E55" i="2"/>
  <c r="G57" i="1"/>
  <c r="H57" i="1" s="1"/>
  <c r="J57" i="1"/>
  <c r="E58" i="1"/>
  <c r="I57" i="1"/>
  <c r="H55" i="3" l="1"/>
  <c r="I55" i="3"/>
  <c r="G55" i="3"/>
  <c r="F56" i="3"/>
  <c r="E56" i="2"/>
  <c r="F55" i="2"/>
  <c r="G55" i="2" s="1"/>
  <c r="E59" i="1"/>
  <c r="J58" i="1"/>
  <c r="I58" i="1"/>
  <c r="G58" i="1"/>
  <c r="H58" i="1" s="1"/>
  <c r="F57" i="3" l="1"/>
  <c r="G56" i="3"/>
  <c r="I56" i="3"/>
  <c r="H56" i="3"/>
  <c r="E57" i="2"/>
  <c r="F56" i="2"/>
  <c r="G56" i="2" s="1"/>
  <c r="G59" i="1"/>
  <c r="H59" i="1" s="1"/>
  <c r="E60" i="1"/>
  <c r="J59" i="1"/>
  <c r="I59" i="1"/>
  <c r="I57" i="3" l="1"/>
  <c r="H57" i="3"/>
  <c r="G57" i="3"/>
  <c r="F58" i="3"/>
  <c r="F57" i="2"/>
  <c r="G57" i="2" s="1"/>
  <c r="E58" i="2"/>
  <c r="E61" i="1"/>
  <c r="J60" i="1"/>
  <c r="I60" i="1"/>
  <c r="G60" i="1"/>
  <c r="H60" i="1" s="1"/>
  <c r="I58" i="3" l="1"/>
  <c r="H58" i="3"/>
  <c r="G58" i="3"/>
  <c r="F59" i="3"/>
  <c r="F58" i="2"/>
  <c r="G58" i="2" s="1"/>
  <c r="E59" i="2"/>
  <c r="E62" i="1"/>
  <c r="J61" i="1"/>
  <c r="G61" i="1"/>
  <c r="H61" i="1" s="1"/>
  <c r="I61" i="1"/>
  <c r="H59" i="3" l="1"/>
  <c r="I59" i="3"/>
  <c r="G59" i="3"/>
  <c r="F60" i="3"/>
  <c r="E60" i="2"/>
  <c r="F59" i="2"/>
  <c r="G59" i="2" s="1"/>
  <c r="E63" i="1"/>
  <c r="J62" i="1"/>
  <c r="G62" i="1"/>
  <c r="H62" i="1" s="1"/>
  <c r="I62" i="1"/>
  <c r="F61" i="3" l="1"/>
  <c r="G60" i="3"/>
  <c r="I60" i="3"/>
  <c r="H60" i="3"/>
  <c r="E61" i="2"/>
  <c r="F60" i="2"/>
  <c r="G60" i="2" s="1"/>
  <c r="J63" i="1"/>
  <c r="G63" i="1"/>
  <c r="H63" i="1" s="1"/>
  <c r="E64" i="1"/>
  <c r="I63" i="1"/>
  <c r="F62" i="3" l="1"/>
  <c r="I61" i="3"/>
  <c r="G61" i="3"/>
  <c r="H61" i="3"/>
  <c r="F61" i="2"/>
  <c r="G61" i="2" s="1"/>
  <c r="E62" i="2"/>
  <c r="E65" i="1"/>
  <c r="J64" i="1"/>
  <c r="I64" i="1"/>
  <c r="G64" i="1"/>
  <c r="H64" i="1" s="1"/>
  <c r="I62" i="3" l="1"/>
  <c r="F63" i="3"/>
  <c r="H62" i="3"/>
  <c r="G62" i="3"/>
  <c r="F62" i="2"/>
  <c r="G62" i="2" s="1"/>
  <c r="E63" i="2"/>
  <c r="G65" i="1"/>
  <c r="H65" i="1" s="1"/>
  <c r="J65" i="1"/>
  <c r="E66" i="1"/>
  <c r="I65" i="1"/>
  <c r="H63" i="3" l="1"/>
  <c r="F64" i="3"/>
  <c r="I63" i="3"/>
  <c r="G63" i="3"/>
  <c r="E64" i="2"/>
  <c r="F63" i="2"/>
  <c r="G63" i="2" s="1"/>
  <c r="E67" i="1"/>
  <c r="I66" i="1"/>
  <c r="J66" i="1"/>
  <c r="G66" i="1"/>
  <c r="H66" i="1" s="1"/>
  <c r="F65" i="3" l="1"/>
  <c r="G64" i="3"/>
  <c r="I64" i="3"/>
  <c r="H64" i="3"/>
  <c r="E65" i="2"/>
  <c r="F64" i="2"/>
  <c r="G64" i="2" s="1"/>
  <c r="G67" i="1"/>
  <c r="H67" i="1" s="1"/>
  <c r="E68" i="1"/>
  <c r="J67" i="1"/>
  <c r="I67" i="1"/>
  <c r="G65" i="3" l="1"/>
  <c r="F66" i="3"/>
  <c r="I65" i="3"/>
  <c r="H65" i="3"/>
  <c r="F65" i="2"/>
  <c r="G65" i="2" s="1"/>
  <c r="E66" i="2"/>
  <c r="E69" i="1"/>
  <c r="J68" i="1"/>
  <c r="I68" i="1"/>
  <c r="G68" i="1"/>
  <c r="H68" i="1" s="1"/>
  <c r="I66" i="3" l="1"/>
  <c r="G66" i="3"/>
  <c r="F67" i="3"/>
  <c r="H66" i="3"/>
  <c r="F66" i="2"/>
  <c r="G66" i="2" s="1"/>
  <c r="E67" i="2"/>
  <c r="E70" i="1"/>
  <c r="J69" i="1"/>
  <c r="G69" i="1"/>
  <c r="H69" i="1" s="1"/>
  <c r="I69" i="1"/>
  <c r="H67" i="3" l="1"/>
  <c r="G67" i="3"/>
  <c r="F68" i="3"/>
  <c r="I67" i="3"/>
  <c r="E68" i="2"/>
  <c r="F67" i="2"/>
  <c r="G67" i="2" s="1"/>
  <c r="E71" i="1"/>
  <c r="J70" i="1"/>
  <c r="I70" i="1"/>
  <c r="G70" i="1"/>
  <c r="H70" i="1" s="1"/>
  <c r="F69" i="3" l="1"/>
  <c r="G68" i="3"/>
  <c r="H68" i="3"/>
  <c r="I68" i="3"/>
  <c r="E69" i="2"/>
  <c r="F68" i="2"/>
  <c r="G68" i="2" s="1"/>
  <c r="J71" i="1"/>
  <c r="E72" i="1"/>
  <c r="G71" i="1"/>
  <c r="H71" i="1" s="1"/>
  <c r="I71" i="1"/>
  <c r="H69" i="3" l="1"/>
  <c r="G69" i="3"/>
  <c r="F70" i="3"/>
  <c r="I69" i="3"/>
  <c r="F69" i="2"/>
  <c r="G69" i="2" s="1"/>
  <c r="E70" i="2"/>
  <c r="E73" i="1"/>
  <c r="J72" i="1"/>
  <c r="I72" i="1"/>
  <c r="G72" i="1"/>
  <c r="H72" i="1" s="1"/>
  <c r="I70" i="3" l="1"/>
  <c r="H70" i="3"/>
  <c r="G70" i="3"/>
  <c r="F71" i="3"/>
  <c r="F70" i="2"/>
  <c r="G70" i="2" s="1"/>
  <c r="E71" i="2"/>
  <c r="G73" i="1"/>
  <c r="H73" i="1" s="1"/>
  <c r="J73" i="1"/>
  <c r="E74" i="1"/>
  <c r="I73" i="1"/>
  <c r="H71" i="3" l="1"/>
  <c r="I71" i="3"/>
  <c r="G71" i="3"/>
  <c r="F72" i="3"/>
  <c r="E72" i="2"/>
  <c r="F71" i="2"/>
  <c r="G71" i="2" s="1"/>
  <c r="E75" i="1"/>
  <c r="J74" i="1"/>
  <c r="I74" i="1"/>
  <c r="G74" i="1"/>
  <c r="H74" i="1" s="1"/>
  <c r="F73" i="3" l="1"/>
  <c r="G72" i="3"/>
  <c r="I72" i="3"/>
  <c r="H72" i="3"/>
  <c r="E73" i="2"/>
  <c r="F72" i="2"/>
  <c r="G72" i="2" s="1"/>
  <c r="G75" i="1"/>
  <c r="H75" i="1" s="1"/>
  <c r="E76" i="1"/>
  <c r="J75" i="1"/>
  <c r="I75" i="1"/>
  <c r="I73" i="3" l="1"/>
  <c r="H73" i="3"/>
  <c r="G73" i="3"/>
  <c r="F74" i="3"/>
  <c r="F73" i="2"/>
  <c r="G73" i="2" s="1"/>
  <c r="E74" i="2"/>
  <c r="E77" i="1"/>
  <c r="J76" i="1"/>
  <c r="I76" i="1"/>
  <c r="G76" i="1"/>
  <c r="H76" i="1" s="1"/>
  <c r="I74" i="3" l="1"/>
  <c r="H74" i="3"/>
  <c r="G74" i="3"/>
  <c r="F75" i="3"/>
  <c r="F74" i="2"/>
  <c r="G74" i="2" s="1"/>
  <c r="E75" i="2"/>
  <c r="E78" i="1"/>
  <c r="J77" i="1"/>
  <c r="G77" i="1"/>
  <c r="H77" i="1" s="1"/>
  <c r="I77" i="1"/>
  <c r="H75" i="3" l="1"/>
  <c r="I75" i="3"/>
  <c r="G75" i="3"/>
  <c r="F76" i="3"/>
  <c r="E76" i="2"/>
  <c r="F75" i="2"/>
  <c r="G75" i="2" s="1"/>
  <c r="E79" i="1"/>
  <c r="J78" i="1"/>
  <c r="I78" i="1"/>
  <c r="G78" i="1"/>
  <c r="H78" i="1" s="1"/>
  <c r="F77" i="3" l="1"/>
  <c r="G76" i="3"/>
  <c r="I76" i="3"/>
  <c r="H76" i="3"/>
  <c r="E77" i="2"/>
  <c r="F76" i="2"/>
  <c r="G76" i="2" s="1"/>
  <c r="J79" i="1"/>
  <c r="G79" i="1"/>
  <c r="H79" i="1" s="1"/>
  <c r="E80" i="1"/>
  <c r="I79" i="1"/>
  <c r="F78" i="3" l="1"/>
  <c r="I77" i="3"/>
  <c r="H77" i="3"/>
  <c r="G77" i="3"/>
  <c r="F77" i="2"/>
  <c r="G77" i="2" s="1"/>
  <c r="E78" i="2"/>
  <c r="F78" i="2" s="1"/>
  <c r="G78" i="2" s="1"/>
  <c r="E81" i="1"/>
  <c r="J80" i="1"/>
  <c r="I80" i="1"/>
  <c r="G80" i="1"/>
  <c r="H80" i="1" s="1"/>
  <c r="I78" i="3" l="1"/>
  <c r="F79" i="3"/>
  <c r="H78" i="3"/>
  <c r="G78" i="3"/>
  <c r="G81" i="1"/>
  <c r="H81" i="1" s="1"/>
  <c r="J81" i="1"/>
  <c r="E82" i="1"/>
  <c r="I81" i="1"/>
  <c r="H79" i="3" l="1"/>
  <c r="F80" i="3"/>
  <c r="I79" i="3"/>
  <c r="G79" i="3"/>
  <c r="E83" i="1"/>
  <c r="I82" i="1"/>
  <c r="J82" i="1"/>
  <c r="G82" i="1"/>
  <c r="H82" i="1" s="1"/>
  <c r="F81" i="3" l="1"/>
  <c r="G80" i="3"/>
  <c r="I80" i="3"/>
  <c r="H80" i="3"/>
  <c r="G83" i="1"/>
  <c r="H83" i="1" s="1"/>
  <c r="E84" i="1"/>
  <c r="J83" i="1"/>
  <c r="I83" i="1"/>
  <c r="G81" i="3" l="1"/>
  <c r="F82" i="3"/>
  <c r="I81" i="3"/>
  <c r="H81" i="3"/>
  <c r="E85" i="1"/>
  <c r="J84" i="1"/>
  <c r="I84" i="1"/>
  <c r="G84" i="1"/>
  <c r="H84" i="1" s="1"/>
  <c r="I82" i="3" l="1"/>
  <c r="G82" i="3"/>
  <c r="F83" i="3"/>
  <c r="H82" i="3"/>
  <c r="E86" i="1"/>
  <c r="J85" i="1"/>
  <c r="G85" i="1"/>
  <c r="H85" i="1" s="1"/>
  <c r="I85" i="1"/>
  <c r="H83" i="3" l="1"/>
  <c r="G83" i="3"/>
  <c r="F84" i="3"/>
  <c r="I83" i="3"/>
  <c r="E87" i="1"/>
  <c r="J86" i="1"/>
  <c r="G86" i="1"/>
  <c r="H86" i="1" s="1"/>
  <c r="I86" i="1"/>
  <c r="F85" i="3" l="1"/>
  <c r="G84" i="3"/>
  <c r="H84" i="3"/>
  <c r="I84" i="3"/>
  <c r="J87" i="1"/>
  <c r="E88" i="1"/>
  <c r="G87" i="1"/>
  <c r="H87" i="1" s="1"/>
  <c r="I87" i="1"/>
  <c r="H85" i="3" l="1"/>
  <c r="G85" i="3"/>
  <c r="F86" i="3"/>
  <c r="I85" i="3"/>
  <c r="E89" i="1"/>
  <c r="J88" i="1"/>
  <c r="G88" i="1"/>
  <c r="H88" i="1" s="1"/>
  <c r="I88" i="1"/>
  <c r="I86" i="3" l="1"/>
  <c r="H86" i="3"/>
  <c r="G86" i="3"/>
  <c r="F87" i="3"/>
  <c r="G89" i="1"/>
  <c r="H89" i="1" s="1"/>
  <c r="J89" i="1"/>
  <c r="E90" i="1"/>
  <c r="I89" i="1"/>
  <c r="H87" i="3" l="1"/>
  <c r="I87" i="3"/>
  <c r="G87" i="3"/>
  <c r="F88" i="3"/>
  <c r="E91" i="1"/>
  <c r="J90" i="1"/>
  <c r="I90" i="1"/>
  <c r="G90" i="1"/>
  <c r="H90" i="1" s="1"/>
  <c r="F89" i="3" l="1"/>
  <c r="G88" i="3"/>
  <c r="I88" i="3"/>
  <c r="H88" i="3"/>
  <c r="G91" i="1"/>
  <c r="H91" i="1" s="1"/>
  <c r="E92" i="1"/>
  <c r="J91" i="1"/>
  <c r="I91" i="1"/>
  <c r="I89" i="3" l="1"/>
  <c r="H89" i="3"/>
  <c r="G89" i="3"/>
  <c r="F90" i="3"/>
  <c r="E93" i="1"/>
  <c r="J92" i="1"/>
  <c r="I92" i="1"/>
  <c r="G92" i="1"/>
  <c r="H92" i="1" s="1"/>
  <c r="I90" i="3" l="1"/>
  <c r="H90" i="3"/>
  <c r="G90" i="3"/>
  <c r="F91" i="3"/>
  <c r="E94" i="1"/>
  <c r="J93" i="1"/>
  <c r="G93" i="1"/>
  <c r="H93" i="1" s="1"/>
  <c r="I93" i="1"/>
  <c r="H91" i="3" l="1"/>
  <c r="I91" i="3"/>
  <c r="G91" i="3"/>
  <c r="F92" i="3"/>
  <c r="E95" i="1"/>
  <c r="J94" i="1"/>
  <c r="G94" i="1"/>
  <c r="H94" i="1" s="1"/>
  <c r="I94" i="1"/>
  <c r="F93" i="3" l="1"/>
  <c r="G92" i="3"/>
  <c r="I92" i="3"/>
  <c r="H92" i="3"/>
  <c r="J95" i="1"/>
  <c r="E96" i="1"/>
  <c r="G95" i="1"/>
  <c r="H95" i="1" s="1"/>
  <c r="I95" i="1"/>
  <c r="F94" i="3" l="1"/>
  <c r="I93" i="3"/>
  <c r="H93" i="3"/>
  <c r="G93" i="3"/>
  <c r="E97" i="1"/>
  <c r="J96" i="1"/>
  <c r="I96" i="1"/>
  <c r="G96" i="1"/>
  <c r="H96" i="1" s="1"/>
  <c r="I94" i="3" l="1"/>
  <c r="F95" i="3"/>
  <c r="H94" i="3"/>
  <c r="G94" i="3"/>
  <c r="G97" i="1"/>
  <c r="H97" i="1" s="1"/>
  <c r="J97" i="1"/>
  <c r="E98" i="1"/>
  <c r="I97" i="1"/>
  <c r="H95" i="3" l="1"/>
  <c r="F96" i="3"/>
  <c r="I95" i="3"/>
  <c r="G95" i="3"/>
  <c r="E99" i="1"/>
  <c r="J98" i="1"/>
  <c r="I98" i="1"/>
  <c r="G98" i="1"/>
  <c r="H98" i="1" s="1"/>
  <c r="F97" i="3" l="1"/>
  <c r="G96" i="3"/>
  <c r="I96" i="3"/>
  <c r="H96" i="3"/>
  <c r="G99" i="1"/>
  <c r="H99" i="1" s="1"/>
  <c r="E100" i="1"/>
  <c r="J99" i="1"/>
  <c r="I99" i="1"/>
  <c r="G97" i="3" l="1"/>
  <c r="F98" i="3"/>
  <c r="I97" i="3"/>
  <c r="H97" i="3"/>
  <c r="E101" i="1"/>
  <c r="J100" i="1"/>
  <c r="I100" i="1"/>
  <c r="G100" i="1"/>
  <c r="H100" i="1" s="1"/>
  <c r="I98" i="3" l="1"/>
  <c r="G98" i="3"/>
  <c r="F99" i="3"/>
  <c r="H98" i="3"/>
  <c r="E102" i="1"/>
  <c r="J101" i="1"/>
  <c r="G101" i="1"/>
  <c r="H101" i="1" s="1"/>
  <c r="I101" i="1"/>
  <c r="H99" i="3" l="1"/>
  <c r="G99" i="3"/>
  <c r="F100" i="3"/>
  <c r="I99" i="3"/>
  <c r="E103" i="1"/>
  <c r="J102" i="1"/>
  <c r="I102" i="1"/>
  <c r="G102" i="1"/>
  <c r="H102" i="1" s="1"/>
  <c r="F101" i="3" l="1"/>
  <c r="G100" i="3"/>
  <c r="H100" i="3"/>
  <c r="I100" i="3"/>
  <c r="J103" i="1"/>
  <c r="E104" i="1"/>
  <c r="G103" i="1"/>
  <c r="H103" i="1" s="1"/>
  <c r="I103" i="1"/>
  <c r="H101" i="3" l="1"/>
  <c r="G101" i="3"/>
  <c r="F102" i="3"/>
  <c r="I101" i="3"/>
  <c r="E105" i="1"/>
  <c r="J104" i="1"/>
  <c r="I104" i="1"/>
  <c r="G104" i="1"/>
  <c r="H104" i="1" s="1"/>
  <c r="I102" i="3" l="1"/>
  <c r="H102" i="3"/>
  <c r="G102" i="3"/>
  <c r="F103" i="3"/>
  <c r="G105" i="1"/>
  <c r="H105" i="1" s="1"/>
  <c r="J105" i="1"/>
  <c r="E106" i="1"/>
  <c r="I105" i="1"/>
  <c r="H103" i="3" l="1"/>
  <c r="I103" i="3"/>
  <c r="G103" i="3"/>
  <c r="E107" i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<sst xmlns="http://schemas.openxmlformats.org/spreadsheetml/2006/main" count="48" uniqueCount="42">
  <si>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</si>
  <si>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</si>
  <si>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</si>
  <si>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</si>
  <si>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</si>
  <si>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</si>
  <si>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</si>
  <si>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</si>
  <si>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</si>
  <si>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</si>
  <si>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</si>
  <si>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</si>
  <si>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</si>
  <si>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</si>
  <si>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</si>
  <si>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</si>
  <si>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</si>
  <si>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</si>
  <si>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</si>
  <si>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</si>
  <si>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</si>
  <si>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</si>
  <si>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</si>
  <si>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</si>
  <si>
    <t xml:space="preserve">Target X,Y in m </t>
  </si>
  <si>
    <t>X</t>
  </si>
  <si>
    <t>Y</t>
  </si>
  <si>
    <t>g/ms⁻²</t>
  </si>
  <si>
    <t>u/ms⁻¹</t>
  </si>
  <si>
    <t>minimum launch speed/ ms⁻¹</t>
  </si>
  <si>
    <t xml:space="preserve">High ball angle/ c </t>
  </si>
  <si>
    <t>High ball angle/ °</t>
  </si>
  <si>
    <t>Time of flight/ s</t>
  </si>
  <si>
    <t>Low ball angle/ c</t>
  </si>
  <si>
    <t>Low ball angle/ °</t>
  </si>
  <si>
    <t>f</t>
  </si>
  <si>
    <t>y low ball</t>
  </si>
  <si>
    <t xml:space="preserve">Minimum speed angle/ c </t>
  </si>
  <si>
    <t>Minimum speed angle/ °</t>
  </si>
  <si>
    <t xml:space="preserve">Time of flight/s </t>
  </si>
  <si>
    <t xml:space="preserve">y high ball </t>
  </si>
  <si>
    <t xml:space="preserve">y min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</si>
</sst>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0" fontId="0" fillId="10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to hit X,Y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3145974677694"/>
          <c:y val="0.17192748257461196"/>
          <c:w val="0.82047462817147854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[1]Sheet3!$G$2</c:f>
              <c:strCache>
                <c:ptCount val="1"/>
                <c:pt idx="0">
                  <c:v>y low ball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[1]Sheet3!$G$3:$G$103</c:f>
              <c:numCache>
                <c:formatCode>0.00</c:formatCode>
                <c:ptCount val="101"/>
                <c:pt idx="0">
                  <c:v>0</c:v>
                </c:pt>
                <c:pt idx="1">
                  <c:v>5.9228723013389413</c:v>
                </c:pt>
                <c:pt idx="2">
                  <c:v>11.786696677398309</c:v>
                </c:pt>
                <c:pt idx="3">
                  <c:v>17.591473128178098</c:v>
                </c:pt>
                <c:pt idx="4">
                  <c:v>23.337201653678321</c:v>
                </c:pt>
                <c:pt idx="5">
                  <c:v>29.023882253898961</c:v>
                </c:pt>
                <c:pt idx="6">
                  <c:v>34.651514928840029</c:v>
                </c:pt>
                <c:pt idx="7">
                  <c:v>40.220099678501526</c:v>
                </c:pt>
                <c:pt idx="8">
                  <c:v>45.729636502883444</c:v>
                </c:pt>
                <c:pt idx="9">
                  <c:v>51.180125401985791</c:v>
                </c:pt>
                <c:pt idx="10">
                  <c:v>56.571566375808558</c:v>
                </c:pt>
                <c:pt idx="11">
                  <c:v>61.903959424351754</c:v>
                </c:pt>
                <c:pt idx="12">
                  <c:v>67.177304547615364</c:v>
                </c:pt>
                <c:pt idx="13">
                  <c:v>72.391601745599417</c:v>
                </c:pt>
                <c:pt idx="14">
                  <c:v>77.546851018303897</c:v>
                </c:pt>
                <c:pt idx="15">
                  <c:v>82.643052365728792</c:v>
                </c:pt>
                <c:pt idx="16">
                  <c:v>87.680205787874115</c:v>
                </c:pt>
                <c:pt idx="17">
                  <c:v>92.658311284739867</c:v>
                </c:pt>
                <c:pt idx="18">
                  <c:v>97.577368856326032</c:v>
                </c:pt>
                <c:pt idx="19">
                  <c:v>102.43737850263264</c:v>
                </c:pt>
                <c:pt idx="20">
                  <c:v>107.23834022365966</c:v>
                </c:pt>
                <c:pt idx="21">
                  <c:v>111.9802540194071</c:v>
                </c:pt>
                <c:pt idx="22">
                  <c:v>116.66311988987498</c:v>
                </c:pt>
                <c:pt idx="23">
                  <c:v>121.28693783506327</c:v>
                </c:pt>
                <c:pt idx="24">
                  <c:v>125.85170785497201</c:v>
                </c:pt>
                <c:pt idx="25">
                  <c:v>130.35742994960114</c:v>
                </c:pt>
                <c:pt idx="26">
                  <c:v>134.80410411895073</c:v>
                </c:pt>
                <c:pt idx="27">
                  <c:v>139.19173036302072</c:v>
                </c:pt>
                <c:pt idx="28">
                  <c:v>143.52030868181117</c:v>
                </c:pt>
                <c:pt idx="29">
                  <c:v>147.78983907532202</c:v>
                </c:pt>
                <c:pt idx="30">
                  <c:v>152.0003215435533</c:v>
                </c:pt>
                <c:pt idx="31">
                  <c:v>156.151756086505</c:v>
                </c:pt>
                <c:pt idx="32">
                  <c:v>160.24414270417714</c:v>
                </c:pt>
                <c:pt idx="33">
                  <c:v>164.2774813965697</c:v>
                </c:pt>
                <c:pt idx="34">
                  <c:v>168.25177216368269</c:v>
                </c:pt>
                <c:pt idx="35">
                  <c:v>172.16701500551608</c:v>
                </c:pt>
                <c:pt idx="36">
                  <c:v>176.0232099220699</c:v>
                </c:pt>
                <c:pt idx="37">
                  <c:v>179.82035691334414</c:v>
                </c:pt>
                <c:pt idx="38">
                  <c:v>183.55845597933885</c:v>
                </c:pt>
                <c:pt idx="39">
                  <c:v>187.23750712005395</c:v>
                </c:pt>
                <c:pt idx="40">
                  <c:v>190.85751033548948</c:v>
                </c:pt>
                <c:pt idx="41">
                  <c:v>194.41846562564544</c:v>
                </c:pt>
                <c:pt idx="42">
                  <c:v>197.9203729905218</c:v>
                </c:pt>
                <c:pt idx="43">
                  <c:v>201.36323243011861</c:v>
                </c:pt>
                <c:pt idx="44">
                  <c:v>204.74704394443586</c:v>
                </c:pt>
                <c:pt idx="45">
                  <c:v>208.07180753347353</c:v>
                </c:pt>
                <c:pt idx="46">
                  <c:v>211.3375231972316</c:v>
                </c:pt>
                <c:pt idx="47">
                  <c:v>214.54419093571013</c:v>
                </c:pt>
                <c:pt idx="48">
                  <c:v>217.69181074890906</c:v>
                </c:pt>
                <c:pt idx="49">
                  <c:v>220.78038263682845</c:v>
                </c:pt>
                <c:pt idx="50">
                  <c:v>223.80990659946821</c:v>
                </c:pt>
                <c:pt idx="51">
                  <c:v>226.78038263682842</c:v>
                </c:pt>
                <c:pt idx="52">
                  <c:v>229.69181074890903</c:v>
                </c:pt>
                <c:pt idx="53">
                  <c:v>232.54419093571011</c:v>
                </c:pt>
                <c:pt idx="54">
                  <c:v>235.33752319723158</c:v>
                </c:pt>
                <c:pt idx="55">
                  <c:v>238.07180753347353</c:v>
                </c:pt>
                <c:pt idx="56">
                  <c:v>240.74704394443592</c:v>
                </c:pt>
                <c:pt idx="57">
                  <c:v>243.36323243011861</c:v>
                </c:pt>
                <c:pt idx="58">
                  <c:v>245.92037299052186</c:v>
                </c:pt>
                <c:pt idx="59">
                  <c:v>248.41846562564541</c:v>
                </c:pt>
                <c:pt idx="60">
                  <c:v>250.85751033548951</c:v>
                </c:pt>
                <c:pt idx="61">
                  <c:v>253.23750712005395</c:v>
                </c:pt>
                <c:pt idx="62">
                  <c:v>255.55845597933885</c:v>
                </c:pt>
                <c:pt idx="63">
                  <c:v>257.82035691334414</c:v>
                </c:pt>
                <c:pt idx="64">
                  <c:v>260.0232099220699</c:v>
                </c:pt>
                <c:pt idx="65">
                  <c:v>262.16701500551608</c:v>
                </c:pt>
                <c:pt idx="66">
                  <c:v>264.25177216368269</c:v>
                </c:pt>
                <c:pt idx="67">
                  <c:v>266.27748139656967</c:v>
                </c:pt>
                <c:pt idx="68">
                  <c:v>268.24414270417714</c:v>
                </c:pt>
                <c:pt idx="69">
                  <c:v>270.15175608650497</c:v>
                </c:pt>
                <c:pt idx="70">
                  <c:v>272.0003215435533</c:v>
                </c:pt>
                <c:pt idx="71">
                  <c:v>273.78983907532199</c:v>
                </c:pt>
                <c:pt idx="72">
                  <c:v>275.52030868181112</c:v>
                </c:pt>
                <c:pt idx="73">
                  <c:v>277.19173036302072</c:v>
                </c:pt>
                <c:pt idx="74">
                  <c:v>278.8041041189507</c:v>
                </c:pt>
                <c:pt idx="75">
                  <c:v>280.35742994960117</c:v>
                </c:pt>
                <c:pt idx="76">
                  <c:v>281.85170785497201</c:v>
                </c:pt>
                <c:pt idx="77">
                  <c:v>283.28693783506333</c:v>
                </c:pt>
                <c:pt idx="78">
                  <c:v>284.66311988987496</c:v>
                </c:pt>
                <c:pt idx="79">
                  <c:v>285.98025401940708</c:v>
                </c:pt>
                <c:pt idx="80">
                  <c:v>287.23834022365963</c:v>
                </c:pt>
                <c:pt idx="81">
                  <c:v>288.43737850263267</c:v>
                </c:pt>
                <c:pt idx="82">
                  <c:v>289.57736885632602</c:v>
                </c:pt>
                <c:pt idx="83">
                  <c:v>290.65831128473985</c:v>
                </c:pt>
                <c:pt idx="84">
                  <c:v>291.68020578787406</c:v>
                </c:pt>
                <c:pt idx="85">
                  <c:v>292.64305236572881</c:v>
                </c:pt>
                <c:pt idx="86">
                  <c:v>293.54685101830387</c:v>
                </c:pt>
                <c:pt idx="87">
                  <c:v>294.39160174559936</c:v>
                </c:pt>
                <c:pt idx="88">
                  <c:v>295.17730454761534</c:v>
                </c:pt>
                <c:pt idx="89">
                  <c:v>295.90395942435168</c:v>
                </c:pt>
                <c:pt idx="90">
                  <c:v>296.57156637580857</c:v>
                </c:pt>
                <c:pt idx="91">
                  <c:v>297.18012540198578</c:v>
                </c:pt>
                <c:pt idx="92">
                  <c:v>297.72963650288341</c:v>
                </c:pt>
                <c:pt idx="93">
                  <c:v>298.22009967850158</c:v>
                </c:pt>
                <c:pt idx="94">
                  <c:v>298.65151492884002</c:v>
                </c:pt>
                <c:pt idx="95">
                  <c:v>299.02388225389893</c:v>
                </c:pt>
                <c:pt idx="96">
                  <c:v>299.33720165367828</c:v>
                </c:pt>
                <c:pt idx="97">
                  <c:v>299.59147312817811</c:v>
                </c:pt>
                <c:pt idx="98">
                  <c:v>299.78669667739831</c:v>
                </c:pt>
                <c:pt idx="99">
                  <c:v>299.92287230133888</c:v>
                </c:pt>
                <c:pt idx="100">
                  <c:v>299.99999999999994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7-44AC-A0A5-8B3CD2631530}"/>
            </c:ext>
          </c:extLst>
        </c:ser>
        <c:ser>
          <c:idx val="1"/>
          <c:order val="1"/>
          <c:tx>
            <c:strRef>
              <c:f>[1]Sheet3!$H$2</c:f>
              <c:strCache>
                <c:ptCount val="1"/>
                <c:pt idx="0">
                  <c:v>y high ball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[1]Sheet3!$H$3:$H$103</c:f>
              <c:numCache>
                <c:formatCode>0.00</c:formatCode>
                <c:ptCount val="101"/>
                <c:pt idx="0">
                  <c:v>0</c:v>
                </c:pt>
                <c:pt idx="1">
                  <c:v>39.549971735358291</c:v>
                </c:pt>
                <c:pt idx="2">
                  <c:v>78.361560203335614</c:v>
                </c:pt>
                <c:pt idx="3">
                  <c:v>116.43476540393195</c:v>
                </c:pt>
                <c:pt idx="4">
                  <c:v>153.76958733714733</c:v>
                </c:pt>
                <c:pt idx="5">
                  <c:v>190.3660260029817</c:v>
                </c:pt>
                <c:pt idx="6">
                  <c:v>226.22408140143511</c:v>
                </c:pt>
                <c:pt idx="7">
                  <c:v>261.34375353250755</c:v>
                </c:pt>
                <c:pt idx="8">
                  <c:v>295.72504239619906</c:v>
                </c:pt>
                <c:pt idx="9">
                  <c:v>329.36794799250953</c:v>
                </c:pt>
                <c:pt idx="10">
                  <c:v>362.27247032143902</c:v>
                </c:pt>
                <c:pt idx="11">
                  <c:v>394.43860938298758</c:v>
                </c:pt>
                <c:pt idx="12">
                  <c:v>425.8663651771551</c:v>
                </c:pt>
                <c:pt idx="13">
                  <c:v>456.5557377039417</c:v>
                </c:pt>
                <c:pt idx="14">
                  <c:v>486.50672696334726</c:v>
                </c:pt>
                <c:pt idx="15">
                  <c:v>515.71933295537201</c:v>
                </c:pt>
                <c:pt idx="16">
                  <c:v>544.19355568001561</c:v>
                </c:pt>
                <c:pt idx="17">
                  <c:v>571.92939513727833</c:v>
                </c:pt>
                <c:pt idx="18">
                  <c:v>598.92685132715997</c:v>
                </c:pt>
                <c:pt idx="19">
                  <c:v>625.18592424966073</c:v>
                </c:pt>
                <c:pt idx="20">
                  <c:v>650.7066139047804</c:v>
                </c:pt>
                <c:pt idx="21">
                  <c:v>675.48892029251931</c:v>
                </c:pt>
                <c:pt idx="22">
                  <c:v>699.53284341287713</c:v>
                </c:pt>
                <c:pt idx="23">
                  <c:v>722.83838326585396</c:v>
                </c:pt>
                <c:pt idx="24">
                  <c:v>745.4055398514497</c:v>
                </c:pt>
                <c:pt idx="25">
                  <c:v>767.23431316966457</c:v>
                </c:pt>
                <c:pt idx="26">
                  <c:v>788.32470322049846</c:v>
                </c:pt>
                <c:pt idx="27">
                  <c:v>808.67671000395148</c:v>
                </c:pt>
                <c:pt idx="28">
                  <c:v>828.2903335200233</c:v>
                </c:pt>
                <c:pt idx="29">
                  <c:v>847.16557376871447</c:v>
                </c:pt>
                <c:pt idx="30">
                  <c:v>865.30243075002454</c:v>
                </c:pt>
                <c:pt idx="31">
                  <c:v>882.70090446395329</c:v>
                </c:pt>
                <c:pt idx="32">
                  <c:v>899.36099491050163</c:v>
                </c:pt>
                <c:pt idx="33">
                  <c:v>915.28270208966842</c:v>
                </c:pt>
                <c:pt idx="34">
                  <c:v>930.46602600145468</c:v>
                </c:pt>
                <c:pt idx="35">
                  <c:v>944.91096664585984</c:v>
                </c:pt>
                <c:pt idx="36">
                  <c:v>958.61752402288403</c:v>
                </c:pt>
                <c:pt idx="37">
                  <c:v>971.58569813252711</c:v>
                </c:pt>
                <c:pt idx="38">
                  <c:v>983.81548897478933</c:v>
                </c:pt>
                <c:pt idx="39">
                  <c:v>995.30689654967057</c:v>
                </c:pt>
                <c:pt idx="40">
                  <c:v>1006.0599208571707</c:v>
                </c:pt>
                <c:pt idx="41">
                  <c:v>1016.0745618972901</c:v>
                </c:pt>
                <c:pt idx="42">
                  <c:v>1025.3508196700286</c:v>
                </c:pt>
                <c:pt idx="43">
                  <c:v>1033.8886941753856</c:v>
                </c:pt>
                <c:pt idx="44">
                  <c:v>1041.6881854133621</c:v>
                </c:pt>
                <c:pt idx="45">
                  <c:v>1048.7492933839574</c:v>
                </c:pt>
                <c:pt idx="46">
                  <c:v>1055.0720180871717</c:v>
                </c:pt>
                <c:pt idx="47">
                  <c:v>1060.6563595230054</c:v>
                </c:pt>
                <c:pt idx="48">
                  <c:v>1065.5023176914576</c:v>
                </c:pt>
                <c:pt idx="49">
                  <c:v>1069.6098925925291</c:v>
                </c:pt>
                <c:pt idx="50">
                  <c:v>1072.9790842262196</c:v>
                </c:pt>
                <c:pt idx="51">
                  <c:v>1075.6098925925291</c:v>
                </c:pt>
                <c:pt idx="52">
                  <c:v>1077.5023176914574</c:v>
                </c:pt>
                <c:pt idx="53">
                  <c:v>1078.6563595230052</c:v>
                </c:pt>
                <c:pt idx="54">
                  <c:v>1079.072018087172</c:v>
                </c:pt>
                <c:pt idx="55">
                  <c:v>1078.7492933839576</c:v>
                </c:pt>
                <c:pt idx="56">
                  <c:v>1077.6881854133619</c:v>
                </c:pt>
                <c:pt idx="57">
                  <c:v>1075.8886941753858</c:v>
                </c:pt>
                <c:pt idx="58">
                  <c:v>1073.3508196700284</c:v>
                </c:pt>
                <c:pt idx="59">
                  <c:v>1070.0745618972901</c:v>
                </c:pt>
                <c:pt idx="60">
                  <c:v>1066.0599208571712</c:v>
                </c:pt>
                <c:pt idx="61">
                  <c:v>1061.3068965496705</c:v>
                </c:pt>
                <c:pt idx="62">
                  <c:v>1055.8154889747891</c:v>
                </c:pt>
                <c:pt idx="63">
                  <c:v>1049.5856981325271</c:v>
                </c:pt>
                <c:pt idx="64">
                  <c:v>1042.6175240228843</c:v>
                </c:pt>
                <c:pt idx="65">
                  <c:v>1034.9109666458603</c:v>
                </c:pt>
                <c:pt idx="66">
                  <c:v>1026.4660260014546</c:v>
                </c:pt>
                <c:pt idx="67">
                  <c:v>1017.2827020896686</c:v>
                </c:pt>
                <c:pt idx="68">
                  <c:v>1007.3609949105016</c:v>
                </c:pt>
                <c:pt idx="69">
                  <c:v>996.70090446395375</c:v>
                </c:pt>
                <c:pt idx="70">
                  <c:v>985.30243075002477</c:v>
                </c:pt>
                <c:pt idx="71">
                  <c:v>973.16557376871447</c:v>
                </c:pt>
                <c:pt idx="72">
                  <c:v>960.29033352002375</c:v>
                </c:pt>
                <c:pt idx="73">
                  <c:v>946.67671000395148</c:v>
                </c:pt>
                <c:pt idx="74">
                  <c:v>932.3247032204988</c:v>
                </c:pt>
                <c:pt idx="75">
                  <c:v>917.2343131696648</c:v>
                </c:pt>
                <c:pt idx="76">
                  <c:v>901.40553985145016</c:v>
                </c:pt>
                <c:pt idx="77">
                  <c:v>884.83838326585374</c:v>
                </c:pt>
                <c:pt idx="78">
                  <c:v>867.53284341287736</c:v>
                </c:pt>
                <c:pt idx="79">
                  <c:v>849.48892029251965</c:v>
                </c:pt>
                <c:pt idx="80">
                  <c:v>830.70661390478062</c:v>
                </c:pt>
                <c:pt idx="81">
                  <c:v>811.18592424966073</c:v>
                </c:pt>
                <c:pt idx="82">
                  <c:v>790.92685132716042</c:v>
                </c:pt>
                <c:pt idx="83">
                  <c:v>769.92939513727879</c:v>
                </c:pt>
                <c:pt idx="84">
                  <c:v>748.19355568001629</c:v>
                </c:pt>
                <c:pt idx="85">
                  <c:v>725.71933295537201</c:v>
                </c:pt>
                <c:pt idx="86">
                  <c:v>702.50672696334732</c:v>
                </c:pt>
                <c:pt idx="87">
                  <c:v>678.55573770394221</c:v>
                </c:pt>
                <c:pt idx="88">
                  <c:v>653.86636517715533</c:v>
                </c:pt>
                <c:pt idx="89">
                  <c:v>628.43860938298803</c:v>
                </c:pt>
                <c:pt idx="90">
                  <c:v>602.27247032143941</c:v>
                </c:pt>
                <c:pt idx="91">
                  <c:v>575.36794799250993</c:v>
                </c:pt>
                <c:pt idx="92">
                  <c:v>547.72504239619911</c:v>
                </c:pt>
                <c:pt idx="93">
                  <c:v>519.34375353250789</c:v>
                </c:pt>
                <c:pt idx="94">
                  <c:v>490.2240814014358</c:v>
                </c:pt>
                <c:pt idx="95">
                  <c:v>460.36602600298193</c:v>
                </c:pt>
                <c:pt idx="96">
                  <c:v>429.76958733714764</c:v>
                </c:pt>
                <c:pt idx="97">
                  <c:v>398.43476540393249</c:v>
                </c:pt>
                <c:pt idx="98">
                  <c:v>366.36156020333601</c:v>
                </c:pt>
                <c:pt idx="99">
                  <c:v>333.54997173535912</c:v>
                </c:pt>
                <c:pt idx="10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7-44AC-A0A5-8B3CD2631530}"/>
            </c:ext>
          </c:extLst>
        </c:ser>
        <c:ser>
          <c:idx val="2"/>
          <c:order val="2"/>
          <c:tx>
            <c:strRef>
              <c:f>[1]Sheet3!$I$2</c:f>
              <c:strCache>
                <c:ptCount val="1"/>
                <c:pt idx="0">
                  <c:v>y min u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[1]Sheet3!$I$3:$I$103</c:f>
              <c:numCache>
                <c:formatCode>0.00</c:formatCode>
                <c:ptCount val="101"/>
                <c:pt idx="0">
                  <c:v>0</c:v>
                </c:pt>
                <c:pt idx="1">
                  <c:v>13.335903443821445</c:v>
                </c:pt>
                <c:pt idx="2">
                  <c:v>26.46300075746468</c:v>
                </c:pt>
                <c:pt idx="3">
                  <c:v>39.3812919409297</c:v>
                </c:pt>
                <c:pt idx="4">
                  <c:v>52.090776994216512</c:v>
                </c:pt>
                <c:pt idx="5">
                  <c:v>64.591455917325121</c:v>
                </c:pt>
                <c:pt idx="6">
                  <c:v>76.883328710255498</c:v>
                </c:pt>
                <c:pt idx="7">
                  <c:v>88.966395373007686</c:v>
                </c:pt>
                <c:pt idx="8">
                  <c:v>100.84065590558166</c:v>
                </c:pt>
                <c:pt idx="9">
                  <c:v>112.50611030797741</c:v>
                </c:pt>
                <c:pt idx="10">
                  <c:v>123.96275858019497</c:v>
                </c:pt>
                <c:pt idx="11">
                  <c:v>135.21060072223429</c:v>
                </c:pt>
                <c:pt idx="12">
                  <c:v>146.24963673409542</c:v>
                </c:pt>
                <c:pt idx="13">
                  <c:v>157.07986661577834</c:v>
                </c:pt>
                <c:pt idx="14">
                  <c:v>167.70129036728304</c:v>
                </c:pt>
                <c:pt idx="15">
                  <c:v>178.11390798860953</c:v>
                </c:pt>
                <c:pt idx="16">
                  <c:v>188.31771947975781</c:v>
                </c:pt>
                <c:pt idx="17">
                  <c:v>198.3127248407279</c:v>
                </c:pt>
                <c:pt idx="18">
                  <c:v>208.09892407151972</c:v>
                </c:pt>
                <c:pt idx="19">
                  <c:v>217.67631717213339</c:v>
                </c:pt>
                <c:pt idx="20">
                  <c:v>227.04490414256884</c:v>
                </c:pt>
                <c:pt idx="21">
                  <c:v>236.20468498282602</c:v>
                </c:pt>
                <c:pt idx="22">
                  <c:v>245.15565969290506</c:v>
                </c:pt>
                <c:pt idx="23">
                  <c:v>253.8978282728059</c:v>
                </c:pt>
                <c:pt idx="24">
                  <c:v>262.43119072252841</c:v>
                </c:pt>
                <c:pt idx="25">
                  <c:v>270.75574704207281</c:v>
                </c:pt>
                <c:pt idx="26">
                  <c:v>278.87149723143898</c:v>
                </c:pt>
                <c:pt idx="27">
                  <c:v>286.77844129062697</c:v>
                </c:pt>
                <c:pt idx="28">
                  <c:v>294.47657921963668</c:v>
                </c:pt>
                <c:pt idx="29">
                  <c:v>301.96591101846826</c:v>
                </c:pt>
                <c:pt idx="30">
                  <c:v>309.24643668712156</c:v>
                </c:pt>
                <c:pt idx="31">
                  <c:v>316.31815622559674</c:v>
                </c:pt>
                <c:pt idx="32">
                  <c:v>323.18106963389357</c:v>
                </c:pt>
                <c:pt idx="33">
                  <c:v>329.83517691201229</c:v>
                </c:pt>
                <c:pt idx="34">
                  <c:v>336.28047805995277</c:v>
                </c:pt>
                <c:pt idx="35">
                  <c:v>342.51697307771502</c:v>
                </c:pt>
                <c:pt idx="36">
                  <c:v>348.5446619652991</c:v>
                </c:pt>
                <c:pt idx="37">
                  <c:v>354.363544722705</c:v>
                </c:pt>
                <c:pt idx="38">
                  <c:v>359.97362134993261</c:v>
                </c:pt>
                <c:pt idx="39">
                  <c:v>365.37489184698205</c:v>
                </c:pt>
                <c:pt idx="40">
                  <c:v>370.56735621385326</c:v>
                </c:pt>
                <c:pt idx="41">
                  <c:v>375.55101445054618</c:v>
                </c:pt>
                <c:pt idx="42">
                  <c:v>380.32586655706098</c:v>
                </c:pt>
                <c:pt idx="43">
                  <c:v>384.8919125333976</c:v>
                </c:pt>
                <c:pt idx="44">
                  <c:v>389.24915237955599</c:v>
                </c:pt>
                <c:pt idx="45">
                  <c:v>393.39758609553616</c:v>
                </c:pt>
                <c:pt idx="46">
                  <c:v>397.33721368133814</c:v>
                </c:pt>
                <c:pt idx="47">
                  <c:v>401.0680351369619</c:v>
                </c:pt>
                <c:pt idx="48">
                  <c:v>404.59005046240731</c:v>
                </c:pt>
                <c:pt idx="49">
                  <c:v>407.90325965767465</c:v>
                </c:pt>
                <c:pt idx="50">
                  <c:v>411.00766272276377</c:v>
                </c:pt>
                <c:pt idx="51">
                  <c:v>413.90325965767465</c:v>
                </c:pt>
                <c:pt idx="52">
                  <c:v>416.59005046240736</c:v>
                </c:pt>
                <c:pt idx="53">
                  <c:v>419.06803513696184</c:v>
                </c:pt>
                <c:pt idx="54">
                  <c:v>421.33721368133814</c:v>
                </c:pt>
                <c:pt idx="55">
                  <c:v>423.3975860955361</c:v>
                </c:pt>
                <c:pt idx="56">
                  <c:v>425.24915237955594</c:v>
                </c:pt>
                <c:pt idx="57">
                  <c:v>426.8919125333976</c:v>
                </c:pt>
                <c:pt idx="58">
                  <c:v>428.32586655706103</c:v>
                </c:pt>
                <c:pt idx="59">
                  <c:v>429.55101445054623</c:v>
                </c:pt>
                <c:pt idx="60">
                  <c:v>430.56735621385326</c:v>
                </c:pt>
                <c:pt idx="61">
                  <c:v>431.37489184698205</c:v>
                </c:pt>
                <c:pt idx="62">
                  <c:v>431.97362134993267</c:v>
                </c:pt>
                <c:pt idx="63">
                  <c:v>432.36354472270494</c:v>
                </c:pt>
                <c:pt idx="64">
                  <c:v>432.5446619652991</c:v>
                </c:pt>
                <c:pt idx="65">
                  <c:v>432.51697307771502</c:v>
                </c:pt>
                <c:pt idx="66">
                  <c:v>432.28047805995277</c:v>
                </c:pt>
                <c:pt idx="67">
                  <c:v>431.83517691201234</c:v>
                </c:pt>
                <c:pt idx="68">
                  <c:v>431.18106963389363</c:v>
                </c:pt>
                <c:pt idx="69">
                  <c:v>430.31815622559674</c:v>
                </c:pt>
                <c:pt idx="70">
                  <c:v>429.24643668712156</c:v>
                </c:pt>
                <c:pt idx="71">
                  <c:v>427.9659110184682</c:v>
                </c:pt>
                <c:pt idx="72">
                  <c:v>426.47657921963673</c:v>
                </c:pt>
                <c:pt idx="73">
                  <c:v>424.77844129062703</c:v>
                </c:pt>
                <c:pt idx="74">
                  <c:v>422.87149723143909</c:v>
                </c:pt>
                <c:pt idx="75">
                  <c:v>420.75574704207293</c:v>
                </c:pt>
                <c:pt idx="76">
                  <c:v>418.43119072252853</c:v>
                </c:pt>
                <c:pt idx="77">
                  <c:v>415.89782827280578</c:v>
                </c:pt>
                <c:pt idx="78">
                  <c:v>413.15565969290515</c:v>
                </c:pt>
                <c:pt idx="79">
                  <c:v>410.20468498282605</c:v>
                </c:pt>
                <c:pt idx="80">
                  <c:v>407.04490414256895</c:v>
                </c:pt>
                <c:pt idx="81">
                  <c:v>403.67631717213339</c:v>
                </c:pt>
                <c:pt idx="82">
                  <c:v>400.09892407151972</c:v>
                </c:pt>
                <c:pt idx="83">
                  <c:v>396.31272484072792</c:v>
                </c:pt>
                <c:pt idx="84">
                  <c:v>392.31771947975778</c:v>
                </c:pt>
                <c:pt idx="85">
                  <c:v>388.11390798860964</c:v>
                </c:pt>
                <c:pt idx="86">
                  <c:v>383.70129036728304</c:v>
                </c:pt>
                <c:pt idx="87">
                  <c:v>379.07986661577843</c:v>
                </c:pt>
                <c:pt idx="88">
                  <c:v>374.24963673409547</c:v>
                </c:pt>
                <c:pt idx="89">
                  <c:v>369.21060072223418</c:v>
                </c:pt>
                <c:pt idx="90">
                  <c:v>363.96275858019499</c:v>
                </c:pt>
                <c:pt idx="91">
                  <c:v>358.50611030797734</c:v>
                </c:pt>
                <c:pt idx="92">
                  <c:v>352.8406559055818</c:v>
                </c:pt>
                <c:pt idx="93">
                  <c:v>346.96639537300769</c:v>
                </c:pt>
                <c:pt idx="94">
                  <c:v>340.88332871025568</c:v>
                </c:pt>
                <c:pt idx="95">
                  <c:v>334.59145591732511</c:v>
                </c:pt>
                <c:pt idx="96">
                  <c:v>328.09077699421641</c:v>
                </c:pt>
                <c:pt idx="97">
                  <c:v>321.38129194092971</c:v>
                </c:pt>
                <c:pt idx="98">
                  <c:v>314.46300075746467</c:v>
                </c:pt>
                <c:pt idx="99">
                  <c:v>307.33590344382151</c:v>
                </c:pt>
                <c:pt idx="10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7-44AC-A0A5-8B3CD2631530}"/>
            </c:ext>
          </c:extLst>
        </c:ser>
        <c:ser>
          <c:idx val="3"/>
          <c:order val="3"/>
          <c:tx>
            <c:v>target</c:v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C000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DF7-44AC-A0A5-8B3CD2631530}"/>
              </c:ext>
            </c:extLst>
          </c:dPt>
          <c:dLbls>
            <c:dLbl>
              <c:idx val="0"/>
              <c:layout>
                <c:manualLayout>
                  <c:x val="-3.3635855758993981E-3"/>
                  <c:y val="-4.4805144970913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X,</a:t>
                    </a:r>
                    <a:r>
                      <a:rPr lang="en-US" baseline="0"/>
                      <a:t> Y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DF7-44AC-A0A5-8B3CD2631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[1]Sheet3!$C$3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[1]Sheet3!$C$4</c:f>
              <c:numCache>
                <c:formatCode>General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7-44AC-A0A5-8B3CD263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97247"/>
        <c:axId val="2003198207"/>
      </c:scatterChart>
      <c:valAx>
        <c:axId val="20031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8207"/>
        <c:crosses val="autoZero"/>
        <c:crossBetween val="midCat"/>
      </c:valAx>
      <c:valAx>
        <c:axId val="20031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above launch height/m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73812167709803"/>
          <c:y val="9.0019641584537027E-2"/>
          <c:w val="0.67410736393799819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0</xdr:rowOff>
    </xdr:from>
    <xdr:to>
      <xdr:col>17</xdr:col>
      <xdr:colOff>563880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1CC8B-809C-4B64-9525-C95DDF1E8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workbookViewId="0">
      <selection activeCell="B2" sqref="B2:P80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0B89-8002-4438-80A5-6E69B9FCD18F}">
  <dimension ref="B2:I103"/>
  <sheetViews>
    <sheetView tabSelected="1" workbookViewId="0">
      <selection activeCell="L20" sqref="L20"/>
    </sheetView>
  </sheetViews>
  <sheetFormatPr defaultRowHeight="14.4" x14ac:dyDescent="0.3"/>
  <cols>
    <col min="2" max="2" width="24.77734375" customWidth="1"/>
  </cols>
  <sheetData>
    <row r="2" spans="2:9" x14ac:dyDescent="0.3">
      <c r="B2" s="12" t="s">
        <v>24</v>
      </c>
      <c r="C2" s="12"/>
      <c r="E2" s="7" t="s">
        <v>35</v>
      </c>
      <c r="F2" s="7" t="s">
        <v>12</v>
      </c>
      <c r="G2" s="16" t="s">
        <v>36</v>
      </c>
      <c r="H2" s="11" t="s">
        <v>40</v>
      </c>
      <c r="I2" s="19" t="s">
        <v>41</v>
      </c>
    </row>
    <row r="3" spans="2:9" x14ac:dyDescent="0.3">
      <c r="B3" s="12" t="s">
        <v>25</v>
      </c>
      <c r="C3" s="12">
        <v>1000</v>
      </c>
      <c r="E3" s="7">
        <v>0</v>
      </c>
      <c r="F3" s="7">
        <v>0</v>
      </c>
      <c r="G3" s="17">
        <f t="shared" ref="G3:G66" si="0">F3*TAN($C$11)-($C$5/(2*$C$6*$C$6))*(1+(TAN($C$11)*TAN($C$11)))*F3*F3</f>
        <v>0</v>
      </c>
      <c r="H3" s="15">
        <f t="shared" ref="H3:H66" si="1">F3*TAN($C$8)-($C$5/(2*$C$6*$C$6))*(1+(TAN($C$8)*TAN($C$8)))*F3*F3</f>
        <v>0</v>
      </c>
      <c r="I3" s="18">
        <f t="shared" ref="I3:I66" si="2">F3*(($C$4+SQRT(($C$3*$C$3)+($C$4*$C$4)))/$C$3)-(SQRT(($C$3*$C$3)+($C$4*$C$4))/($C$3*$C$3))*(F3*F3)</f>
        <v>0</v>
      </c>
    </row>
    <row r="4" spans="2:9" x14ac:dyDescent="0.3">
      <c r="B4" s="12" t="s">
        <v>26</v>
      </c>
      <c r="C4" s="12">
        <v>300</v>
      </c>
      <c r="E4" s="7">
        <f>E3+0.01</f>
        <v>0.01</v>
      </c>
      <c r="F4" s="7">
        <f>F3+10</f>
        <v>10</v>
      </c>
      <c r="G4" s="17">
        <f t="shared" si="0"/>
        <v>5.9228723013389413</v>
      </c>
      <c r="H4" s="15">
        <f t="shared" si="1"/>
        <v>39.549971735358291</v>
      </c>
      <c r="I4" s="18">
        <f t="shared" si="2"/>
        <v>13.335903443821445</v>
      </c>
    </row>
    <row r="5" spans="2:9" x14ac:dyDescent="0.3">
      <c r="B5" s="2" t="s">
        <v>27</v>
      </c>
      <c r="C5" s="2">
        <v>9.81</v>
      </c>
      <c r="E5" s="7">
        <f t="shared" ref="E5:E68" si="3">E4+0.01</f>
        <v>0.02</v>
      </c>
      <c r="F5" s="7">
        <f t="shared" ref="F5:F68" si="4">F4+10</f>
        <v>20</v>
      </c>
      <c r="G5" s="17">
        <f t="shared" si="0"/>
        <v>11.786696677398309</v>
      </c>
      <c r="H5" s="15">
        <f t="shared" si="1"/>
        <v>78.361560203335614</v>
      </c>
      <c r="I5" s="18">
        <f t="shared" si="2"/>
        <v>26.46300075746468</v>
      </c>
    </row>
    <row r="6" spans="2:9" x14ac:dyDescent="0.3">
      <c r="B6" s="2" t="s">
        <v>28</v>
      </c>
      <c r="C6" s="2">
        <v>150</v>
      </c>
      <c r="E6" s="7">
        <f t="shared" si="3"/>
        <v>0.03</v>
      </c>
      <c r="F6" s="7">
        <f t="shared" si="4"/>
        <v>30</v>
      </c>
      <c r="G6" s="17">
        <f t="shared" si="0"/>
        <v>17.591473128178098</v>
      </c>
      <c r="H6" s="15">
        <f t="shared" si="1"/>
        <v>116.43476540393195</v>
      </c>
      <c r="I6" s="18">
        <f t="shared" si="2"/>
        <v>39.3812919409297</v>
      </c>
    </row>
    <row r="7" spans="2:9" x14ac:dyDescent="0.3">
      <c r="B7" s="13" t="s">
        <v>29</v>
      </c>
      <c r="C7" s="14">
        <f>SQRT($C$5)*SQRT($C$4+SQRT(($C$3*$C$3)+($C$4*$C$4)))</f>
        <v>114.82569697259082</v>
      </c>
      <c r="E7" s="7">
        <f t="shared" si="3"/>
        <v>0.04</v>
      </c>
      <c r="F7" s="7">
        <f t="shared" si="4"/>
        <v>40</v>
      </c>
      <c r="G7" s="17">
        <f t="shared" si="0"/>
        <v>23.337201653678321</v>
      </c>
      <c r="H7" s="15">
        <f t="shared" si="1"/>
        <v>153.76958733714733</v>
      </c>
      <c r="I7" s="18">
        <f t="shared" si="2"/>
        <v>52.090776994216512</v>
      </c>
    </row>
    <row r="8" spans="2:9" x14ac:dyDescent="0.3">
      <c r="B8" s="11" t="s">
        <v>30</v>
      </c>
      <c r="C8" s="15">
        <f>ATAN(($C$3+SQRT($C$3*$C$3-(4*(($C$5/(2*$C$6*$C$6))*$C$3*$C$3)*($C$4+(($C$5*$C$3*$C$3)/(2*$C$6*$C$6))))))/(2*(($C$5/(2*$C$6*$C$6))*$C$3*$C$3)))</f>
        <v>1.3253412479491977</v>
      </c>
      <c r="E8" s="7">
        <f t="shared" si="3"/>
        <v>0.05</v>
      </c>
      <c r="F8" s="7">
        <f t="shared" si="4"/>
        <v>50</v>
      </c>
      <c r="G8" s="17">
        <f t="shared" si="0"/>
        <v>29.023882253898961</v>
      </c>
      <c r="H8" s="15">
        <f t="shared" si="1"/>
        <v>190.3660260029817</v>
      </c>
      <c r="I8" s="18">
        <f t="shared" si="2"/>
        <v>64.591455917325121</v>
      </c>
    </row>
    <row r="9" spans="2:9" x14ac:dyDescent="0.3">
      <c r="B9" s="15" t="s">
        <v>31</v>
      </c>
      <c r="C9" s="15">
        <f>$C$8*(180/PI())</f>
        <v>75.936459922090606</v>
      </c>
      <c r="E9" s="7">
        <f t="shared" si="3"/>
        <v>6.0000000000000005E-2</v>
      </c>
      <c r="F9" s="7">
        <f t="shared" si="4"/>
        <v>60</v>
      </c>
      <c r="G9" s="17">
        <f t="shared" si="0"/>
        <v>34.651514928840029</v>
      </c>
      <c r="H9" s="15">
        <f t="shared" si="1"/>
        <v>226.22408140143511</v>
      </c>
      <c r="I9" s="18">
        <f t="shared" si="2"/>
        <v>76.883328710255498</v>
      </c>
    </row>
    <row r="10" spans="2:9" x14ac:dyDescent="0.3">
      <c r="B10" s="15" t="s">
        <v>32</v>
      </c>
      <c r="C10" s="15">
        <f>$C$3/($C$6*COS($C$8))</f>
        <v>27.435091916779431</v>
      </c>
      <c r="E10" s="7">
        <f t="shared" si="3"/>
        <v>7.0000000000000007E-2</v>
      </c>
      <c r="F10" s="7">
        <f t="shared" si="4"/>
        <v>70</v>
      </c>
      <c r="G10" s="17">
        <f t="shared" si="0"/>
        <v>40.220099678501526</v>
      </c>
      <c r="H10" s="15">
        <f t="shared" si="1"/>
        <v>261.34375353250755</v>
      </c>
      <c r="I10" s="18">
        <f t="shared" si="2"/>
        <v>88.966395373007686</v>
      </c>
    </row>
    <row r="11" spans="2:9" x14ac:dyDescent="0.3">
      <c r="B11" s="16" t="s">
        <v>33</v>
      </c>
      <c r="C11" s="17">
        <f>ATAN(($C$3-SQRT($C$3*$C$3-(4*(($C$5/(2*$C$6*$C$6))*$C$3*$C$3)*($C$4+(($C$5*$C$3*$C$3)/(2*$C$6*$C$6))))))/(2*(($C$5/(2*$C$6*$C$6))*$C$3*$C$3)))</f>
        <v>0.53691187332356594</v>
      </c>
      <c r="E11" s="7">
        <f t="shared" si="3"/>
        <v>0.08</v>
      </c>
      <c r="F11" s="7">
        <f t="shared" si="4"/>
        <v>80</v>
      </c>
      <c r="G11" s="17">
        <f t="shared" si="0"/>
        <v>45.729636502883444</v>
      </c>
      <c r="H11" s="15">
        <f t="shared" si="1"/>
        <v>295.72504239619906</v>
      </c>
      <c r="I11" s="18">
        <f t="shared" si="2"/>
        <v>100.84065590558166</v>
      </c>
    </row>
    <row r="12" spans="2:9" x14ac:dyDescent="0.3">
      <c r="B12" s="17" t="s">
        <v>34</v>
      </c>
      <c r="C12" s="17">
        <f>$C$11*(180/PI())</f>
        <v>30.762784311903019</v>
      </c>
      <c r="E12" s="7">
        <f t="shared" si="3"/>
        <v>0.09</v>
      </c>
      <c r="F12" s="7">
        <f t="shared" si="4"/>
        <v>90</v>
      </c>
      <c r="G12" s="17">
        <f t="shared" si="0"/>
        <v>51.180125401985791</v>
      </c>
      <c r="H12" s="15">
        <f t="shared" si="1"/>
        <v>329.36794799250953</v>
      </c>
      <c r="I12" s="18">
        <f t="shared" si="2"/>
        <v>112.50611030797741</v>
      </c>
    </row>
    <row r="13" spans="2:9" x14ac:dyDescent="0.3">
      <c r="B13" s="17" t="s">
        <v>32</v>
      </c>
      <c r="C13" s="17">
        <f>$C$3/($C$6*COS($C$11))</f>
        <v>7.7583223067140521</v>
      </c>
      <c r="E13" s="7">
        <f t="shared" si="3"/>
        <v>9.9999999999999992E-2</v>
      </c>
      <c r="F13" s="7">
        <f t="shared" si="4"/>
        <v>100</v>
      </c>
      <c r="G13" s="17">
        <f t="shared" si="0"/>
        <v>56.571566375808558</v>
      </c>
      <c r="H13" s="15">
        <f t="shared" si="1"/>
        <v>362.27247032143902</v>
      </c>
      <c r="I13" s="18">
        <f t="shared" si="2"/>
        <v>123.96275858019497</v>
      </c>
    </row>
    <row r="14" spans="2:9" x14ac:dyDescent="0.3">
      <c r="B14" s="18" t="s">
        <v>37</v>
      </c>
      <c r="C14" s="18">
        <f>ATAN(($C$4+SQRT(($C$3*$C$3)+($C$4*$C$4)))/$C$3)</f>
        <v>0.93112656063638188</v>
      </c>
      <c r="E14" s="7">
        <f t="shared" si="3"/>
        <v>0.10999999999999999</v>
      </c>
      <c r="F14" s="7">
        <f t="shared" si="4"/>
        <v>110</v>
      </c>
      <c r="G14" s="17">
        <f t="shared" si="0"/>
        <v>61.903959424351754</v>
      </c>
      <c r="H14" s="15">
        <f t="shared" si="1"/>
        <v>394.43860938298758</v>
      </c>
      <c r="I14" s="18">
        <f t="shared" si="2"/>
        <v>135.21060072223429</v>
      </c>
    </row>
    <row r="15" spans="2:9" x14ac:dyDescent="0.3">
      <c r="B15" s="18" t="s">
        <v>38</v>
      </c>
      <c r="C15" s="18">
        <f>$C$14*(180/PI())</f>
        <v>53.349622116996812</v>
      </c>
      <c r="E15" s="7">
        <f t="shared" si="3"/>
        <v>0.11999999999999998</v>
      </c>
      <c r="F15" s="7">
        <f t="shared" si="4"/>
        <v>120</v>
      </c>
      <c r="G15" s="17">
        <f t="shared" si="0"/>
        <v>67.177304547615364</v>
      </c>
      <c r="H15" s="15">
        <f t="shared" si="1"/>
        <v>425.8663651771551</v>
      </c>
      <c r="I15" s="18">
        <f t="shared" si="2"/>
        <v>146.24963673409542</v>
      </c>
    </row>
    <row r="16" spans="2:9" x14ac:dyDescent="0.3">
      <c r="B16" s="18" t="s">
        <v>39</v>
      </c>
      <c r="C16" s="18">
        <f>$C$3/($C$6*COS($C$14))</f>
        <v>11.168245441696904</v>
      </c>
      <c r="E16" s="7">
        <f t="shared" si="3"/>
        <v>0.12999999999999998</v>
      </c>
      <c r="F16" s="7">
        <f t="shared" si="4"/>
        <v>130</v>
      </c>
      <c r="G16" s="17">
        <f t="shared" si="0"/>
        <v>72.391601745599417</v>
      </c>
      <c r="H16" s="15">
        <f t="shared" si="1"/>
        <v>456.5557377039417</v>
      </c>
      <c r="I16" s="18">
        <f t="shared" si="2"/>
        <v>157.07986661577834</v>
      </c>
    </row>
    <row r="17" spans="2:9" x14ac:dyDescent="0.3">
      <c r="E17" s="7">
        <f t="shared" si="3"/>
        <v>0.13999999999999999</v>
      </c>
      <c r="F17" s="7">
        <f t="shared" si="4"/>
        <v>140</v>
      </c>
      <c r="G17" s="17">
        <f>F17*TAN($C$11)-($C$5/(2*$C$6*$C$6))*(1+(TAN($C$11)*TAN($C$11)))*F17*F17</f>
        <v>77.546851018303897</v>
      </c>
      <c r="H17" s="15">
        <f t="shared" si="1"/>
        <v>486.50672696334726</v>
      </c>
      <c r="I17" s="18">
        <f t="shared" si="2"/>
        <v>167.70129036728304</v>
      </c>
    </row>
    <row r="18" spans="2:9" x14ac:dyDescent="0.3">
      <c r="E18" s="7">
        <f t="shared" si="3"/>
        <v>0.15</v>
      </c>
      <c r="F18" s="7">
        <f t="shared" si="4"/>
        <v>150</v>
      </c>
      <c r="G18" s="17">
        <f t="shared" si="0"/>
        <v>82.643052365728792</v>
      </c>
      <c r="H18" s="15">
        <f t="shared" si="1"/>
        <v>515.71933295537201</v>
      </c>
      <c r="I18" s="18">
        <f t="shared" si="2"/>
        <v>178.11390798860953</v>
      </c>
    </row>
    <row r="19" spans="2:9" x14ac:dyDescent="0.3">
      <c r="E19" s="7">
        <f t="shared" si="3"/>
        <v>0.16</v>
      </c>
      <c r="F19" s="7">
        <f t="shared" si="4"/>
        <v>160</v>
      </c>
      <c r="G19" s="17">
        <f t="shared" si="0"/>
        <v>87.680205787874115</v>
      </c>
      <c r="H19" s="15">
        <f t="shared" si="1"/>
        <v>544.19355568001561</v>
      </c>
      <c r="I19" s="18">
        <f t="shared" si="2"/>
        <v>188.31771947975781</v>
      </c>
    </row>
    <row r="20" spans="2:9" x14ac:dyDescent="0.3">
      <c r="E20" s="7">
        <f t="shared" si="3"/>
        <v>0.17</v>
      </c>
      <c r="F20" s="7">
        <f t="shared" si="4"/>
        <v>170</v>
      </c>
      <c r="G20" s="17">
        <f t="shared" si="0"/>
        <v>92.658311284739867</v>
      </c>
      <c r="H20" s="15">
        <f t="shared" si="1"/>
        <v>571.92939513727833</v>
      </c>
      <c r="I20" s="18">
        <f t="shared" si="2"/>
        <v>198.3127248407279</v>
      </c>
    </row>
    <row r="21" spans="2:9" x14ac:dyDescent="0.3">
      <c r="C21" s="20"/>
      <c r="D21" s="20"/>
      <c r="E21" s="7">
        <f t="shared" si="3"/>
        <v>0.18000000000000002</v>
      </c>
      <c r="F21" s="7">
        <f t="shared" si="4"/>
        <v>180</v>
      </c>
      <c r="G21" s="17">
        <f t="shared" si="0"/>
        <v>97.577368856326032</v>
      </c>
      <c r="H21" s="15">
        <f t="shared" si="1"/>
        <v>598.92685132715997</v>
      </c>
      <c r="I21" s="18">
        <f t="shared" si="2"/>
        <v>208.09892407151972</v>
      </c>
    </row>
    <row r="22" spans="2:9" x14ac:dyDescent="0.3">
      <c r="C22" s="20"/>
      <c r="D22" s="20"/>
      <c r="E22" s="7">
        <f t="shared" si="3"/>
        <v>0.19000000000000003</v>
      </c>
      <c r="F22" s="7">
        <f t="shared" si="4"/>
        <v>190</v>
      </c>
      <c r="G22" s="17">
        <f t="shared" si="0"/>
        <v>102.43737850263264</v>
      </c>
      <c r="H22" s="15">
        <f t="shared" si="1"/>
        <v>625.18592424966073</v>
      </c>
      <c r="I22" s="18">
        <f t="shared" si="2"/>
        <v>217.67631717213339</v>
      </c>
    </row>
    <row r="23" spans="2:9" x14ac:dyDescent="0.3">
      <c r="C23" s="20"/>
      <c r="D23" s="20"/>
      <c r="E23" s="7">
        <f t="shared" si="3"/>
        <v>0.20000000000000004</v>
      </c>
      <c r="F23" s="7">
        <f t="shared" si="4"/>
        <v>200</v>
      </c>
      <c r="G23" s="17">
        <f t="shared" si="0"/>
        <v>107.23834022365966</v>
      </c>
      <c r="H23" s="15">
        <f t="shared" si="1"/>
        <v>650.7066139047804</v>
      </c>
      <c r="I23" s="18">
        <f t="shared" si="2"/>
        <v>227.04490414256884</v>
      </c>
    </row>
    <row r="24" spans="2:9" x14ac:dyDescent="0.3">
      <c r="C24" s="20"/>
      <c r="D24" s="20"/>
      <c r="E24" s="7">
        <f t="shared" si="3"/>
        <v>0.21000000000000005</v>
      </c>
      <c r="F24" s="7">
        <f t="shared" si="4"/>
        <v>210</v>
      </c>
      <c r="G24" s="17">
        <f t="shared" si="0"/>
        <v>111.9802540194071</v>
      </c>
      <c r="H24" s="15">
        <f t="shared" si="1"/>
        <v>675.48892029251931</v>
      </c>
      <c r="I24" s="18">
        <f t="shared" si="2"/>
        <v>236.20468498282602</v>
      </c>
    </row>
    <row r="25" spans="2:9" x14ac:dyDescent="0.3">
      <c r="C25" s="20"/>
      <c r="D25" s="20"/>
      <c r="E25" s="7">
        <f t="shared" si="3"/>
        <v>0.22000000000000006</v>
      </c>
      <c r="F25" s="7">
        <f t="shared" si="4"/>
        <v>220</v>
      </c>
      <c r="G25" s="17">
        <f t="shared" si="0"/>
        <v>116.66311988987498</v>
      </c>
      <c r="H25" s="15">
        <f t="shared" si="1"/>
        <v>699.53284341287713</v>
      </c>
      <c r="I25" s="18">
        <f t="shared" si="2"/>
        <v>245.15565969290506</v>
      </c>
    </row>
    <row r="26" spans="2:9" x14ac:dyDescent="0.3">
      <c r="C26" s="20"/>
      <c r="D26" s="20"/>
      <c r="E26" s="7">
        <f>E25+0.01</f>
        <v>0.23000000000000007</v>
      </c>
      <c r="F26" s="7">
        <f t="shared" si="4"/>
        <v>230</v>
      </c>
      <c r="G26" s="17">
        <f t="shared" si="0"/>
        <v>121.28693783506327</v>
      </c>
      <c r="H26" s="15">
        <f t="shared" si="1"/>
        <v>722.83838326585396</v>
      </c>
      <c r="I26" s="18">
        <f t="shared" si="2"/>
        <v>253.8978282728059</v>
      </c>
    </row>
    <row r="27" spans="2:9" x14ac:dyDescent="0.3">
      <c r="C27" s="20"/>
      <c r="D27" s="20"/>
      <c r="E27" s="7">
        <f t="shared" si="3"/>
        <v>0.24000000000000007</v>
      </c>
      <c r="F27" s="7">
        <f t="shared" si="4"/>
        <v>240</v>
      </c>
      <c r="G27" s="17">
        <f t="shared" si="0"/>
        <v>125.85170785497201</v>
      </c>
      <c r="H27" s="15">
        <f t="shared" si="1"/>
        <v>745.4055398514497</v>
      </c>
      <c r="I27" s="18">
        <f t="shared" si="2"/>
        <v>262.43119072252841</v>
      </c>
    </row>
    <row r="28" spans="2:9" x14ac:dyDescent="0.3">
      <c r="B28" s="20"/>
      <c r="C28" s="20"/>
      <c r="D28" s="20"/>
      <c r="E28" s="7">
        <f t="shared" si="3"/>
        <v>0.25000000000000006</v>
      </c>
      <c r="F28" s="7">
        <f t="shared" si="4"/>
        <v>250</v>
      </c>
      <c r="G28" s="17">
        <f t="shared" si="0"/>
        <v>130.35742994960114</v>
      </c>
      <c r="H28" s="15">
        <f t="shared" si="1"/>
        <v>767.23431316966457</v>
      </c>
      <c r="I28" s="18">
        <f t="shared" si="2"/>
        <v>270.75574704207281</v>
      </c>
    </row>
    <row r="29" spans="2:9" x14ac:dyDescent="0.3">
      <c r="C29" s="20"/>
      <c r="D29" s="20"/>
      <c r="E29" s="7">
        <f t="shared" si="3"/>
        <v>0.26000000000000006</v>
      </c>
      <c r="F29" s="7">
        <f t="shared" si="4"/>
        <v>260</v>
      </c>
      <c r="G29" s="17">
        <f t="shared" si="0"/>
        <v>134.80410411895073</v>
      </c>
      <c r="H29" s="15">
        <f t="shared" si="1"/>
        <v>788.32470322049846</v>
      </c>
      <c r="I29" s="18">
        <f t="shared" si="2"/>
        <v>278.87149723143898</v>
      </c>
    </row>
    <row r="30" spans="2:9" x14ac:dyDescent="0.3">
      <c r="C30" s="20"/>
      <c r="D30" s="20"/>
      <c r="E30" s="7">
        <f t="shared" si="3"/>
        <v>0.27000000000000007</v>
      </c>
      <c r="F30" s="7">
        <f t="shared" si="4"/>
        <v>270</v>
      </c>
      <c r="G30" s="17">
        <f t="shared" si="0"/>
        <v>139.19173036302072</v>
      </c>
      <c r="H30" s="15">
        <f t="shared" si="1"/>
        <v>808.67671000395148</v>
      </c>
      <c r="I30" s="18">
        <f t="shared" si="2"/>
        <v>286.77844129062697</v>
      </c>
    </row>
    <row r="31" spans="2:9" x14ac:dyDescent="0.3">
      <c r="B31" s="20"/>
      <c r="C31" s="20"/>
      <c r="D31" s="20"/>
      <c r="E31" s="7">
        <f t="shared" si="3"/>
        <v>0.28000000000000008</v>
      </c>
      <c r="F31" s="7">
        <f t="shared" si="4"/>
        <v>280</v>
      </c>
      <c r="G31" s="17">
        <f t="shared" si="0"/>
        <v>143.52030868181117</v>
      </c>
      <c r="H31" s="15">
        <f t="shared" si="1"/>
        <v>828.2903335200233</v>
      </c>
      <c r="I31" s="18">
        <f t="shared" si="2"/>
        <v>294.47657921963668</v>
      </c>
    </row>
    <row r="32" spans="2:9" x14ac:dyDescent="0.3">
      <c r="C32" s="20"/>
      <c r="D32" s="20"/>
      <c r="E32" s="7">
        <f t="shared" si="3"/>
        <v>0.29000000000000009</v>
      </c>
      <c r="F32" s="7">
        <f t="shared" si="4"/>
        <v>290</v>
      </c>
      <c r="G32" s="17">
        <f t="shared" si="0"/>
        <v>147.78983907532202</v>
      </c>
      <c r="H32" s="15">
        <f t="shared" si="1"/>
        <v>847.16557376871447</v>
      </c>
      <c r="I32" s="18">
        <f t="shared" si="2"/>
        <v>301.96591101846826</v>
      </c>
    </row>
    <row r="33" spans="2:9" x14ac:dyDescent="0.3">
      <c r="C33" s="20"/>
      <c r="D33" s="20"/>
      <c r="E33" s="7">
        <f t="shared" si="3"/>
        <v>0.3000000000000001</v>
      </c>
      <c r="F33" s="7">
        <f t="shared" si="4"/>
        <v>300</v>
      </c>
      <c r="G33" s="17">
        <f t="shared" si="0"/>
        <v>152.0003215435533</v>
      </c>
      <c r="H33" s="15">
        <f t="shared" si="1"/>
        <v>865.30243075002454</v>
      </c>
      <c r="I33" s="18">
        <f t="shared" si="2"/>
        <v>309.24643668712156</v>
      </c>
    </row>
    <row r="34" spans="2:9" x14ac:dyDescent="0.3">
      <c r="B34" s="20"/>
      <c r="C34" s="20"/>
      <c r="D34" s="20"/>
      <c r="E34" s="7">
        <f t="shared" si="3"/>
        <v>0.31000000000000011</v>
      </c>
      <c r="F34" s="7">
        <f t="shared" si="4"/>
        <v>310</v>
      </c>
      <c r="G34" s="17">
        <f t="shared" si="0"/>
        <v>156.151756086505</v>
      </c>
      <c r="H34" s="15">
        <f t="shared" si="1"/>
        <v>882.70090446395329</v>
      </c>
      <c r="I34" s="18">
        <f t="shared" si="2"/>
        <v>316.31815622559674</v>
      </c>
    </row>
    <row r="35" spans="2:9" x14ac:dyDescent="0.3">
      <c r="C35" s="20"/>
      <c r="D35" s="20"/>
      <c r="E35" s="7">
        <f>E34+0.01</f>
        <v>0.32000000000000012</v>
      </c>
      <c r="F35" s="7">
        <f t="shared" si="4"/>
        <v>320</v>
      </c>
      <c r="G35" s="17">
        <f t="shared" si="0"/>
        <v>160.24414270417714</v>
      </c>
      <c r="H35" s="15">
        <f t="shared" si="1"/>
        <v>899.36099491050163</v>
      </c>
      <c r="I35" s="18">
        <f t="shared" si="2"/>
        <v>323.18106963389357</v>
      </c>
    </row>
    <row r="36" spans="2:9" x14ac:dyDescent="0.3">
      <c r="C36" s="20"/>
      <c r="D36" s="20"/>
      <c r="E36" s="7">
        <f t="shared" si="3"/>
        <v>0.33000000000000013</v>
      </c>
      <c r="F36" s="7">
        <f t="shared" si="4"/>
        <v>330</v>
      </c>
      <c r="G36" s="17">
        <f t="shared" si="0"/>
        <v>164.2774813965697</v>
      </c>
      <c r="H36" s="15">
        <f t="shared" si="1"/>
        <v>915.28270208966842</v>
      </c>
      <c r="I36" s="18">
        <f t="shared" si="2"/>
        <v>329.83517691201229</v>
      </c>
    </row>
    <row r="37" spans="2:9" x14ac:dyDescent="0.3">
      <c r="E37" s="7">
        <f t="shared" si="3"/>
        <v>0.34000000000000014</v>
      </c>
      <c r="F37" s="7">
        <f t="shared" si="4"/>
        <v>340</v>
      </c>
      <c r="G37" s="17">
        <f t="shared" si="0"/>
        <v>168.25177216368269</v>
      </c>
      <c r="H37" s="15">
        <f t="shared" si="1"/>
        <v>930.46602600145468</v>
      </c>
      <c r="I37" s="18">
        <f t="shared" si="2"/>
        <v>336.28047805995277</v>
      </c>
    </row>
    <row r="38" spans="2:9" x14ac:dyDescent="0.3">
      <c r="E38" s="7">
        <f t="shared" si="3"/>
        <v>0.35000000000000014</v>
      </c>
      <c r="F38" s="7">
        <f t="shared" si="4"/>
        <v>350</v>
      </c>
      <c r="G38" s="17">
        <f t="shared" si="0"/>
        <v>172.16701500551608</v>
      </c>
      <c r="H38" s="15">
        <f t="shared" si="1"/>
        <v>944.91096664585984</v>
      </c>
      <c r="I38" s="18">
        <f t="shared" si="2"/>
        <v>342.51697307771502</v>
      </c>
    </row>
    <row r="39" spans="2:9" x14ac:dyDescent="0.3">
      <c r="E39" s="7">
        <f t="shared" si="3"/>
        <v>0.36000000000000015</v>
      </c>
      <c r="F39" s="7">
        <f t="shared" si="4"/>
        <v>360</v>
      </c>
      <c r="G39" s="17">
        <f t="shared" si="0"/>
        <v>176.0232099220699</v>
      </c>
      <c r="H39" s="15">
        <f t="shared" si="1"/>
        <v>958.61752402288403</v>
      </c>
      <c r="I39" s="18">
        <f t="shared" si="2"/>
        <v>348.5446619652991</v>
      </c>
    </row>
    <row r="40" spans="2:9" x14ac:dyDescent="0.3">
      <c r="E40" s="7">
        <f t="shared" si="3"/>
        <v>0.37000000000000016</v>
      </c>
      <c r="F40" s="7">
        <f t="shared" si="4"/>
        <v>370</v>
      </c>
      <c r="G40" s="17">
        <f t="shared" si="0"/>
        <v>179.82035691334414</v>
      </c>
      <c r="H40" s="15">
        <f t="shared" si="1"/>
        <v>971.58569813252711</v>
      </c>
      <c r="I40" s="18">
        <f t="shared" si="2"/>
        <v>354.363544722705</v>
      </c>
    </row>
    <row r="41" spans="2:9" x14ac:dyDescent="0.3">
      <c r="E41" s="7">
        <f t="shared" si="3"/>
        <v>0.38000000000000017</v>
      </c>
      <c r="F41" s="7">
        <f t="shared" si="4"/>
        <v>380</v>
      </c>
      <c r="G41" s="17">
        <f t="shared" si="0"/>
        <v>183.55845597933885</v>
      </c>
      <c r="H41" s="15">
        <f t="shared" si="1"/>
        <v>983.81548897478933</v>
      </c>
      <c r="I41" s="18">
        <f t="shared" si="2"/>
        <v>359.97362134993261</v>
      </c>
    </row>
    <row r="42" spans="2:9" x14ac:dyDescent="0.3">
      <c r="E42" s="7">
        <f t="shared" si="3"/>
        <v>0.39000000000000018</v>
      </c>
      <c r="F42" s="7">
        <f t="shared" si="4"/>
        <v>390</v>
      </c>
      <c r="G42" s="17">
        <f t="shared" si="0"/>
        <v>187.23750712005395</v>
      </c>
      <c r="H42" s="15">
        <f t="shared" si="1"/>
        <v>995.30689654967057</v>
      </c>
      <c r="I42" s="18">
        <f t="shared" si="2"/>
        <v>365.37489184698205</v>
      </c>
    </row>
    <row r="43" spans="2:9" x14ac:dyDescent="0.3">
      <c r="E43" s="7">
        <f t="shared" si="3"/>
        <v>0.40000000000000019</v>
      </c>
      <c r="F43" s="7">
        <f t="shared" si="4"/>
        <v>400</v>
      </c>
      <c r="G43" s="17">
        <f t="shared" si="0"/>
        <v>190.85751033548948</v>
      </c>
      <c r="H43" s="15">
        <f t="shared" si="1"/>
        <v>1006.0599208571707</v>
      </c>
      <c r="I43" s="18">
        <f t="shared" si="2"/>
        <v>370.56735621385326</v>
      </c>
    </row>
    <row r="44" spans="2:9" x14ac:dyDescent="0.3">
      <c r="E44" s="7">
        <f t="shared" si="3"/>
        <v>0.4100000000000002</v>
      </c>
      <c r="F44" s="7">
        <f t="shared" si="4"/>
        <v>410</v>
      </c>
      <c r="G44" s="17">
        <f t="shared" si="0"/>
        <v>194.41846562564544</v>
      </c>
      <c r="H44" s="15">
        <f t="shared" si="1"/>
        <v>1016.0745618972901</v>
      </c>
      <c r="I44" s="18">
        <f t="shared" si="2"/>
        <v>375.55101445054618</v>
      </c>
    </row>
    <row r="45" spans="2:9" x14ac:dyDescent="0.3">
      <c r="E45" s="7">
        <f t="shared" si="3"/>
        <v>0.42000000000000021</v>
      </c>
      <c r="F45" s="7">
        <f t="shared" si="4"/>
        <v>420</v>
      </c>
      <c r="G45" s="17">
        <f t="shared" si="0"/>
        <v>197.9203729905218</v>
      </c>
      <c r="H45" s="15">
        <f t="shared" si="1"/>
        <v>1025.3508196700286</v>
      </c>
      <c r="I45" s="18">
        <f t="shared" si="2"/>
        <v>380.32586655706098</v>
      </c>
    </row>
    <row r="46" spans="2:9" x14ac:dyDescent="0.3">
      <c r="E46" s="7">
        <f t="shared" si="3"/>
        <v>0.43000000000000022</v>
      </c>
      <c r="F46" s="7">
        <f t="shared" si="4"/>
        <v>430</v>
      </c>
      <c r="G46" s="17">
        <f t="shared" si="0"/>
        <v>201.36323243011861</v>
      </c>
      <c r="H46" s="15">
        <f t="shared" si="1"/>
        <v>1033.8886941753856</v>
      </c>
      <c r="I46" s="18">
        <f t="shared" si="2"/>
        <v>384.8919125333976</v>
      </c>
    </row>
    <row r="47" spans="2:9" x14ac:dyDescent="0.3">
      <c r="E47" s="7">
        <f t="shared" si="3"/>
        <v>0.44000000000000022</v>
      </c>
      <c r="F47" s="7">
        <f t="shared" si="4"/>
        <v>440</v>
      </c>
      <c r="G47" s="17">
        <f t="shared" si="0"/>
        <v>204.74704394443586</v>
      </c>
      <c r="H47" s="15">
        <f t="shared" si="1"/>
        <v>1041.6881854133621</v>
      </c>
      <c r="I47" s="18">
        <f t="shared" si="2"/>
        <v>389.24915237955599</v>
      </c>
    </row>
    <row r="48" spans="2:9" x14ac:dyDescent="0.3">
      <c r="E48" s="7">
        <f t="shared" si="3"/>
        <v>0.45000000000000023</v>
      </c>
      <c r="F48" s="7">
        <f t="shared" si="4"/>
        <v>450</v>
      </c>
      <c r="G48" s="17">
        <f t="shared" si="0"/>
        <v>208.07180753347353</v>
      </c>
      <c r="H48" s="15">
        <f t="shared" si="1"/>
        <v>1048.7492933839574</v>
      </c>
      <c r="I48" s="18">
        <f t="shared" si="2"/>
        <v>393.39758609553616</v>
      </c>
    </row>
    <row r="49" spans="5:9" x14ac:dyDescent="0.3">
      <c r="E49" s="7">
        <f t="shared" si="3"/>
        <v>0.46000000000000024</v>
      </c>
      <c r="F49" s="7">
        <f t="shared" si="4"/>
        <v>460</v>
      </c>
      <c r="G49" s="17">
        <f t="shared" si="0"/>
        <v>211.3375231972316</v>
      </c>
      <c r="H49" s="15">
        <f t="shared" si="1"/>
        <v>1055.0720180871717</v>
      </c>
      <c r="I49" s="18">
        <f t="shared" si="2"/>
        <v>397.33721368133814</v>
      </c>
    </row>
    <row r="50" spans="5:9" x14ac:dyDescent="0.3">
      <c r="E50" s="7">
        <f t="shared" si="3"/>
        <v>0.47000000000000025</v>
      </c>
      <c r="F50" s="7">
        <f t="shared" si="4"/>
        <v>470</v>
      </c>
      <c r="G50" s="17">
        <f t="shared" si="0"/>
        <v>214.54419093571013</v>
      </c>
      <c r="H50" s="15">
        <f t="shared" si="1"/>
        <v>1060.6563595230054</v>
      </c>
      <c r="I50" s="18">
        <f t="shared" si="2"/>
        <v>401.0680351369619</v>
      </c>
    </row>
    <row r="51" spans="5:9" x14ac:dyDescent="0.3">
      <c r="E51" s="7">
        <f t="shared" si="3"/>
        <v>0.48000000000000026</v>
      </c>
      <c r="F51" s="7">
        <f t="shared" si="4"/>
        <v>480</v>
      </c>
      <c r="G51" s="17">
        <f t="shared" si="0"/>
        <v>217.69181074890906</v>
      </c>
      <c r="H51" s="15">
        <f t="shared" si="1"/>
        <v>1065.5023176914576</v>
      </c>
      <c r="I51" s="18">
        <f t="shared" si="2"/>
        <v>404.59005046240731</v>
      </c>
    </row>
    <row r="52" spans="5:9" x14ac:dyDescent="0.3">
      <c r="E52" s="7">
        <f t="shared" si="3"/>
        <v>0.49000000000000027</v>
      </c>
      <c r="F52" s="7">
        <f t="shared" si="4"/>
        <v>490</v>
      </c>
      <c r="G52" s="17">
        <f t="shared" si="0"/>
        <v>220.78038263682845</v>
      </c>
      <c r="H52" s="15">
        <f t="shared" si="1"/>
        <v>1069.6098925925291</v>
      </c>
      <c r="I52" s="18">
        <f t="shared" si="2"/>
        <v>407.90325965767465</v>
      </c>
    </row>
    <row r="53" spans="5:9" x14ac:dyDescent="0.3">
      <c r="E53" s="7">
        <f t="shared" si="3"/>
        <v>0.50000000000000022</v>
      </c>
      <c r="F53" s="7">
        <f t="shared" si="4"/>
        <v>500</v>
      </c>
      <c r="G53" s="17">
        <f t="shared" si="0"/>
        <v>223.80990659946821</v>
      </c>
      <c r="H53" s="15">
        <f t="shared" si="1"/>
        <v>1072.9790842262196</v>
      </c>
      <c r="I53" s="18">
        <f t="shared" si="2"/>
        <v>411.00766272276377</v>
      </c>
    </row>
    <row r="54" spans="5:9" x14ac:dyDescent="0.3">
      <c r="E54" s="7">
        <f t="shared" si="3"/>
        <v>0.51000000000000023</v>
      </c>
      <c r="F54" s="7">
        <f t="shared" si="4"/>
        <v>510</v>
      </c>
      <c r="G54" s="17">
        <f t="shared" si="0"/>
        <v>226.78038263682842</v>
      </c>
      <c r="H54" s="15">
        <f t="shared" si="1"/>
        <v>1075.6098925925291</v>
      </c>
      <c r="I54" s="18">
        <f t="shared" si="2"/>
        <v>413.90325965767465</v>
      </c>
    </row>
    <row r="55" spans="5:9" x14ac:dyDescent="0.3">
      <c r="E55" s="7">
        <f t="shared" si="3"/>
        <v>0.52000000000000024</v>
      </c>
      <c r="F55" s="7">
        <f t="shared" si="4"/>
        <v>520</v>
      </c>
      <c r="G55" s="17">
        <f t="shared" si="0"/>
        <v>229.69181074890903</v>
      </c>
      <c r="H55" s="15">
        <f t="shared" si="1"/>
        <v>1077.5023176914574</v>
      </c>
      <c r="I55" s="18">
        <f t="shared" si="2"/>
        <v>416.59005046240736</v>
      </c>
    </row>
    <row r="56" spans="5:9" x14ac:dyDescent="0.3">
      <c r="E56" s="7">
        <f t="shared" si="3"/>
        <v>0.53000000000000025</v>
      </c>
      <c r="F56" s="7">
        <f t="shared" si="4"/>
        <v>530</v>
      </c>
      <c r="G56" s="17">
        <f t="shared" si="0"/>
        <v>232.54419093571011</v>
      </c>
      <c r="H56" s="15">
        <f t="shared" si="1"/>
        <v>1078.6563595230052</v>
      </c>
      <c r="I56" s="18">
        <f t="shared" si="2"/>
        <v>419.06803513696184</v>
      </c>
    </row>
    <row r="57" spans="5:9" x14ac:dyDescent="0.3">
      <c r="E57" s="7">
        <f t="shared" si="3"/>
        <v>0.54000000000000026</v>
      </c>
      <c r="F57" s="7">
        <f t="shared" si="4"/>
        <v>540</v>
      </c>
      <c r="G57" s="17">
        <f t="shared" si="0"/>
        <v>235.33752319723158</v>
      </c>
      <c r="H57" s="15">
        <f t="shared" si="1"/>
        <v>1079.072018087172</v>
      </c>
      <c r="I57" s="18">
        <f t="shared" si="2"/>
        <v>421.33721368133814</v>
      </c>
    </row>
    <row r="58" spans="5:9" x14ac:dyDescent="0.3">
      <c r="E58" s="7">
        <f t="shared" si="3"/>
        <v>0.55000000000000027</v>
      </c>
      <c r="F58" s="7">
        <f t="shared" si="4"/>
        <v>550</v>
      </c>
      <c r="G58" s="17">
        <f t="shared" si="0"/>
        <v>238.07180753347353</v>
      </c>
      <c r="H58" s="15">
        <f t="shared" si="1"/>
        <v>1078.7492933839576</v>
      </c>
      <c r="I58" s="18">
        <f t="shared" si="2"/>
        <v>423.3975860955361</v>
      </c>
    </row>
    <row r="59" spans="5:9" x14ac:dyDescent="0.3">
      <c r="E59" s="7">
        <f t="shared" si="3"/>
        <v>0.56000000000000028</v>
      </c>
      <c r="F59" s="7">
        <f t="shared" si="4"/>
        <v>560</v>
      </c>
      <c r="G59" s="17">
        <f t="shared" si="0"/>
        <v>240.74704394443592</v>
      </c>
      <c r="H59" s="15">
        <f t="shared" si="1"/>
        <v>1077.6881854133619</v>
      </c>
      <c r="I59" s="18">
        <f t="shared" si="2"/>
        <v>425.24915237955594</v>
      </c>
    </row>
    <row r="60" spans="5:9" x14ac:dyDescent="0.3">
      <c r="E60" s="7">
        <f t="shared" si="3"/>
        <v>0.57000000000000028</v>
      </c>
      <c r="F60" s="7">
        <f t="shared" si="4"/>
        <v>570</v>
      </c>
      <c r="G60" s="17">
        <f t="shared" si="0"/>
        <v>243.36323243011861</v>
      </c>
      <c r="H60" s="15">
        <f t="shared" si="1"/>
        <v>1075.8886941753858</v>
      </c>
      <c r="I60" s="18">
        <f t="shared" si="2"/>
        <v>426.8919125333976</v>
      </c>
    </row>
    <row r="61" spans="5:9" x14ac:dyDescent="0.3">
      <c r="E61" s="7">
        <f t="shared" si="3"/>
        <v>0.58000000000000029</v>
      </c>
      <c r="F61" s="7">
        <f t="shared" si="4"/>
        <v>580</v>
      </c>
      <c r="G61" s="17">
        <f t="shared" si="0"/>
        <v>245.92037299052186</v>
      </c>
      <c r="H61" s="15">
        <f t="shared" si="1"/>
        <v>1073.3508196700284</v>
      </c>
      <c r="I61" s="18">
        <f t="shared" si="2"/>
        <v>428.32586655706103</v>
      </c>
    </row>
    <row r="62" spans="5:9" x14ac:dyDescent="0.3">
      <c r="E62" s="7">
        <f t="shared" si="3"/>
        <v>0.5900000000000003</v>
      </c>
      <c r="F62" s="7">
        <f t="shared" si="4"/>
        <v>590</v>
      </c>
      <c r="G62" s="17">
        <f t="shared" si="0"/>
        <v>248.41846562564541</v>
      </c>
      <c r="H62" s="15">
        <f t="shared" si="1"/>
        <v>1070.0745618972901</v>
      </c>
      <c r="I62" s="18">
        <f t="shared" si="2"/>
        <v>429.55101445054623</v>
      </c>
    </row>
    <row r="63" spans="5:9" x14ac:dyDescent="0.3">
      <c r="E63" s="7">
        <f t="shared" si="3"/>
        <v>0.60000000000000031</v>
      </c>
      <c r="F63" s="7">
        <f t="shared" si="4"/>
        <v>600</v>
      </c>
      <c r="G63" s="17">
        <f t="shared" si="0"/>
        <v>250.85751033548951</v>
      </c>
      <c r="H63" s="15">
        <f t="shared" si="1"/>
        <v>1066.0599208571712</v>
      </c>
      <c r="I63" s="18">
        <f t="shared" si="2"/>
        <v>430.56735621385326</v>
      </c>
    </row>
    <row r="64" spans="5:9" x14ac:dyDescent="0.3">
      <c r="E64" s="7">
        <f t="shared" si="3"/>
        <v>0.61000000000000032</v>
      </c>
      <c r="F64" s="7">
        <f t="shared" si="4"/>
        <v>610</v>
      </c>
      <c r="G64" s="17">
        <f t="shared" si="0"/>
        <v>253.23750712005395</v>
      </c>
      <c r="H64" s="15">
        <f t="shared" si="1"/>
        <v>1061.3068965496705</v>
      </c>
      <c r="I64" s="18">
        <f t="shared" si="2"/>
        <v>431.37489184698205</v>
      </c>
    </row>
    <row r="65" spans="5:9" x14ac:dyDescent="0.3">
      <c r="E65" s="7">
        <f t="shared" si="3"/>
        <v>0.62000000000000033</v>
      </c>
      <c r="F65" s="7">
        <f t="shared" si="4"/>
        <v>620</v>
      </c>
      <c r="G65" s="17">
        <f t="shared" si="0"/>
        <v>255.55845597933885</v>
      </c>
      <c r="H65" s="15">
        <f t="shared" si="1"/>
        <v>1055.8154889747891</v>
      </c>
      <c r="I65" s="18">
        <f t="shared" si="2"/>
        <v>431.97362134993267</v>
      </c>
    </row>
    <row r="66" spans="5:9" x14ac:dyDescent="0.3">
      <c r="E66" s="7">
        <f t="shared" si="3"/>
        <v>0.63000000000000034</v>
      </c>
      <c r="F66" s="7">
        <f t="shared" si="4"/>
        <v>630</v>
      </c>
      <c r="G66" s="17">
        <f t="shared" si="0"/>
        <v>257.82035691334414</v>
      </c>
      <c r="H66" s="15">
        <f t="shared" si="1"/>
        <v>1049.5856981325271</v>
      </c>
      <c r="I66" s="18">
        <f t="shared" si="2"/>
        <v>432.36354472270494</v>
      </c>
    </row>
    <row r="67" spans="5:9" x14ac:dyDescent="0.3">
      <c r="E67" s="7">
        <f t="shared" si="3"/>
        <v>0.64000000000000035</v>
      </c>
      <c r="F67" s="7">
        <f t="shared" si="4"/>
        <v>640</v>
      </c>
      <c r="G67" s="17">
        <f t="shared" ref="G67:G103" si="5">F67*TAN($C$11)-($C$5/(2*$C$6*$C$6))*(1+(TAN($C$11)*TAN($C$11)))*F67*F67</f>
        <v>260.0232099220699</v>
      </c>
      <c r="H67" s="15">
        <f t="shared" ref="H67:H103" si="6">F67*TAN($C$8)-($C$5/(2*$C$6*$C$6))*(1+(TAN($C$8)*TAN($C$8)))*F67*F67</f>
        <v>1042.6175240228843</v>
      </c>
      <c r="I67" s="18">
        <f t="shared" ref="I67:I103" si="7">F67*(($C$4+SQRT(($C$3*$C$3)+($C$4*$C$4)))/$C$3)-(SQRT(($C$3*$C$3)+($C$4*$C$4))/($C$3*$C$3))*(F67*F67)</f>
        <v>432.5446619652991</v>
      </c>
    </row>
    <row r="68" spans="5:9" x14ac:dyDescent="0.3">
      <c r="E68" s="7">
        <f t="shared" si="3"/>
        <v>0.65000000000000036</v>
      </c>
      <c r="F68" s="7">
        <f t="shared" si="4"/>
        <v>650</v>
      </c>
      <c r="G68" s="17">
        <f t="shared" si="5"/>
        <v>262.16701500551608</v>
      </c>
      <c r="H68" s="15">
        <f t="shared" si="6"/>
        <v>1034.9109666458603</v>
      </c>
      <c r="I68" s="18">
        <f t="shared" si="7"/>
        <v>432.51697307771502</v>
      </c>
    </row>
    <row r="69" spans="5:9" x14ac:dyDescent="0.3">
      <c r="E69" s="7">
        <f t="shared" ref="E69:E103" si="8">E68+0.01</f>
        <v>0.66000000000000036</v>
      </c>
      <c r="F69" s="7">
        <f t="shared" ref="F69:F103" si="9">F68+10</f>
        <v>660</v>
      </c>
      <c r="G69" s="17">
        <f t="shared" si="5"/>
        <v>264.25177216368269</v>
      </c>
      <c r="H69" s="15">
        <f t="shared" si="6"/>
        <v>1026.4660260014546</v>
      </c>
      <c r="I69" s="18">
        <f t="shared" si="7"/>
        <v>432.28047805995277</v>
      </c>
    </row>
    <row r="70" spans="5:9" x14ac:dyDescent="0.3">
      <c r="E70" s="7">
        <f t="shared" si="8"/>
        <v>0.67000000000000037</v>
      </c>
      <c r="F70" s="7">
        <f t="shared" si="9"/>
        <v>670</v>
      </c>
      <c r="G70" s="17">
        <f t="shared" si="5"/>
        <v>266.27748139656967</v>
      </c>
      <c r="H70" s="15">
        <f t="shared" si="6"/>
        <v>1017.2827020896686</v>
      </c>
      <c r="I70" s="18">
        <f t="shared" si="7"/>
        <v>431.83517691201234</v>
      </c>
    </row>
    <row r="71" spans="5:9" x14ac:dyDescent="0.3">
      <c r="E71" s="7">
        <f t="shared" si="8"/>
        <v>0.68000000000000038</v>
      </c>
      <c r="F71" s="7">
        <f t="shared" si="9"/>
        <v>680</v>
      </c>
      <c r="G71" s="17">
        <f t="shared" si="5"/>
        <v>268.24414270417714</v>
      </c>
      <c r="H71" s="15">
        <f t="shared" si="6"/>
        <v>1007.3609949105016</v>
      </c>
      <c r="I71" s="18">
        <f t="shared" si="7"/>
        <v>431.18106963389363</v>
      </c>
    </row>
    <row r="72" spans="5:9" x14ac:dyDescent="0.3">
      <c r="E72" s="7">
        <f t="shared" si="8"/>
        <v>0.69000000000000039</v>
      </c>
      <c r="F72" s="7">
        <f t="shared" si="9"/>
        <v>690</v>
      </c>
      <c r="G72" s="17">
        <f t="shared" si="5"/>
        <v>270.15175608650497</v>
      </c>
      <c r="H72" s="15">
        <f t="shared" si="6"/>
        <v>996.70090446395375</v>
      </c>
      <c r="I72" s="18">
        <f t="shared" si="7"/>
        <v>430.31815622559674</v>
      </c>
    </row>
    <row r="73" spans="5:9" x14ac:dyDescent="0.3">
      <c r="E73" s="7">
        <f t="shared" si="8"/>
        <v>0.7000000000000004</v>
      </c>
      <c r="F73" s="7">
        <f t="shared" si="9"/>
        <v>700</v>
      </c>
      <c r="G73" s="17">
        <f t="shared" si="5"/>
        <v>272.0003215435533</v>
      </c>
      <c r="H73" s="15">
        <f t="shared" si="6"/>
        <v>985.30243075002477</v>
      </c>
      <c r="I73" s="18">
        <f t="shared" si="7"/>
        <v>429.24643668712156</v>
      </c>
    </row>
    <row r="74" spans="5:9" x14ac:dyDescent="0.3">
      <c r="E74" s="7">
        <f t="shared" si="8"/>
        <v>0.71000000000000041</v>
      </c>
      <c r="F74" s="7">
        <f t="shared" si="9"/>
        <v>710</v>
      </c>
      <c r="G74" s="17">
        <f t="shared" si="5"/>
        <v>273.78983907532199</v>
      </c>
      <c r="H74" s="15">
        <f t="shared" si="6"/>
        <v>973.16557376871447</v>
      </c>
      <c r="I74" s="18">
        <f t="shared" si="7"/>
        <v>427.9659110184682</v>
      </c>
    </row>
    <row r="75" spans="5:9" x14ac:dyDescent="0.3">
      <c r="E75" s="7">
        <f t="shared" si="8"/>
        <v>0.72000000000000042</v>
      </c>
      <c r="F75" s="7">
        <f t="shared" si="9"/>
        <v>720</v>
      </c>
      <c r="G75" s="17">
        <f t="shared" si="5"/>
        <v>275.52030868181112</v>
      </c>
      <c r="H75" s="15">
        <f t="shared" si="6"/>
        <v>960.29033352002375</v>
      </c>
      <c r="I75" s="18">
        <f t="shared" si="7"/>
        <v>426.47657921963673</v>
      </c>
    </row>
    <row r="76" spans="5:9" x14ac:dyDescent="0.3">
      <c r="E76" s="7">
        <f t="shared" si="8"/>
        <v>0.73000000000000043</v>
      </c>
      <c r="F76" s="7">
        <f t="shared" si="9"/>
        <v>730</v>
      </c>
      <c r="G76" s="17">
        <f t="shared" si="5"/>
        <v>277.19173036302072</v>
      </c>
      <c r="H76" s="15">
        <f t="shared" si="6"/>
        <v>946.67671000395148</v>
      </c>
      <c r="I76" s="18">
        <f t="shared" si="7"/>
        <v>424.77844129062703</v>
      </c>
    </row>
    <row r="77" spans="5:9" x14ac:dyDescent="0.3">
      <c r="E77" s="7">
        <f t="shared" si="8"/>
        <v>0.74000000000000044</v>
      </c>
      <c r="F77" s="7">
        <f t="shared" si="9"/>
        <v>740</v>
      </c>
      <c r="G77" s="17">
        <f t="shared" si="5"/>
        <v>278.8041041189507</v>
      </c>
      <c r="H77" s="15">
        <f t="shared" si="6"/>
        <v>932.3247032204988</v>
      </c>
      <c r="I77" s="18">
        <f t="shared" si="7"/>
        <v>422.87149723143909</v>
      </c>
    </row>
    <row r="78" spans="5:9" x14ac:dyDescent="0.3">
      <c r="E78" s="7">
        <f t="shared" si="8"/>
        <v>0.75000000000000044</v>
      </c>
      <c r="F78" s="7">
        <f t="shared" si="9"/>
        <v>750</v>
      </c>
      <c r="G78" s="17">
        <f t="shared" si="5"/>
        <v>280.35742994960117</v>
      </c>
      <c r="H78" s="15">
        <f t="shared" si="6"/>
        <v>917.2343131696648</v>
      </c>
      <c r="I78" s="18">
        <f t="shared" si="7"/>
        <v>420.75574704207293</v>
      </c>
    </row>
    <row r="79" spans="5:9" x14ac:dyDescent="0.3">
      <c r="E79" s="7">
        <f t="shared" si="8"/>
        <v>0.76000000000000045</v>
      </c>
      <c r="F79" s="7">
        <f t="shared" si="9"/>
        <v>760</v>
      </c>
      <c r="G79" s="17">
        <f t="shared" si="5"/>
        <v>281.85170785497201</v>
      </c>
      <c r="H79" s="15">
        <f t="shared" si="6"/>
        <v>901.40553985145016</v>
      </c>
      <c r="I79" s="18">
        <f t="shared" si="7"/>
        <v>418.43119072252853</v>
      </c>
    </row>
    <row r="80" spans="5:9" x14ac:dyDescent="0.3">
      <c r="E80" s="7">
        <f t="shared" si="8"/>
        <v>0.77000000000000046</v>
      </c>
      <c r="F80" s="7">
        <f t="shared" si="9"/>
        <v>770</v>
      </c>
      <c r="G80" s="17">
        <f t="shared" si="5"/>
        <v>283.28693783506333</v>
      </c>
      <c r="H80" s="15">
        <f t="shared" si="6"/>
        <v>884.83838326585374</v>
      </c>
      <c r="I80" s="18">
        <f t="shared" si="7"/>
        <v>415.89782827280578</v>
      </c>
    </row>
    <row r="81" spans="5:9" x14ac:dyDescent="0.3">
      <c r="E81" s="7">
        <f t="shared" si="8"/>
        <v>0.78000000000000047</v>
      </c>
      <c r="F81" s="7">
        <f t="shared" si="9"/>
        <v>780</v>
      </c>
      <c r="G81" s="17">
        <f t="shared" si="5"/>
        <v>284.66311988987496</v>
      </c>
      <c r="H81" s="15">
        <f t="shared" si="6"/>
        <v>867.53284341287736</v>
      </c>
      <c r="I81" s="18">
        <f t="shared" si="7"/>
        <v>413.15565969290515</v>
      </c>
    </row>
    <row r="82" spans="5:9" x14ac:dyDescent="0.3">
      <c r="E82" s="7">
        <f t="shared" si="8"/>
        <v>0.79000000000000048</v>
      </c>
      <c r="F82" s="7">
        <f t="shared" si="9"/>
        <v>790</v>
      </c>
      <c r="G82" s="17">
        <f t="shared" si="5"/>
        <v>285.98025401940708</v>
      </c>
      <c r="H82" s="15">
        <f t="shared" si="6"/>
        <v>849.48892029251965</v>
      </c>
      <c r="I82" s="18">
        <f t="shared" si="7"/>
        <v>410.20468498282605</v>
      </c>
    </row>
    <row r="83" spans="5:9" x14ac:dyDescent="0.3">
      <c r="E83" s="7">
        <f t="shared" si="8"/>
        <v>0.80000000000000049</v>
      </c>
      <c r="F83" s="7">
        <f t="shared" si="9"/>
        <v>800</v>
      </c>
      <c r="G83" s="17">
        <f t="shared" si="5"/>
        <v>287.23834022365963</v>
      </c>
      <c r="H83" s="15">
        <f t="shared" si="6"/>
        <v>830.70661390478062</v>
      </c>
      <c r="I83" s="18">
        <f t="shared" si="7"/>
        <v>407.04490414256895</v>
      </c>
    </row>
    <row r="84" spans="5:9" x14ac:dyDescent="0.3">
      <c r="E84" s="7">
        <f t="shared" si="8"/>
        <v>0.8100000000000005</v>
      </c>
      <c r="F84" s="7">
        <f t="shared" si="9"/>
        <v>810</v>
      </c>
      <c r="G84" s="17">
        <f t="shared" si="5"/>
        <v>288.43737850263267</v>
      </c>
      <c r="H84" s="15">
        <f t="shared" si="6"/>
        <v>811.18592424966073</v>
      </c>
      <c r="I84" s="18">
        <f t="shared" si="7"/>
        <v>403.67631717213339</v>
      </c>
    </row>
    <row r="85" spans="5:9" x14ac:dyDescent="0.3">
      <c r="E85" s="7">
        <f t="shared" si="8"/>
        <v>0.82000000000000051</v>
      </c>
      <c r="F85" s="7">
        <f t="shared" si="9"/>
        <v>820</v>
      </c>
      <c r="G85" s="17">
        <f t="shared" si="5"/>
        <v>289.57736885632602</v>
      </c>
      <c r="H85" s="15">
        <f t="shared" si="6"/>
        <v>790.92685132716042</v>
      </c>
      <c r="I85" s="18">
        <f t="shared" si="7"/>
        <v>400.09892407151972</v>
      </c>
    </row>
    <row r="86" spans="5:9" x14ac:dyDescent="0.3">
      <c r="E86" s="7">
        <f t="shared" si="8"/>
        <v>0.83000000000000052</v>
      </c>
      <c r="F86" s="7">
        <f t="shared" si="9"/>
        <v>830</v>
      </c>
      <c r="G86" s="17">
        <f t="shared" si="5"/>
        <v>290.65831128473985</v>
      </c>
      <c r="H86" s="15">
        <f t="shared" si="6"/>
        <v>769.92939513727879</v>
      </c>
      <c r="I86" s="18">
        <f t="shared" si="7"/>
        <v>396.31272484072792</v>
      </c>
    </row>
    <row r="87" spans="5:9" x14ac:dyDescent="0.3">
      <c r="E87" s="7">
        <f t="shared" si="8"/>
        <v>0.84000000000000052</v>
      </c>
      <c r="F87" s="7">
        <f t="shared" si="9"/>
        <v>840</v>
      </c>
      <c r="G87" s="17">
        <f t="shared" si="5"/>
        <v>291.68020578787406</v>
      </c>
      <c r="H87" s="15">
        <f t="shared" si="6"/>
        <v>748.19355568001629</v>
      </c>
      <c r="I87" s="18">
        <f t="shared" si="7"/>
        <v>392.31771947975778</v>
      </c>
    </row>
    <row r="88" spans="5:9" x14ac:dyDescent="0.3">
      <c r="E88" s="7">
        <f t="shared" si="8"/>
        <v>0.85000000000000053</v>
      </c>
      <c r="F88" s="7">
        <f t="shared" si="9"/>
        <v>850</v>
      </c>
      <c r="G88" s="17">
        <f t="shared" si="5"/>
        <v>292.64305236572881</v>
      </c>
      <c r="H88" s="15">
        <f t="shared" si="6"/>
        <v>725.71933295537201</v>
      </c>
      <c r="I88" s="18">
        <f t="shared" si="7"/>
        <v>388.11390798860964</v>
      </c>
    </row>
    <row r="89" spans="5:9" x14ac:dyDescent="0.3">
      <c r="E89" s="7">
        <f t="shared" si="8"/>
        <v>0.86000000000000054</v>
      </c>
      <c r="F89" s="7">
        <f t="shared" si="9"/>
        <v>860</v>
      </c>
      <c r="G89" s="17">
        <f t="shared" si="5"/>
        <v>293.54685101830387</v>
      </c>
      <c r="H89" s="15">
        <f t="shared" si="6"/>
        <v>702.50672696334732</v>
      </c>
      <c r="I89" s="18">
        <f t="shared" si="7"/>
        <v>383.70129036728304</v>
      </c>
    </row>
    <row r="90" spans="5:9" x14ac:dyDescent="0.3">
      <c r="E90" s="7">
        <f t="shared" si="8"/>
        <v>0.87000000000000055</v>
      </c>
      <c r="F90" s="7">
        <f t="shared" si="9"/>
        <v>870</v>
      </c>
      <c r="G90" s="17">
        <f t="shared" si="5"/>
        <v>294.39160174559936</v>
      </c>
      <c r="H90" s="15">
        <f t="shared" si="6"/>
        <v>678.55573770394221</v>
      </c>
      <c r="I90" s="18">
        <f t="shared" si="7"/>
        <v>379.07986661577843</v>
      </c>
    </row>
    <row r="91" spans="5:9" x14ac:dyDescent="0.3">
      <c r="E91" s="7">
        <f t="shared" si="8"/>
        <v>0.88000000000000056</v>
      </c>
      <c r="F91" s="7">
        <f t="shared" si="9"/>
        <v>880</v>
      </c>
      <c r="G91" s="17">
        <f t="shared" si="5"/>
        <v>295.17730454761534</v>
      </c>
      <c r="H91" s="15">
        <f t="shared" si="6"/>
        <v>653.86636517715533</v>
      </c>
      <c r="I91" s="18">
        <f t="shared" si="7"/>
        <v>374.24963673409547</v>
      </c>
    </row>
    <row r="92" spans="5:9" x14ac:dyDescent="0.3">
      <c r="E92" s="7">
        <f t="shared" si="8"/>
        <v>0.89000000000000057</v>
      </c>
      <c r="F92" s="7">
        <f t="shared" si="9"/>
        <v>890</v>
      </c>
      <c r="G92" s="17">
        <f t="shared" si="5"/>
        <v>295.90395942435168</v>
      </c>
      <c r="H92" s="15">
        <f t="shared" si="6"/>
        <v>628.43860938298803</v>
      </c>
      <c r="I92" s="18">
        <f t="shared" si="7"/>
        <v>369.21060072223418</v>
      </c>
    </row>
    <row r="93" spans="5:9" x14ac:dyDescent="0.3">
      <c r="E93" s="7">
        <f t="shared" si="8"/>
        <v>0.90000000000000058</v>
      </c>
      <c r="F93" s="7">
        <f t="shared" si="9"/>
        <v>900</v>
      </c>
      <c r="G93" s="17">
        <f t="shared" si="5"/>
        <v>296.57156637580857</v>
      </c>
      <c r="H93" s="15">
        <f t="shared" si="6"/>
        <v>602.27247032143941</v>
      </c>
      <c r="I93" s="18">
        <f t="shared" si="7"/>
        <v>363.96275858019499</v>
      </c>
    </row>
    <row r="94" spans="5:9" x14ac:dyDescent="0.3">
      <c r="E94" s="7">
        <f t="shared" si="8"/>
        <v>0.91000000000000059</v>
      </c>
      <c r="F94" s="7">
        <f t="shared" si="9"/>
        <v>910</v>
      </c>
      <c r="G94" s="17">
        <f t="shared" si="5"/>
        <v>297.18012540198578</v>
      </c>
      <c r="H94" s="15">
        <f t="shared" si="6"/>
        <v>575.36794799250993</v>
      </c>
      <c r="I94" s="18">
        <f t="shared" si="7"/>
        <v>358.50611030797734</v>
      </c>
    </row>
    <row r="95" spans="5:9" x14ac:dyDescent="0.3">
      <c r="E95" s="7">
        <f t="shared" si="8"/>
        <v>0.9200000000000006</v>
      </c>
      <c r="F95" s="7">
        <f t="shared" si="9"/>
        <v>920</v>
      </c>
      <c r="G95" s="17">
        <f t="shared" si="5"/>
        <v>297.72963650288341</v>
      </c>
      <c r="H95" s="15">
        <f t="shared" si="6"/>
        <v>547.72504239619911</v>
      </c>
      <c r="I95" s="18">
        <f t="shared" si="7"/>
        <v>352.8406559055818</v>
      </c>
    </row>
    <row r="96" spans="5:9" x14ac:dyDescent="0.3">
      <c r="E96" s="7">
        <f t="shared" si="8"/>
        <v>0.9300000000000006</v>
      </c>
      <c r="F96" s="7">
        <f t="shared" si="9"/>
        <v>930</v>
      </c>
      <c r="G96" s="17">
        <f t="shared" si="5"/>
        <v>298.22009967850158</v>
      </c>
      <c r="H96" s="15">
        <f t="shared" si="6"/>
        <v>519.34375353250789</v>
      </c>
      <c r="I96" s="18">
        <f t="shared" si="7"/>
        <v>346.96639537300769</v>
      </c>
    </row>
    <row r="97" spans="5:9" x14ac:dyDescent="0.3">
      <c r="E97" s="7">
        <f t="shared" si="8"/>
        <v>0.94000000000000061</v>
      </c>
      <c r="F97" s="7">
        <f t="shared" si="9"/>
        <v>940</v>
      </c>
      <c r="G97" s="17">
        <f t="shared" si="5"/>
        <v>298.65151492884002</v>
      </c>
      <c r="H97" s="15">
        <f t="shared" si="6"/>
        <v>490.2240814014358</v>
      </c>
      <c r="I97" s="18">
        <f t="shared" si="7"/>
        <v>340.88332871025568</v>
      </c>
    </row>
    <row r="98" spans="5:9" x14ac:dyDescent="0.3">
      <c r="E98" s="7">
        <f t="shared" si="8"/>
        <v>0.95000000000000062</v>
      </c>
      <c r="F98" s="7">
        <f t="shared" si="9"/>
        <v>950</v>
      </c>
      <c r="G98" s="17">
        <f t="shared" si="5"/>
        <v>299.02388225389893</v>
      </c>
      <c r="H98" s="15">
        <f t="shared" si="6"/>
        <v>460.36602600298193</v>
      </c>
      <c r="I98" s="18">
        <f t="shared" si="7"/>
        <v>334.59145591732511</v>
      </c>
    </row>
    <row r="99" spans="5:9" x14ac:dyDescent="0.3">
      <c r="E99" s="7">
        <f t="shared" si="8"/>
        <v>0.96000000000000063</v>
      </c>
      <c r="F99" s="7">
        <f t="shared" si="9"/>
        <v>960</v>
      </c>
      <c r="G99" s="17">
        <f t="shared" si="5"/>
        <v>299.33720165367828</v>
      </c>
      <c r="H99" s="15">
        <f t="shared" si="6"/>
        <v>429.76958733714764</v>
      </c>
      <c r="I99" s="18">
        <f t="shared" si="7"/>
        <v>328.09077699421641</v>
      </c>
    </row>
    <row r="100" spans="5:9" x14ac:dyDescent="0.3">
      <c r="E100" s="7">
        <f t="shared" si="8"/>
        <v>0.97000000000000064</v>
      </c>
      <c r="F100" s="7">
        <f t="shared" si="9"/>
        <v>970</v>
      </c>
      <c r="G100" s="17">
        <f t="shared" si="5"/>
        <v>299.59147312817811</v>
      </c>
      <c r="H100" s="15">
        <f t="shared" si="6"/>
        <v>398.43476540393249</v>
      </c>
      <c r="I100" s="18">
        <f t="shared" si="7"/>
        <v>321.38129194092971</v>
      </c>
    </row>
    <row r="101" spans="5:9" x14ac:dyDescent="0.3">
      <c r="E101" s="7">
        <f t="shared" si="8"/>
        <v>0.98000000000000065</v>
      </c>
      <c r="F101" s="7">
        <f t="shared" si="9"/>
        <v>980</v>
      </c>
      <c r="G101" s="17">
        <f t="shared" si="5"/>
        <v>299.78669667739831</v>
      </c>
      <c r="H101" s="15">
        <f t="shared" si="6"/>
        <v>366.36156020333601</v>
      </c>
      <c r="I101" s="18">
        <f t="shared" si="7"/>
        <v>314.46300075746467</v>
      </c>
    </row>
    <row r="102" spans="5:9" x14ac:dyDescent="0.3">
      <c r="E102" s="7">
        <f t="shared" si="8"/>
        <v>0.99000000000000066</v>
      </c>
      <c r="F102" s="7">
        <f t="shared" si="9"/>
        <v>990</v>
      </c>
      <c r="G102" s="17">
        <f t="shared" si="5"/>
        <v>299.92287230133888</v>
      </c>
      <c r="H102" s="15">
        <f t="shared" si="6"/>
        <v>333.54997173535912</v>
      </c>
      <c r="I102" s="18">
        <f t="shared" si="7"/>
        <v>307.33590344382151</v>
      </c>
    </row>
    <row r="103" spans="5:9" x14ac:dyDescent="0.3">
      <c r="E103" s="7">
        <f t="shared" si="8"/>
        <v>1.0000000000000007</v>
      </c>
      <c r="F103" s="7">
        <f t="shared" si="9"/>
        <v>1000</v>
      </c>
      <c r="G103" s="17">
        <f t="shared" si="5"/>
        <v>299.99999999999994</v>
      </c>
      <c r="H103" s="15">
        <f t="shared" si="6"/>
        <v>300</v>
      </c>
      <c r="I103" s="18">
        <f t="shared" si="7"/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2024-09-05T14:56:17Z</dcterms:modified>
</cp:coreProperties>
</file>