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reiltys\iomgroot\DeptShare_DHSS_Nobles\Management\Director of Finance, Performance &amp; Delivery\16. Manx Care\FAS DSC\LD Clients Cash\"/>
    </mc:Choice>
  </mc:AlternateContent>
  <xr:revisionPtr revIDLastSave="0" documentId="13_ncr:1_{08DCF871-0683-4791-BF95-7C795533B089}" xr6:coauthVersionLast="47" xr6:coauthVersionMax="47" xr10:uidLastSave="{00000000-0000-0000-0000-000000000000}"/>
  <bookViews>
    <workbookView xWindow="-108" yWindow="-108" windowWidth="30936" windowHeight="17040" xr2:uid="{00000000-000D-0000-FFFF-FFFF00000000}"/>
  </bookViews>
  <sheets>
    <sheet name="BENEFITS" sheetId="1" r:id="rId1"/>
    <sheet name="OTHER CREDITS" sheetId="3" r:id="rId2"/>
    <sheet name="WITHDRAWALS" sheetId="2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D19" i="1" l="1"/>
  <c r="F11" i="1"/>
  <c r="F12" i="1"/>
  <c r="F13" i="1"/>
  <c r="F14" i="1"/>
  <c r="F15" i="1"/>
  <c r="F16" i="1"/>
  <c r="F17" i="1"/>
  <c r="E19" i="1" l="1"/>
  <c r="F10" i="3"/>
  <c r="F11" i="3"/>
  <c r="F12" i="3"/>
  <c r="F13" i="3"/>
  <c r="F14" i="3"/>
  <c r="F15" i="3"/>
  <c r="F16" i="3"/>
  <c r="F17" i="3"/>
  <c r="F18" i="3"/>
  <c r="D18" i="2"/>
  <c r="F10" i="1"/>
  <c r="F18" i="1"/>
  <c r="F9" i="1" l="1"/>
  <c r="F9" i="2" l="1"/>
  <c r="F10" i="2"/>
  <c r="F11" i="2"/>
  <c r="F12" i="2"/>
  <c r="F13" i="2"/>
  <c r="F14" i="2"/>
  <c r="F15" i="2"/>
  <c r="F16" i="2"/>
  <c r="F17" i="2"/>
  <c r="E19" i="3" l="1"/>
  <c r="D19" i="3" l="1"/>
  <c r="F9" i="3" l="1"/>
  <c r="F8" i="2" l="1"/>
  <c r="E18" i="2" l="1"/>
  <c r="F19" i="3" l="1"/>
  <c r="F19" i="1" l="1"/>
  <c r="F18" i="2" l="1"/>
  <c r="G32" i="2" l="1"/>
</calcChain>
</file>

<file path=xl/sharedStrings.xml><?xml version="1.0" encoding="utf-8"?>
<sst xmlns="http://schemas.openxmlformats.org/spreadsheetml/2006/main" count="136" uniqueCount="54">
  <si>
    <t>PATIENTS SURNAME</t>
  </si>
  <si>
    <t>PATIENTS FORENAME</t>
  </si>
  <si>
    <t>REVISED BALANCE</t>
  </si>
  <si>
    <t>CLAGUE</t>
  </si>
  <si>
    <t xml:space="preserve">ROBERT </t>
  </si>
  <si>
    <t>CORKILL</t>
  </si>
  <si>
    <t xml:space="preserve">DAVID </t>
  </si>
  <si>
    <t>DYER</t>
  </si>
  <si>
    <t xml:space="preserve">SHEILA </t>
  </si>
  <si>
    <t>JACKSON</t>
  </si>
  <si>
    <t xml:space="preserve">GORDON </t>
  </si>
  <si>
    <t>LEWIS</t>
  </si>
  <si>
    <t xml:space="preserve">FLO </t>
  </si>
  <si>
    <t>PATTON</t>
  </si>
  <si>
    <t xml:space="preserve">PATIENCE </t>
  </si>
  <si>
    <t>PERRY</t>
  </si>
  <si>
    <t xml:space="preserve">CATHERINE </t>
  </si>
  <si>
    <t>SMITH</t>
  </si>
  <si>
    <t xml:space="preserve">STEPHEN </t>
  </si>
  <si>
    <t>WARD</t>
  </si>
  <si>
    <t xml:space="preserve">SUSAN </t>
  </si>
  <si>
    <t>Prepared By:</t>
  </si>
  <si>
    <t>Date:</t>
  </si>
  <si>
    <t>Checked By:</t>
  </si>
  <si>
    <t>Patients Cash Weekly Input Sheet</t>
  </si>
  <si>
    <t>BALANCE BEFORE BENEFITS</t>
  </si>
  <si>
    <t>BENEFITS AMOUNT</t>
  </si>
  <si>
    <t>TOTAL BALANCE IN ACCOUNTS</t>
  </si>
  <si>
    <t>DETAILS</t>
  </si>
  <si>
    <t>BUNGALOW 1</t>
  </si>
  <si>
    <t>THIE NY AISHLISH</t>
  </si>
  <si>
    <t>THIE GRIANAGH</t>
  </si>
  <si>
    <t>COOILLEEN</t>
  </si>
  <si>
    <t>PATIENT'S FORENAME</t>
  </si>
  <si>
    <t>PROPERTY</t>
  </si>
  <si>
    <t>PATIENT'S SURNAME</t>
  </si>
  <si>
    <t>BALANCE BEFORE WITHDRAWAL</t>
  </si>
  <si>
    <t>AMOUNT WITHDRAWN</t>
  </si>
  <si>
    <t>BALANCE BEFORE CREDITS</t>
  </si>
  <si>
    <t>AMOUNT</t>
  </si>
  <si>
    <t>WILLIAMS</t>
  </si>
  <si>
    <t>KAREN</t>
  </si>
  <si>
    <t>WILIAMS</t>
  </si>
  <si>
    <t xml:space="preserve"> </t>
  </si>
  <si>
    <t>SPRING MEADOWS</t>
  </si>
  <si>
    <t>GREENACRES</t>
  </si>
  <si>
    <t>LD Client Cash Weekly Input Sheet</t>
  </si>
  <si>
    <t>FLORENCE ANNE</t>
  </si>
  <si>
    <t>BANK CREDITS - 30 April 2025</t>
  </si>
  <si>
    <t>Income Tax Credit  (18/03/2025)</t>
  </si>
  <si>
    <t>Deceased. Balance paid to relative - Linda Williams</t>
  </si>
  <si>
    <t>Trans Thie Grianagh back into Clients account</t>
  </si>
  <si>
    <t>Spends for comfort items</t>
  </si>
  <si>
    <t>WITHDRAWALS - 03/09/2025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</si>
</sst>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£&quot;#,##0.00"/>
  </numFmts>
  <fonts count="8" x14ac:knownFonts="1">
    <font>
      <sz val="9"/>
      <name val="Arial"/>
      <family val="2"/>
    </font>
    <font>
      <sz val="9"/>
      <name val="Arial"/>
      <family val="2"/>
    </font>
    <font>
      <sz val="2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15" fontId="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164" fontId="5" fillId="0" borderId="0" xfId="0" applyNumberFormat="1" applyFont="1" applyAlignment="1" applyProtection="1">
      <alignment horizontal="center" wrapText="1"/>
      <protection locked="0"/>
    </xf>
    <xf numFmtId="0" fontId="6" fillId="0" borderId="6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Continuous" vertical="center" wrapText="1"/>
    </xf>
    <xf numFmtId="0" fontId="6" fillId="0" borderId="5" xfId="0" applyFont="1" applyBorder="1" applyAlignment="1" applyProtection="1">
      <alignment horizontal="center" vertical="center" wrapText="1"/>
      <protection locked="0"/>
    </xf>
    <xf numFmtId="0" fontId="3" fillId="3" borderId="2" xfId="0" applyFont="1" applyFill="1" applyBorder="1" applyAlignment="1">
      <alignment horizontal="centerContinuous"/>
    </xf>
    <xf numFmtId="0" fontId="5" fillId="3" borderId="3" xfId="0" applyFont="1" applyFill="1" applyBorder="1" applyAlignment="1">
      <alignment horizontal="centerContinuous"/>
    </xf>
    <xf numFmtId="0" fontId="1" fillId="0" borderId="4" xfId="0" applyFont="1" applyBorder="1"/>
    <xf numFmtId="164" fontId="1" fillId="4" borderId="4" xfId="0" applyNumberFormat="1" applyFont="1" applyFill="1" applyBorder="1"/>
    <xf numFmtId="2" fontId="3" fillId="0" borderId="0" xfId="0" applyNumberFormat="1" applyFont="1"/>
    <xf numFmtId="0" fontId="0" fillId="0" borderId="4" xfId="0" applyBorder="1"/>
    <xf numFmtId="0" fontId="7" fillId="3" borderId="1" xfId="0" applyFont="1" applyFill="1" applyBorder="1"/>
    <xf numFmtId="0" fontId="7" fillId="3" borderId="3" xfId="0" applyFont="1" applyFill="1" applyBorder="1"/>
    <xf numFmtId="164" fontId="7" fillId="4" borderId="4" xfId="0" applyNumberFormat="1" applyFont="1" applyFill="1" applyBorder="1"/>
    <xf numFmtId="49" fontId="3" fillId="0" borderId="0" xfId="0" applyNumberFormat="1" applyFont="1" applyAlignment="1">
      <alignment horizontal="left"/>
    </xf>
    <xf numFmtId="0" fontId="3" fillId="0" borderId="0" xfId="0" applyFont="1" applyAlignment="1">
      <alignment horizontal="center"/>
    </xf>
    <xf numFmtId="0" fontId="5" fillId="0" borderId="0" xfId="0" applyFont="1"/>
    <xf numFmtId="0" fontId="3" fillId="0" borderId="7" xfId="0" applyFont="1" applyBorder="1"/>
    <xf numFmtId="0" fontId="5" fillId="0" borderId="7" xfId="0" applyFont="1" applyBorder="1"/>
    <xf numFmtId="0" fontId="0" fillId="0" borderId="4" xfId="0" applyBorder="1" applyAlignment="1">
      <alignment wrapText="1"/>
    </xf>
    <xf numFmtId="0" fontId="6" fillId="0" borderId="5" xfId="0" applyFont="1" applyBorder="1" applyAlignment="1">
      <alignment horizontal="center" vertical="center" wrapText="1"/>
    </xf>
    <xf numFmtId="2" fontId="0" fillId="0" borderId="4" xfId="0" applyNumberFormat="1" applyBorder="1"/>
    <xf numFmtId="0" fontId="5" fillId="0" borderId="0" xfId="0" applyFont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6" fillId="0" borderId="5" xfId="0" applyFont="1" applyBorder="1" applyAlignment="1">
      <alignment horizontal="centerContinuous" vertical="center" wrapText="1"/>
    </xf>
    <xf numFmtId="0" fontId="3" fillId="0" borderId="8" xfId="0" applyFont="1" applyBorder="1"/>
    <xf numFmtId="0" fontId="1" fillId="0" borderId="9" xfId="0" applyFont="1" applyBorder="1"/>
    <xf numFmtId="164" fontId="1" fillId="4" borderId="9" xfId="0" applyNumberFormat="1" applyFont="1" applyFill="1" applyBorder="1"/>
    <xf numFmtId="0" fontId="3" fillId="3" borderId="1" xfId="0" applyFont="1" applyFill="1" applyBorder="1" applyAlignment="1">
      <alignment horizontal="centerContinuous"/>
    </xf>
    <xf numFmtId="0" fontId="5" fillId="3" borderId="2" xfId="0" applyFont="1" applyFill="1" applyBorder="1" applyAlignment="1">
      <alignment horizontal="centerContinuous"/>
    </xf>
    <xf numFmtId="0" fontId="3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7" fillId="0" borderId="4" xfId="0" applyFont="1" applyBorder="1"/>
    <xf numFmtId="2" fontId="5" fillId="0" borderId="0" xfId="0" applyNumberFormat="1" applyFont="1"/>
    <xf numFmtId="164" fontId="0" fillId="4" borderId="9" xfId="0" applyNumberFormat="1" applyFill="1" applyBorder="1"/>
    <xf numFmtId="164" fontId="0" fillId="4" borderId="4" xfId="0" applyNumberFormat="1" applyFill="1" applyBorder="1"/>
    <xf numFmtId="0" fontId="0" fillId="0" borderId="1" xfId="0" applyBorder="1"/>
    <xf numFmtId="0" fontId="0" fillId="0" borderId="3" xfId="0" applyBorder="1"/>
    <xf numFmtId="0" fontId="3" fillId="0" borderId="4" xfId="0" applyFont="1" applyBorder="1"/>
    <xf numFmtId="2" fontId="3" fillId="0" borderId="4" xfId="0" applyNumberFormat="1" applyFont="1" applyBorder="1"/>
    <xf numFmtId="164" fontId="3" fillId="0" borderId="0" xfId="0" applyNumberFormat="1" applyFont="1"/>
    <xf numFmtId="14" fontId="5" fillId="0" borderId="7" xfId="0" applyNumberFormat="1" applyFont="1" applyBorder="1"/>
    <xf numFmtId="164" fontId="7" fillId="4" borderId="4" xfId="0" applyNumberFormat="1" applyFont="1" applyFill="1" applyBorder="1" applyAlignment="1">
      <alignment vertical="center"/>
    </xf>
    <xf numFmtId="0" fontId="5" fillId="0" borderId="0" xfId="0" applyFont="1" applyAlignment="1">
      <alignment vertical="center"/>
    </xf>
    <xf numFmtId="164" fontId="1" fillId="4" borderId="4" xfId="0" applyNumberFormat="1" applyFont="1" applyFill="1" applyBorder="1" applyAlignment="1">
      <alignment horizontal="right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14" fontId="4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36BAA3B-5806-4C49-BF04-E1BE26F995F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eiltys\iomgroot\DeptShare_DHSS_Nobles\Management\Director%20of%20Finance,%20Performance%20&amp;%20Delivery\16.%20Manx%20Care\FAS%20DSC\LD%20Clients%20Cash\Client%20Funds%20spreadsheet.xlsx" TargetMode="External"/><Relationship Id="rId1" Type="http://schemas.openxmlformats.org/officeDocument/2006/relationships/externalLinkPath" Target="Client%20Funds%20spread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CLAGUE"/>
      <sheetName val="CORKILL"/>
      <sheetName val="DYER"/>
      <sheetName val="JACKSON"/>
      <sheetName val="LEWIS"/>
      <sheetName val="PERRY"/>
      <sheetName val="SMITH"/>
      <sheetName val="WARD"/>
      <sheetName val="WILLIAMS"/>
      <sheetName val="COLLISTER"/>
      <sheetName val="DURRANT"/>
      <sheetName val="JONES"/>
      <sheetName val="MCLAREN"/>
      <sheetName val="PATTON"/>
      <sheetName val="PEASE"/>
      <sheetName val="SAYLE"/>
      <sheetName val="SHIMMIN"/>
      <sheetName val="WEST"/>
      <sheetName val="OTHERS"/>
    </sheetNames>
    <sheetDataSet>
      <sheetData sheetId="0">
        <row r="24">
          <cell r="D24">
            <v>318244.64999999973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26"/>
  <sheetViews>
    <sheetView tabSelected="1" zoomScaleNormal="100" workbookViewId="0">
      <selection activeCell="T25" sqref="T25"/>
    </sheetView>
  </sheetViews>
  <sheetFormatPr defaultColWidth="9.125" defaultRowHeight="14.1" customHeight="1" x14ac:dyDescent="0.25"/>
  <cols>
    <col min="1" max="1" width="20.625" style="1" customWidth="1"/>
    <col min="2" max="2" width="22.125" style="1" customWidth="1"/>
    <col min="3" max="3" width="22.625" style="1" bestFit="1" customWidth="1"/>
    <col min="4" max="4" width="20.375" style="1" customWidth="1"/>
    <col min="5" max="5" width="14.875" style="1" customWidth="1"/>
    <col min="6" max="6" width="16.75" style="1" customWidth="1"/>
    <col min="7" max="16384" width="9.125" style="1"/>
  </cols>
  <sheetData>
    <row r="1" spans="1:6" customFormat="1" ht="30.75" customHeight="1" x14ac:dyDescent="0.5">
      <c r="A1" s="54" t="s">
        <v>24</v>
      </c>
      <c r="B1" s="54"/>
      <c r="C1" s="54"/>
      <c r="D1" s="54"/>
      <c r="E1" s="54"/>
      <c r="F1" s="54"/>
    </row>
    <row r="2" spans="1:6" ht="6.75" customHeight="1" x14ac:dyDescent="0.25"/>
    <row r="3" spans="1:6" customFormat="1" ht="20.100000000000001" customHeight="1" x14ac:dyDescent="0.2">
      <c r="A3" s="51" t="str">
        <f ca="1">"Benefits for the period " &amp; TEXT(TODAY()-10,"d""th"" mmmm yyyy")&amp; " to " &amp; TEXT(TODAY()-3,"d""th"" mmmm yyyy")</f>
        <v>Benefits for the period 14th September 2025 to 21th September 2025</v>
      </c>
      <c r="B3" s="52"/>
      <c r="C3" s="52"/>
      <c r="D3" s="52"/>
      <c r="E3" s="52"/>
      <c r="F3" s="53"/>
    </row>
    <row r="4" spans="1:6" ht="6.75" customHeight="1" x14ac:dyDescent="0.25">
      <c r="A4" s="2"/>
      <c r="B4" s="2"/>
      <c r="C4" s="20"/>
      <c r="D4" s="2"/>
      <c r="E4" s="2"/>
      <c r="F4" s="3"/>
    </row>
    <row r="5" spans="1:6" ht="14.1" customHeight="1" x14ac:dyDescent="0.25">
      <c r="A5" s="2"/>
      <c r="B5" s="2"/>
      <c r="C5" s="20"/>
      <c r="D5" s="4"/>
      <c r="E5" s="5"/>
      <c r="F5" s="6"/>
    </row>
    <row r="6" spans="1:6" ht="14.1" customHeight="1" x14ac:dyDescent="0.25">
      <c r="A6" s="2"/>
      <c r="B6" s="2"/>
      <c r="D6" s="4"/>
      <c r="E6" s="5"/>
      <c r="F6" s="6"/>
    </row>
    <row r="7" spans="1:6" ht="35.4" customHeight="1" x14ac:dyDescent="0.25">
      <c r="A7" s="7" t="s">
        <v>0</v>
      </c>
      <c r="B7" s="8" t="s">
        <v>1</v>
      </c>
      <c r="C7" s="25" t="s">
        <v>34</v>
      </c>
      <c r="D7" s="9" t="s">
        <v>25</v>
      </c>
      <c r="E7" s="9" t="s">
        <v>26</v>
      </c>
      <c r="F7" s="9" t="s">
        <v>2</v>
      </c>
    </row>
    <row r="8" spans="1:6" ht="14.1" customHeight="1" x14ac:dyDescent="0.25">
      <c r="A8" s="10"/>
      <c r="B8" s="10"/>
      <c r="C8" s="28"/>
      <c r="D8" s="10"/>
      <c r="E8" s="10"/>
      <c r="F8" s="11"/>
    </row>
    <row r="9" spans="1:6" ht="14.1" customHeight="1" x14ac:dyDescent="0.25">
      <c r="A9" s="12" t="s">
        <v>3</v>
      </c>
      <c r="B9" s="12" t="s">
        <v>4</v>
      </c>
      <c r="C9" s="15" t="s">
        <v>45</v>
      </c>
      <c r="D9" s="13">
        <v>45368.679999999898</v>
      </c>
      <c r="E9" s="50"/>
      <c r="F9" s="13">
        <f t="shared" ref="F9:F18" si="0">D9+E9</f>
        <v>45368.679999999898</v>
      </c>
    </row>
    <row r="10" spans="1:6" ht="14.1" customHeight="1" x14ac:dyDescent="0.25">
      <c r="A10" s="12" t="s">
        <v>5</v>
      </c>
      <c r="B10" s="12" t="s">
        <v>6</v>
      </c>
      <c r="C10" s="15" t="s">
        <v>31</v>
      </c>
      <c r="D10" s="13">
        <v>32895.410000000003</v>
      </c>
      <c r="E10" s="50">
        <v>43.7</v>
      </c>
      <c r="F10" s="13">
        <f t="shared" si="0"/>
        <v>32939.11</v>
      </c>
    </row>
    <row r="11" spans="1:6" ht="14.1" customHeight="1" x14ac:dyDescent="0.25">
      <c r="A11" s="12" t="s">
        <v>7</v>
      </c>
      <c r="B11" s="12" t="s">
        <v>8</v>
      </c>
      <c r="C11" s="15" t="s">
        <v>29</v>
      </c>
      <c r="D11" s="13">
        <v>29142.920000000009</v>
      </c>
      <c r="E11" s="50">
        <v>43.7</v>
      </c>
      <c r="F11" s="13">
        <f t="shared" si="0"/>
        <v>29186.62000000001</v>
      </c>
    </row>
    <row r="12" spans="1:6" ht="14.1" customHeight="1" x14ac:dyDescent="0.25">
      <c r="A12" s="12" t="s">
        <v>9</v>
      </c>
      <c r="B12" s="12" t="s">
        <v>10</v>
      </c>
      <c r="C12" s="12" t="s">
        <v>31</v>
      </c>
      <c r="D12" s="13">
        <v>103868.44000000002</v>
      </c>
      <c r="E12" s="50"/>
      <c r="F12" s="13">
        <f t="shared" si="0"/>
        <v>103868.44000000002</v>
      </c>
    </row>
    <row r="13" spans="1:6" ht="14.1" customHeight="1" x14ac:dyDescent="0.25">
      <c r="A13" s="12" t="s">
        <v>11</v>
      </c>
      <c r="B13" s="15" t="s">
        <v>47</v>
      </c>
      <c r="C13" s="15" t="s">
        <v>29</v>
      </c>
      <c r="D13" s="13">
        <v>66101.740000000034</v>
      </c>
      <c r="E13" s="50"/>
      <c r="F13" s="13">
        <f t="shared" si="0"/>
        <v>66101.740000000034</v>
      </c>
    </row>
    <row r="14" spans="1:6" ht="14.1" hidden="1" customHeight="1" x14ac:dyDescent="0.25">
      <c r="A14" s="12" t="s">
        <v>13</v>
      </c>
      <c r="B14" s="12" t="s">
        <v>14</v>
      </c>
      <c r="C14" s="12" t="s">
        <v>30</v>
      </c>
      <c r="D14" s="13">
        <v>0</v>
      </c>
      <c r="E14" s="50"/>
      <c r="F14" s="13">
        <f t="shared" si="0"/>
        <v>0</v>
      </c>
    </row>
    <row r="15" spans="1:6" ht="14.1" customHeight="1" x14ac:dyDescent="0.25">
      <c r="A15" s="12" t="s">
        <v>15</v>
      </c>
      <c r="B15" s="12" t="s">
        <v>16</v>
      </c>
      <c r="C15" s="12" t="s">
        <v>29</v>
      </c>
      <c r="D15" s="13">
        <v>20184.690000000017</v>
      </c>
      <c r="E15" s="50">
        <v>43.7</v>
      </c>
      <c r="F15" s="13">
        <f t="shared" si="0"/>
        <v>20228.390000000018</v>
      </c>
    </row>
    <row r="16" spans="1:6" ht="14.1" customHeight="1" x14ac:dyDescent="0.25">
      <c r="A16" s="15" t="s">
        <v>17</v>
      </c>
      <c r="B16" s="12" t="s">
        <v>18</v>
      </c>
      <c r="C16" s="15" t="s">
        <v>29</v>
      </c>
      <c r="D16" s="13">
        <v>13342.530000000015</v>
      </c>
      <c r="E16" s="50">
        <v>43.7</v>
      </c>
      <c r="F16" s="13">
        <f t="shared" si="0"/>
        <v>13386.230000000016</v>
      </c>
    </row>
    <row r="17" spans="1:6" ht="14.1" customHeight="1" x14ac:dyDescent="0.25">
      <c r="A17" s="12" t="s">
        <v>19</v>
      </c>
      <c r="B17" s="12" t="s">
        <v>20</v>
      </c>
      <c r="C17" s="15" t="s">
        <v>44</v>
      </c>
      <c r="D17" s="13">
        <v>7340.2399999999952</v>
      </c>
      <c r="E17" s="50">
        <v>43.7</v>
      </c>
      <c r="F17" s="13">
        <f t="shared" si="0"/>
        <v>7383.9399999999951</v>
      </c>
    </row>
    <row r="18" spans="1:6" ht="14.1" hidden="1" customHeight="1" x14ac:dyDescent="0.25">
      <c r="A18" s="42" t="s">
        <v>40</v>
      </c>
      <c r="B18" s="43" t="s">
        <v>41</v>
      </c>
      <c r="C18" s="43" t="s">
        <v>32</v>
      </c>
      <c r="D18" s="13">
        <v>0</v>
      </c>
      <c r="E18" s="13"/>
      <c r="F18" s="13">
        <f t="shared" si="0"/>
        <v>0</v>
      </c>
    </row>
    <row r="19" spans="1:6" s="49" customFormat="1" ht="27.6" customHeight="1" x14ac:dyDescent="0.2">
      <c r="A19" s="55" t="s">
        <v>27</v>
      </c>
      <c r="B19" s="56"/>
      <c r="C19" s="57"/>
      <c r="D19" s="48">
        <f>SUM(D9:D17)</f>
        <v>318244.65000000002</v>
      </c>
      <c r="E19" s="48">
        <f>SUM(E9:E17)</f>
        <v>218.5</v>
      </c>
      <c r="F19" s="48">
        <f>D19+E19</f>
        <v>318463.15000000002</v>
      </c>
    </row>
    <row r="20" spans="1:6" ht="9" customHeight="1" x14ac:dyDescent="0.25">
      <c r="E20" s="20"/>
      <c r="F20" s="21"/>
    </row>
    <row r="21" spans="1:6" ht="16.5" customHeight="1" x14ac:dyDescent="0.25">
      <c r="A21" s="19" t="s">
        <v>21</v>
      </c>
      <c r="B21" s="22"/>
      <c r="C21" s="22"/>
      <c r="E21" s="20" t="s">
        <v>22</v>
      </c>
      <c r="F21" s="47"/>
    </row>
    <row r="22" spans="1:6" ht="13.2" x14ac:dyDescent="0.25">
      <c r="A22" s="19"/>
      <c r="E22" s="20"/>
      <c r="F22" s="21"/>
    </row>
    <row r="23" spans="1:6" ht="13.5" customHeight="1" x14ac:dyDescent="0.25">
      <c r="A23" s="19" t="s">
        <v>23</v>
      </c>
      <c r="B23" s="22"/>
      <c r="C23" s="22"/>
      <c r="E23" s="20"/>
      <c r="F23" s="47"/>
    </row>
    <row r="25" spans="1:6" ht="14.1" customHeight="1" x14ac:dyDescent="0.25">
      <c r="D25" s="46"/>
    </row>
    <row r="26" spans="1:6" ht="14.1" customHeight="1" x14ac:dyDescent="0.25">
      <c r="F26" s="46"/>
    </row>
  </sheetData>
  <mergeCells count="3">
    <mergeCell ref="A3:F3"/>
    <mergeCell ref="A1:F1"/>
    <mergeCell ref="A19:C19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H23"/>
  <sheetViews>
    <sheetView topLeftCell="A3" workbookViewId="0">
      <selection activeCell="E15" sqref="E15"/>
    </sheetView>
  </sheetViews>
  <sheetFormatPr defaultColWidth="9.125" defaultRowHeight="14.1" customHeight="1" x14ac:dyDescent="0.25"/>
  <cols>
    <col min="1" max="2" width="17" style="1" customWidth="1"/>
    <col min="3" max="3" width="21.125" style="1" bestFit="1" customWidth="1"/>
    <col min="4" max="4" width="15.75" style="1" customWidth="1"/>
    <col min="5" max="6" width="14.75" style="1" customWidth="1"/>
    <col min="7" max="7" width="38" style="1" customWidth="1"/>
    <col min="8" max="16384" width="9.125" style="1"/>
  </cols>
  <sheetData>
    <row r="1" spans="1:8" customFormat="1" ht="30.75" customHeight="1" x14ac:dyDescent="0.5">
      <c r="A1" s="54" t="s">
        <v>46</v>
      </c>
      <c r="B1" s="54"/>
      <c r="C1" s="54"/>
      <c r="D1" s="54"/>
      <c r="E1" s="54"/>
      <c r="F1" s="54"/>
      <c r="G1" s="54"/>
    </row>
    <row r="2" spans="1:8" ht="6.75" customHeight="1" x14ac:dyDescent="0.25"/>
    <row r="3" spans="1:8" customFormat="1" ht="17.25" customHeight="1" x14ac:dyDescent="0.3">
      <c r="A3" s="58" t="s">
        <v>48</v>
      </c>
      <c r="B3" s="59"/>
      <c r="C3" s="59"/>
      <c r="D3" s="59"/>
      <c r="E3" s="59"/>
      <c r="F3" s="59"/>
      <c r="G3" s="60"/>
    </row>
    <row r="4" spans="1:8" ht="6.75" customHeight="1" x14ac:dyDescent="0.25">
      <c r="A4" s="2"/>
      <c r="B4" s="2"/>
      <c r="C4" s="20"/>
      <c r="D4" s="2"/>
      <c r="E4" s="2"/>
      <c r="F4" s="3"/>
    </row>
    <row r="5" spans="1:8" ht="14.1" customHeight="1" x14ac:dyDescent="0.25">
      <c r="A5" s="2"/>
      <c r="B5" s="2"/>
      <c r="C5" s="20"/>
      <c r="D5" s="4"/>
      <c r="E5" s="5"/>
      <c r="F5" s="6"/>
    </row>
    <row r="6" spans="1:8" ht="14.1" customHeight="1" x14ac:dyDescent="0.25">
      <c r="A6" s="2"/>
      <c r="B6" s="2"/>
      <c r="D6" s="4"/>
      <c r="E6" s="5"/>
      <c r="F6" s="6"/>
    </row>
    <row r="7" spans="1:8" ht="24.75" customHeight="1" x14ac:dyDescent="0.25">
      <c r="A7" s="7" t="s">
        <v>0</v>
      </c>
      <c r="B7" s="30" t="s">
        <v>1</v>
      </c>
      <c r="C7" s="25" t="s">
        <v>34</v>
      </c>
      <c r="D7" s="9" t="s">
        <v>38</v>
      </c>
      <c r="E7" s="9" t="s">
        <v>39</v>
      </c>
      <c r="F7" s="9" t="s">
        <v>2</v>
      </c>
      <c r="G7" s="25" t="s">
        <v>28</v>
      </c>
    </row>
    <row r="8" spans="1:8" ht="14.1" customHeight="1" x14ac:dyDescent="0.25">
      <c r="A8" s="34"/>
      <c r="B8" s="10"/>
      <c r="C8" s="28"/>
      <c r="D8" s="10"/>
      <c r="E8" s="10"/>
      <c r="F8" s="35"/>
      <c r="G8" s="11"/>
    </row>
    <row r="9" spans="1:8" ht="14.1" customHeight="1" x14ac:dyDescent="0.25">
      <c r="A9" s="32" t="s">
        <v>3</v>
      </c>
      <c r="B9" s="32" t="s">
        <v>4</v>
      </c>
      <c r="C9" s="15" t="s">
        <v>45</v>
      </c>
      <c r="D9" s="13">
        <v>43679.219999999936</v>
      </c>
      <c r="E9" s="33">
        <v>400</v>
      </c>
      <c r="F9" s="33">
        <f>D9+E9</f>
        <v>44079.219999999936</v>
      </c>
      <c r="G9" s="15" t="s">
        <v>49</v>
      </c>
      <c r="H9" s="14"/>
    </row>
    <row r="10" spans="1:8" ht="14.1" customHeight="1" x14ac:dyDescent="0.25">
      <c r="A10" s="12" t="s">
        <v>5</v>
      </c>
      <c r="B10" s="12" t="s">
        <v>6</v>
      </c>
      <c r="C10" s="15" t="s">
        <v>31</v>
      </c>
      <c r="D10" s="13">
        <v>28604.89</v>
      </c>
      <c r="E10" s="13">
        <v>3000</v>
      </c>
      <c r="F10" s="33">
        <f t="shared" ref="F10:F18" si="0">D10+E10</f>
        <v>31604.89</v>
      </c>
      <c r="G10" s="15" t="s">
        <v>51</v>
      </c>
      <c r="H10" s="14"/>
    </row>
    <row r="11" spans="1:8" ht="14.1" customHeight="1" x14ac:dyDescent="0.25">
      <c r="A11" s="12" t="s">
        <v>7</v>
      </c>
      <c r="B11" s="12" t="s">
        <v>8</v>
      </c>
      <c r="C11" s="15" t="s">
        <v>29</v>
      </c>
      <c r="D11" s="13">
        <v>28019.74</v>
      </c>
      <c r="E11" s="13"/>
      <c r="F11" s="33">
        <f t="shared" si="0"/>
        <v>28019.74</v>
      </c>
      <c r="G11" s="15"/>
      <c r="H11" s="14"/>
    </row>
    <row r="12" spans="1:8" ht="14.1" customHeight="1" x14ac:dyDescent="0.25">
      <c r="A12" s="12" t="s">
        <v>9</v>
      </c>
      <c r="B12" s="12" t="s">
        <v>10</v>
      </c>
      <c r="C12" s="12" t="s">
        <v>31</v>
      </c>
      <c r="D12" s="13">
        <v>97903.310000000012</v>
      </c>
      <c r="E12" s="13"/>
      <c r="F12" s="33">
        <f t="shared" si="0"/>
        <v>97903.310000000012</v>
      </c>
      <c r="G12" s="15"/>
      <c r="H12" s="14"/>
    </row>
    <row r="13" spans="1:8" ht="14.1" customHeight="1" x14ac:dyDescent="0.25">
      <c r="A13" s="12" t="s">
        <v>11</v>
      </c>
      <c r="B13" s="12" t="s">
        <v>12</v>
      </c>
      <c r="C13" s="15" t="s">
        <v>29</v>
      </c>
      <c r="D13" s="13">
        <v>62038.910000000033</v>
      </c>
      <c r="E13" s="41"/>
      <c r="F13" s="33">
        <f t="shared" si="0"/>
        <v>62038.910000000033</v>
      </c>
      <c r="G13" s="15"/>
      <c r="H13" s="14"/>
    </row>
    <row r="14" spans="1:8" ht="14.1" hidden="1" customHeight="1" x14ac:dyDescent="0.25">
      <c r="A14" s="12" t="s">
        <v>13</v>
      </c>
      <c r="B14" s="12" t="s">
        <v>14</v>
      </c>
      <c r="C14" s="12" t="s">
        <v>30</v>
      </c>
      <c r="D14" s="13">
        <v>0</v>
      </c>
      <c r="E14" s="13"/>
      <c r="F14" s="33">
        <f t="shared" si="0"/>
        <v>0</v>
      </c>
      <c r="G14" s="15"/>
      <c r="H14" s="14"/>
    </row>
    <row r="15" spans="1:8" ht="14.1" customHeight="1" x14ac:dyDescent="0.25">
      <c r="A15" s="12" t="s">
        <v>15</v>
      </c>
      <c r="B15" s="12" t="s">
        <v>16</v>
      </c>
      <c r="C15" s="12" t="s">
        <v>29</v>
      </c>
      <c r="D15" s="13">
        <v>19552.010000000006</v>
      </c>
      <c r="E15" s="13"/>
      <c r="F15" s="33">
        <f t="shared" si="0"/>
        <v>19552.010000000006</v>
      </c>
      <c r="G15" s="15"/>
      <c r="H15" s="14"/>
    </row>
    <row r="16" spans="1:8" ht="14.1" customHeight="1" x14ac:dyDescent="0.25">
      <c r="A16" s="12" t="s">
        <v>17</v>
      </c>
      <c r="B16" s="12" t="s">
        <v>18</v>
      </c>
      <c r="C16" s="15" t="s">
        <v>29</v>
      </c>
      <c r="D16" s="13">
        <v>12841.910000000009</v>
      </c>
      <c r="E16" s="13"/>
      <c r="F16" s="33">
        <f t="shared" si="0"/>
        <v>12841.910000000009</v>
      </c>
      <c r="G16" s="15"/>
      <c r="H16" s="14"/>
    </row>
    <row r="17" spans="1:8" ht="14.1" customHeight="1" x14ac:dyDescent="0.25">
      <c r="A17" s="12" t="s">
        <v>19</v>
      </c>
      <c r="B17" s="12" t="s">
        <v>20</v>
      </c>
      <c r="C17" s="15" t="s">
        <v>44</v>
      </c>
      <c r="D17" s="13">
        <v>7116.1499999999969</v>
      </c>
      <c r="E17" s="13"/>
      <c r="F17" s="33">
        <f t="shared" si="0"/>
        <v>7116.1499999999969</v>
      </c>
      <c r="G17" s="24"/>
      <c r="H17" s="14"/>
    </row>
    <row r="18" spans="1:8" ht="14.1" hidden="1" customHeight="1" x14ac:dyDescent="0.25">
      <c r="A18" s="15" t="s">
        <v>42</v>
      </c>
      <c r="B18" s="43" t="s">
        <v>41</v>
      </c>
      <c r="C18" s="43" t="s">
        <v>32</v>
      </c>
      <c r="D18" s="13">
        <v>11756.019999999999</v>
      </c>
      <c r="E18" s="13"/>
      <c r="F18" s="33">
        <f t="shared" si="0"/>
        <v>11756.019999999999</v>
      </c>
      <c r="G18" s="26"/>
      <c r="H18" s="14"/>
    </row>
    <row r="19" spans="1:8" s="21" customFormat="1" ht="14.1" customHeight="1" x14ac:dyDescent="0.25">
      <c r="A19" s="16" t="s">
        <v>27</v>
      </c>
      <c r="B19" s="17"/>
      <c r="C19" s="17"/>
      <c r="D19" s="18">
        <f>SUM(D9:D18)</f>
        <v>311512.16000000003</v>
      </c>
      <c r="E19" s="18">
        <f>SUM(E9:E18)</f>
        <v>3400</v>
      </c>
      <c r="F19" s="18">
        <f>D19+E19</f>
        <v>314912.16000000003</v>
      </c>
      <c r="G19" s="38"/>
      <c r="H19" s="39"/>
    </row>
    <row r="20" spans="1:8" ht="9" customHeight="1" x14ac:dyDescent="0.25">
      <c r="E20" s="20"/>
      <c r="F20" s="21"/>
    </row>
    <row r="21" spans="1:8" ht="16.5" customHeight="1" x14ac:dyDescent="0.25">
      <c r="A21" s="19" t="s">
        <v>21</v>
      </c>
      <c r="B21" s="22"/>
      <c r="E21" s="20" t="s">
        <v>22</v>
      </c>
      <c r="F21" s="23"/>
      <c r="G21" s="21"/>
    </row>
    <row r="22" spans="1:8" ht="13.2" x14ac:dyDescent="0.25">
      <c r="A22" s="19"/>
      <c r="C22" s="31"/>
      <c r="E22" s="20"/>
      <c r="F22" s="21"/>
      <c r="G22" s="21"/>
    </row>
    <row r="23" spans="1:8" ht="13.5" customHeight="1" x14ac:dyDescent="0.25">
      <c r="A23" s="19" t="s">
        <v>23</v>
      </c>
      <c r="B23" s="22"/>
      <c r="C23" s="22"/>
      <c r="E23" s="20" t="s">
        <v>22</v>
      </c>
      <c r="F23" s="23"/>
      <c r="G23" s="21"/>
    </row>
  </sheetData>
  <mergeCells count="2">
    <mergeCell ref="A3:G3"/>
    <mergeCell ref="A1:G1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H32"/>
  <sheetViews>
    <sheetView zoomScaleNormal="100" workbookViewId="0">
      <selection activeCell="F8" sqref="F8:F16"/>
    </sheetView>
  </sheetViews>
  <sheetFormatPr defaultColWidth="9.125" defaultRowHeight="14.1" customHeight="1" x14ac:dyDescent="0.25"/>
  <cols>
    <col min="1" max="2" width="17" style="1" customWidth="1"/>
    <col min="3" max="3" width="22.625" style="1" bestFit="1" customWidth="1"/>
    <col min="4" max="4" width="15.75" style="1" customWidth="1"/>
    <col min="5" max="6" width="14.75" style="1" customWidth="1"/>
    <col min="7" max="7" width="57.125" style="1" bestFit="1" customWidth="1"/>
    <col min="8" max="16384" width="9.125" style="1"/>
  </cols>
  <sheetData>
    <row r="1" spans="1:8" customFormat="1" ht="30.75" customHeight="1" x14ac:dyDescent="0.5">
      <c r="A1" s="54" t="s">
        <v>24</v>
      </c>
      <c r="B1" s="54"/>
      <c r="C1" s="54"/>
      <c r="D1" s="54"/>
      <c r="E1" s="54"/>
      <c r="F1" s="54"/>
      <c r="G1" s="54"/>
    </row>
    <row r="2" spans="1:8" ht="6.75" customHeight="1" x14ac:dyDescent="0.25"/>
    <row r="3" spans="1:8" customFormat="1" ht="17.25" customHeight="1" x14ac:dyDescent="0.3">
      <c r="A3" s="61" t="s">
        <v>53</v>
      </c>
      <c r="B3" s="59"/>
      <c r="C3" s="59"/>
      <c r="D3" s="59"/>
      <c r="E3" s="59"/>
      <c r="F3" s="59"/>
      <c r="G3" s="60"/>
    </row>
    <row r="4" spans="1:8" ht="6.75" customHeight="1" x14ac:dyDescent="0.25">
      <c r="A4" s="20"/>
      <c r="B4" s="20"/>
      <c r="C4" s="20"/>
      <c r="D4" s="20"/>
      <c r="E4" s="20"/>
      <c r="F4" s="27"/>
    </row>
    <row r="5" spans="1:8" ht="14.1" customHeight="1" x14ac:dyDescent="0.25">
      <c r="A5" s="20"/>
      <c r="B5" s="20"/>
      <c r="C5" s="20"/>
      <c r="D5" s="4"/>
      <c r="E5" s="5"/>
      <c r="F5" s="6"/>
    </row>
    <row r="6" spans="1:8" ht="24.75" customHeight="1" x14ac:dyDescent="0.25">
      <c r="A6" s="7" t="s">
        <v>35</v>
      </c>
      <c r="B6" s="25" t="s">
        <v>33</v>
      </c>
      <c r="C6" s="25" t="s">
        <v>34</v>
      </c>
      <c r="D6" s="9" t="s">
        <v>36</v>
      </c>
      <c r="E6" s="9" t="s">
        <v>37</v>
      </c>
      <c r="F6" s="9" t="s">
        <v>2</v>
      </c>
      <c r="G6" s="25" t="s">
        <v>28</v>
      </c>
    </row>
    <row r="7" spans="1:8" ht="14.1" customHeight="1" x14ac:dyDescent="0.25">
      <c r="A7" s="36"/>
      <c r="B7" s="28"/>
      <c r="C7" s="28"/>
      <c r="D7" s="28"/>
      <c r="E7" s="28"/>
      <c r="F7" s="37"/>
      <c r="G7" s="29"/>
    </row>
    <row r="8" spans="1:8" ht="14.1" customHeight="1" x14ac:dyDescent="0.25">
      <c r="A8" s="32" t="s">
        <v>3</v>
      </c>
      <c r="B8" s="32" t="s">
        <v>4</v>
      </c>
      <c r="C8" s="15" t="s">
        <v>45</v>
      </c>
      <c r="D8" s="40">
        <v>45016.779999999904</v>
      </c>
      <c r="E8" s="40"/>
      <c r="F8" s="33">
        <f t="shared" ref="F8:F18" si="0">D8-E8</f>
        <v>45016.779999999904</v>
      </c>
      <c r="H8" s="14"/>
    </row>
    <row r="9" spans="1:8" ht="14.1" customHeight="1" x14ac:dyDescent="0.25">
      <c r="A9" s="15" t="s">
        <v>5</v>
      </c>
      <c r="B9" s="12" t="s">
        <v>6</v>
      </c>
      <c r="C9" s="15" t="s">
        <v>31</v>
      </c>
      <c r="D9" s="41">
        <v>32731.710000000006</v>
      </c>
      <c r="E9" s="41"/>
      <c r="F9" s="13">
        <f t="shared" si="0"/>
        <v>32731.710000000006</v>
      </c>
      <c r="G9" s="44"/>
      <c r="H9" s="14"/>
    </row>
    <row r="10" spans="1:8" ht="14.1" customHeight="1" x14ac:dyDescent="0.25">
      <c r="A10" s="15" t="s">
        <v>7</v>
      </c>
      <c r="B10" s="12" t="s">
        <v>8</v>
      </c>
      <c r="C10" s="15" t="s">
        <v>29</v>
      </c>
      <c r="D10" s="41">
        <v>28979.220000000008</v>
      </c>
      <c r="E10" s="41"/>
      <c r="F10" s="13">
        <f t="shared" si="0"/>
        <v>28979.220000000008</v>
      </c>
      <c r="G10" s="44"/>
      <c r="H10" s="14"/>
    </row>
    <row r="11" spans="1:8" ht="14.1" customHeight="1" x14ac:dyDescent="0.25">
      <c r="A11" s="12" t="s">
        <v>9</v>
      </c>
      <c r="B11" s="12" t="s">
        <v>10</v>
      </c>
      <c r="C11" s="12" t="s">
        <v>31</v>
      </c>
      <c r="D11" s="41">
        <v>103560.24000000002</v>
      </c>
      <c r="E11" s="41"/>
      <c r="F11" s="13">
        <f t="shared" si="0"/>
        <v>103560.24000000002</v>
      </c>
      <c r="G11" s="44"/>
      <c r="H11" s="14"/>
    </row>
    <row r="12" spans="1:8" ht="14.1" customHeight="1" x14ac:dyDescent="0.25">
      <c r="A12" s="12" t="s">
        <v>11</v>
      </c>
      <c r="B12" s="12" t="s">
        <v>12</v>
      </c>
      <c r="C12" s="15" t="s">
        <v>29</v>
      </c>
      <c r="D12" s="41">
        <v>66291.740000000034</v>
      </c>
      <c r="E12" s="41">
        <v>300</v>
      </c>
      <c r="F12" s="13">
        <f t="shared" si="0"/>
        <v>65991.740000000034</v>
      </c>
      <c r="G12" s="44" t="s">
        <v>52</v>
      </c>
      <c r="H12" s="14"/>
    </row>
    <row r="13" spans="1:8" ht="14.1" hidden="1" customHeight="1" x14ac:dyDescent="0.25">
      <c r="A13" s="12" t="s">
        <v>13</v>
      </c>
      <c r="B13" s="12" t="s">
        <v>14</v>
      </c>
      <c r="C13" s="12" t="s">
        <v>30</v>
      </c>
      <c r="D13" s="41">
        <v>0</v>
      </c>
      <c r="E13" s="41"/>
      <c r="F13" s="13">
        <f t="shared" si="0"/>
        <v>0</v>
      </c>
      <c r="G13" s="44"/>
      <c r="H13" s="14"/>
    </row>
    <row r="14" spans="1:8" ht="14.1" customHeight="1" x14ac:dyDescent="0.25">
      <c r="A14" s="12" t="s">
        <v>15</v>
      </c>
      <c r="B14" s="12" t="s">
        <v>16</v>
      </c>
      <c r="C14" s="12" t="s">
        <v>29</v>
      </c>
      <c r="D14" s="41">
        <v>20330.990000000016</v>
      </c>
      <c r="E14" s="41">
        <v>300</v>
      </c>
      <c r="F14" s="13">
        <f t="shared" si="0"/>
        <v>20030.990000000016</v>
      </c>
      <c r="G14" s="44" t="s">
        <v>52</v>
      </c>
      <c r="H14" s="14"/>
    </row>
    <row r="15" spans="1:8" ht="13.2" x14ac:dyDescent="0.25">
      <c r="A15" s="12" t="s">
        <v>17</v>
      </c>
      <c r="B15" s="12" t="s">
        <v>18</v>
      </c>
      <c r="C15" s="15" t="s">
        <v>29</v>
      </c>
      <c r="D15" s="41">
        <v>13488.830000000014</v>
      </c>
      <c r="E15" s="41">
        <v>300</v>
      </c>
      <c r="F15" s="13">
        <f t="shared" si="0"/>
        <v>13188.830000000014</v>
      </c>
      <c r="G15" s="44" t="s">
        <v>52</v>
      </c>
      <c r="H15" s="14"/>
    </row>
    <row r="16" spans="1:8" ht="14.1" customHeight="1" x14ac:dyDescent="0.25">
      <c r="A16" s="12" t="s">
        <v>19</v>
      </c>
      <c r="B16" s="12" t="s">
        <v>20</v>
      </c>
      <c r="C16" s="15" t="s">
        <v>44</v>
      </c>
      <c r="D16" s="41">
        <v>7296.5399999999954</v>
      </c>
      <c r="E16" s="41"/>
      <c r="F16" s="13">
        <f t="shared" si="0"/>
        <v>7296.5399999999954</v>
      </c>
      <c r="G16" s="44"/>
      <c r="H16" s="14"/>
    </row>
    <row r="17" spans="1:8" ht="14.1" hidden="1" customHeight="1" x14ac:dyDescent="0.25">
      <c r="A17" s="15" t="s">
        <v>40</v>
      </c>
      <c r="B17" s="43" t="s">
        <v>41</v>
      </c>
      <c r="C17" s="43" t="s">
        <v>32</v>
      </c>
      <c r="D17" s="41">
        <v>0</v>
      </c>
      <c r="E17" s="41"/>
      <c r="F17" s="13">
        <f t="shared" si="0"/>
        <v>0</v>
      </c>
      <c r="G17" s="45" t="s">
        <v>50</v>
      </c>
      <c r="H17" s="14"/>
    </row>
    <row r="18" spans="1:8" s="21" customFormat="1" ht="14.1" customHeight="1" x14ac:dyDescent="0.25">
      <c r="A18" s="16" t="s">
        <v>27</v>
      </c>
      <c r="B18" s="17"/>
      <c r="C18" s="17"/>
      <c r="D18" s="48">
        <f>SUM(D8:D17)</f>
        <v>317696.04999999993</v>
      </c>
      <c r="E18" s="18">
        <f>SUM(E8:E17)</f>
        <v>900</v>
      </c>
      <c r="F18" s="18">
        <f t="shared" si="0"/>
        <v>316796.04999999993</v>
      </c>
      <c r="G18" s="38"/>
      <c r="H18" s="39"/>
    </row>
    <row r="19" spans="1:8" ht="9" customHeight="1" x14ac:dyDescent="0.25">
      <c r="E19" s="20"/>
      <c r="F19" s="21"/>
    </row>
    <row r="20" spans="1:8" ht="16.5" customHeight="1" x14ac:dyDescent="0.25">
      <c r="A20" s="19" t="s">
        <v>21</v>
      </c>
      <c r="B20" s="22"/>
      <c r="C20" s="22"/>
      <c r="D20" s="22"/>
      <c r="E20" s="20" t="s">
        <v>22</v>
      </c>
      <c r="F20" s="23"/>
      <c r="G20" s="21"/>
    </row>
    <row r="21" spans="1:8" ht="13.2" x14ac:dyDescent="0.25">
      <c r="A21" s="19"/>
      <c r="E21" s="20"/>
      <c r="F21" s="21"/>
      <c r="G21" s="21"/>
    </row>
    <row r="22" spans="1:8" ht="13.5" customHeight="1" x14ac:dyDescent="0.25">
      <c r="A22" s="19" t="s">
        <v>23</v>
      </c>
      <c r="B22" s="22"/>
      <c r="C22" s="22"/>
      <c r="D22" s="22"/>
      <c r="E22" s="20" t="s">
        <v>22</v>
      </c>
      <c r="F22" s="23"/>
      <c r="G22" s="21"/>
    </row>
    <row r="28" spans="1:8" ht="14.1" customHeight="1" x14ac:dyDescent="0.25">
      <c r="G28" s="1" t="s">
        <v>43</v>
      </c>
    </row>
    <row r="32" spans="1:8" ht="14.1" customHeight="1" x14ac:dyDescent="0.25">
      <c r="G32" s="46">
        <f>F18-[1]SUMMARY!$D$24</f>
        <v>-1448.5999999998021</v>
      </c>
    </row>
  </sheetData>
  <mergeCells count="2">
    <mergeCell ref="A3:G3"/>
    <mergeCell ref="A1:G1"/>
  </mergeCells>
  <pageMargins left="0.59055118110236227" right="0.59055118110236227" top="0.74803149606299213" bottom="0.74803149606299213" header="0.31496062992125984" footer="0.31496062992125984"/>
  <pageSetup paperSize="9" scale="9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BENEFITS</vt:lpstr>
      <vt:lpstr>OTHER CREDITS</vt:lpstr>
      <vt:lpstr>WITHDRAWALS</vt:lpstr>
    </vt:vector>
  </TitlesOfParts>
  <Company>Isle of Man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sssgar</dc:creator>
  <cp:lastModifiedBy>Robinson, Lundon</cp:lastModifiedBy>
  <cp:lastPrinted>2025-09-24T13:29:09Z</cp:lastPrinted>
  <dcterms:created xsi:type="dcterms:W3CDTF">2013-07-09T13:39:06Z</dcterms:created>
  <dcterms:modified xsi:type="dcterms:W3CDTF">2025-09-24T13:29:17Z</dcterms:modified>
</cp:coreProperties>
</file>