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theme/theme1.xml" ContentType="application/vnd.openxmlformats-officedocument.theme+xml"/>
  <Override PartName="/xl/workbook.xml" ContentType="application/vnd.openxmlformats-officedocument.spreadsheetml.sheet.main+xml"/>
  <Override PartName="/xl/charts/style3.xml" ContentType="application/vnd.ms-office.chartstyle+xml"/>
  <Override PartName="/xl/charts/colors3.xml" ContentType="application/vnd.ms-office.chartcolorstyle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charts/colors2.xml" ContentType="application/vnd.ms-office.chartcolorstyle+xml"/>
  <Override PartName="/xl/charts/chart2.xml" ContentType="application/vnd.openxmlformats-officedocument.drawingml.chart+xml"/>
  <Override PartName="/xl/styles.xml" ContentType="application/vnd.openxmlformats-officedocument.spreadsheetml.styles+xml"/>
  <Override PartName="/docProps/core.xml" ContentType="application/vnd.openxmlformats-package.core-properties+xml"/>
  <Override PartName="/xl/charts/style1.xml" ContentType="application/vnd.ms-office.chartstyle+xml"/>
  <Override PartName="/xl/charts/colors1.xml" ContentType="application/vnd.ms-office.chartcolorstyle+xml"/>
  <Override PartName="/docProps/app.xml" ContentType="application/vnd.openxmlformats-officedocument.extended-properties+xml"/>
  <Override PartName="/xl/charts/chart1.xml" ContentType="application/vnd.openxmlformats-officedocument.drawingml.chart+xml"/>
  <Override PartName="/xl/charts/style2.xml" ContentType="application/vnd.ms-office.chartstyle+xml"/>
  <Override PartName="/xl/drawings/drawing1.xml" ContentType="application/vnd.openxmlformats-officedocument.drawing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Лист1" sheetId="1" state="visible" r:id="rId1"/>
  </sheets>
  <calcPr/>
</workbook>
</file>

<file path=xl/sharedStrings.xml><?xml version="1.0" encoding="utf-8"?>
<sst xmlns="http://schemas.openxmlformats.org/spreadsheetml/2006/main" count="40" uniqueCount="40">
  <si>
    <t>x</t>
  </si>
  <si>
    <t>y</t>
  </si>
  <si>
    <t xml:space="preserve">Локализация корня</t>
  </si>
  <si>
    <t>Производная</t>
  </si>
  <si>
    <t xml:space="preserve">Проверка на знак</t>
  </si>
  <si>
    <t xml:space="preserve">(cosx+x-2)` = -sinx+1</t>
  </si>
  <si>
    <t xml:space="preserve">(cosx+x-2)`` = -cosx</t>
  </si>
  <si>
    <t>отрезок</t>
  </si>
  <si>
    <t>дихотомия</t>
  </si>
  <si>
    <t>обозначения</t>
  </si>
  <si>
    <t>a</t>
  </si>
  <si>
    <t>b</t>
  </si>
  <si>
    <t>c</t>
  </si>
  <si>
    <t>b-a</t>
  </si>
  <si>
    <t>f(a)</t>
  </si>
  <si>
    <t>f(q)</t>
  </si>
  <si>
    <t>f(a)*f(q)</t>
  </si>
  <si>
    <t>I</t>
  </si>
  <si>
    <t xml:space="preserve">q - середина отрезка</t>
  </si>
  <si>
    <t xml:space="preserve">b-a - длина отрезка</t>
  </si>
  <si>
    <t xml:space="preserve">f(a) - значение функции в точке a</t>
  </si>
  <si>
    <t xml:space="preserve">f(q) - значение в середине отрезка</t>
  </si>
  <si>
    <t xml:space="preserve">I - шаг/итерация</t>
  </si>
  <si>
    <t xml:space="preserve">x = 2,9843±0,01</t>
  </si>
  <si>
    <t xml:space="preserve">метод хорд</t>
  </si>
  <si>
    <t>f(b)</t>
  </si>
  <si>
    <t>d</t>
  </si>
  <si>
    <t xml:space="preserve">d - модуль разности двух последовательных приблежений</t>
  </si>
  <si>
    <t>x=2,9882±0,0001</t>
  </si>
  <si>
    <t xml:space="preserve">метод Ньютона</t>
  </si>
  <si>
    <t>f`(a)</t>
  </si>
  <si>
    <t xml:space="preserve">Комбинированный метод хорд и касательных</t>
  </si>
  <si>
    <t>abs(a-b)</t>
  </si>
  <si>
    <t xml:space="preserve">cosx + x - 2</t>
  </si>
  <si>
    <t xml:space="preserve">x = -cosx + 2</t>
  </si>
  <si>
    <t xml:space="preserve">Метод итераций</t>
  </si>
  <si>
    <t>x0</t>
  </si>
  <si>
    <t>f(x)</t>
  </si>
  <si>
    <t>E</t>
  </si>
  <si>
    <t xml:space="preserve">Так как этот отрезок получается слишком коротким, его не видно на графике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</si>
</sst>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name val="Calibri"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fontId="0" fillId="0" borderId="0" numFmtId="0" applyNumberFormat="1" applyFont="1" applyFill="1" applyBorder="1"/>
  </cellStyleXfs>
  <cellXfs count="11">
    <xf fontId="0" fillId="0" borderId="0" numFmtId="0" xfId="0"/>
    <xf fontId="0" fillId="0" borderId="1" numFmtId="0" xfId="0" applyBorder="1" applyAlignment="1">
      <alignment horizontal="center"/>
    </xf>
    <xf fontId="0" fillId="0" borderId="1" numFmtId="0" xfId="0" applyBorder="1"/>
    <xf fontId="0" fillId="0" borderId="2" numFmtId="0" xfId="0" applyBorder="1" applyAlignment="1">
      <alignment horizontal="center"/>
    </xf>
    <xf fontId="0" fillId="0" borderId="3" numFmtId="0" xfId="0" applyBorder="1" applyAlignment="1">
      <alignment horizontal="center"/>
    </xf>
    <xf fontId="0" fillId="0" borderId="4" numFmtId="0" xfId="0" applyBorder="1" applyAlignment="1">
      <alignment horizontal="center"/>
    </xf>
    <xf fontId="0" fillId="0" borderId="0" numFmtId="0" xfId="0" applyAlignment="1">
      <alignment horizontal="center"/>
    </xf>
    <xf fontId="0" fillId="0" borderId="0" numFmtId="0" xfId="0"/>
    <xf fontId="0" fillId="0" borderId="0" numFmtId="0" xfId="0" applyAlignment="1">
      <alignment horizontal="center"/>
    </xf>
    <xf fontId="0" fillId="0" borderId="0" numFmtId="0" xfId="0" applyAlignment="1">
      <alignment horizontal="justify"/>
    </xf>
    <xf fontId="0" fillId="0" borderId="0" numFmtId="0" xfId="0" applyAlignment="1">
      <alignment horizontal="justify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0.090079999999999993"/>
          <c:y val="0.17327999999999999"/>
          <c:w val="0.85748000000000002"/>
          <c:h val="0.77246999999999999"/>
        </c:manualLayout>
      </c:layout>
      <c:scatterChart>
        <c:scatterStyle val="smooth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</c:spPr>
          <c:marker>
            <c:symbol val="none"/>
          </c:marker>
          <c:xVal>
            <c:strRef>
              <c:f>'Лист1'!$A$2:$A$12</c:f>
            </c:strRef>
          </c:xVal>
          <c:yVal>
            <c:numRef>
              <c:f>'Лист1'!$B$2:$B$12</c:f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664968980"/>
        <c:axId val="664968981"/>
      </c:scatterChart>
      <c:valAx>
        <c:axId val="664968980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8981"/>
        <c:crosses val="autoZero"/>
        <c:crossBetween val="between"/>
      </c:valAx>
      <c:valAx>
        <c:axId val="664968981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8980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1427427" y="209548"/>
      <a:ext cx="4913841" cy="2273565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</c:spPr>
          <c:marker>
            <c:symbol val="none"/>
          </c:marker>
          <c:xVal>
            <c:strRef>
              <c:f>'Лист1'!$A$67:$A$83</c:f>
            </c:strRef>
          </c:xVal>
          <c:yVal>
            <c:numRef>
              <c:f>'Лист1'!$B$67:$B$83</c:f>
            </c:numRef>
          </c:yVal>
          <c:smooth val="1"/>
        </c:ser>
        <c:axId val="664969040"/>
        <c:axId val="664969041"/>
      </c:scatterChart>
      <c:valAx>
        <c:axId val="664969040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9041"/>
        <c:crosses val="autoZero"/>
      </c:valAx>
      <c:valAx>
        <c:axId val="664969041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9040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</c:chart>
  <c:spPr bwMode="auto">
    <a:xfrm>
      <a:off x="2149739" y="11849364"/>
      <a:ext cx="5005916" cy="3004343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0.090079999999999993"/>
          <c:y val="0.17327999999999999"/>
          <c:w val="0.85748000000000002"/>
          <c:h val="0.77246999999999999"/>
        </c:manualLayout>
      </c:layout>
      <c:scatterChart>
        <c:scatterStyle val="smooth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</c:spPr>
          <c:marker>
            <c:symbol val="none"/>
          </c:marker>
          <c:xVal>
            <c:strRef>
              <c:f>'Лист1'!$A$2:$A$12</c:f>
              <c:strCache>
                <c:ptCount val="11"/>
                <c:pt idx="0">
                  <c:v>0</c:v>
                </c:pt>
                <c:pt idx="1">
                  <c:v>0,5</c:v>
                </c:pt>
                <c:pt idx="2">
                  <c:v>1</c:v>
                </c:pt>
                <c:pt idx="3">
                  <c:v>1,5</c:v>
                </c:pt>
                <c:pt idx="4">
                  <c:v>2</c:v>
                </c:pt>
                <c:pt idx="5">
                  <c:v>2,5</c:v>
                </c:pt>
                <c:pt idx="6">
                  <c:v>3</c:v>
                </c:pt>
                <c:pt idx="7">
                  <c:v>3,5</c:v>
                </c:pt>
                <c:pt idx="8">
                  <c:v>4</c:v>
                </c:pt>
                <c:pt idx="9">
                  <c:v>4,5</c:v>
                </c:pt>
                <c:pt idx="10">
                  <c:v>5</c:v>
                </c:pt>
              </c:strCache>
            </c:strRef>
          </c:xVal>
          <c:yVal>
            <c:numRef>
              <c:f>'Лист1'!$B$2:$B$12</c:f>
              <c:numCache>
                <c:formatCode>General</c:formatCode>
                <c:ptCount val="11"/>
                <c:pt idx="0">
                  <c:v>-1</c:v>
                </c:pt>
                <c:pt idx="1">
                  <c:v>-0.6224174381096272</c:v>
                </c:pt>
                <c:pt idx="2">
                  <c:v>-0.45969769413186023</c:v>
                </c:pt>
                <c:pt idx="3">
                  <c:v>-0.4292627983322972</c:v>
                </c:pt>
                <c:pt idx="4">
                  <c:v>-0.41614683654714235</c:v>
                </c:pt>
                <c:pt idx="5">
                  <c:v>-0.3011436155469336</c:v>
                </c:pt>
                <c:pt idx="6">
                  <c:v>0.010007503399554807</c:v>
                </c:pt>
                <c:pt idx="7">
                  <c:v>0.5635433127092035</c:v>
                </c:pt>
                <c:pt idx="8">
                  <c:v>1.3463563791363882</c:v>
                </c:pt>
                <c:pt idx="9">
                  <c:v>2.2892042005692206</c:v>
                </c:pt>
                <c:pt idx="10">
                  <c:v>3.2836621854632266</c:v>
                </c:pt>
              </c:numCache>
            </c:numRef>
          </c:yVal>
          <c:smooth val="1"/>
        </c:ser>
        <c:ser>
          <c:idx val="1"/>
          <c:order val="1"/>
          <c:tx>
            <c:v>Итерации</c:v>
          </c:tx>
          <c:spPr bwMode="auto">
            <a:prstGeom prst="rect">
              <a:avLst/>
            </a:prstGeom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</c:spPr>
          <c:marker>
            <c:symbol val="none"/>
          </c:marker>
          <c:dLbls>
            <c:showBubbleSize val="0"/>
            <c:showCatName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'Лист1'!$A$67:$A$83</c:f>
            </c:numRef>
          </c:xVal>
          <c:yVal>
            <c:numRef>
              <c:f>'Лист1'!$B$67:$B$83</c:f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664969091"/>
        <c:axId val="664969092"/>
      </c:scatterChart>
      <c:valAx>
        <c:axId val="664969091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9092"/>
        <c:crosses val="autoZero"/>
        <c:crossBetween val="between"/>
      </c:valAx>
      <c:valAx>
        <c:axId val="66496909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909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7215187" y="13204031"/>
      <a:ext cx="4913840" cy="2273565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Relationship Id="rId3" Type="http://schemas.openxmlformats.org/officeDocument/2006/relationships/chart" Target="../charts/chart3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2</xdr:col>
      <xdr:colOff>10583</xdr:colOff>
      <xdr:row>1</xdr:row>
      <xdr:rowOff>30954</xdr:rowOff>
    </xdr:from>
    <xdr:to>
      <xdr:col>10</xdr:col>
      <xdr:colOff>66674</xdr:colOff>
      <xdr:row>13</xdr:row>
      <xdr:rowOff>161395</xdr:rowOff>
    </xdr:to>
    <xdr:graphicFrame>
      <xdr:nvGraphicFramePr>
        <xdr:cNvPr id="664968977" name="" hidden="0"/>
        <xdr:cNvGraphicFramePr>
          <a:graphicFrameLocks xmlns:a="http://schemas.openxmlformats.org/drawingml/2006/main"/>
        </xdr:cNvGraphicFramePr>
      </xdr:nvGraphicFramePr>
      <xdr:xfrm>
        <a:off x="1427427" y="209548"/>
        <a:ext cx="4913841" cy="2273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3</xdr:col>
      <xdr:colOff>125677</xdr:colOff>
      <xdr:row>66</xdr:row>
      <xdr:rowOff>62177</xdr:rowOff>
    </xdr:from>
    <xdr:to>
      <xdr:col>11</xdr:col>
      <xdr:colOff>273843</xdr:colOff>
      <xdr:row>83</xdr:row>
      <xdr:rowOff>30426</xdr:rowOff>
    </xdr:to>
    <xdr:graphicFrame>
      <xdr:nvGraphicFramePr>
        <xdr:cNvPr id="664969037" name="" hidden="0"/>
        <xdr:cNvGraphicFramePr>
          <a:graphicFrameLocks xmlns:a="http://schemas.openxmlformats.org/drawingml/2006/main"/>
        </xdr:cNvGraphicFramePr>
      </xdr:nvGraphicFramePr>
      <xdr:xfrm>
        <a:off x="2149739" y="11849364"/>
        <a:ext cx="5005916" cy="3004343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11</xdr:col>
      <xdr:colOff>333374</xdr:colOff>
      <xdr:row>73</xdr:row>
      <xdr:rowOff>166687</xdr:rowOff>
    </xdr:from>
    <xdr:to>
      <xdr:col>19</xdr:col>
      <xdr:colOff>389466</xdr:colOff>
      <xdr:row>86</xdr:row>
      <xdr:rowOff>118534</xdr:rowOff>
    </xdr:to>
    <xdr:graphicFrame>
      <xdr:nvGraphicFramePr>
        <xdr:cNvPr id="664969093" name="" hidden="0"/>
        <xdr:cNvGraphicFramePr>
          <a:graphicFrameLocks xmlns:a="http://schemas.openxmlformats.org/drawingml/2006/main"/>
        </xdr:cNvGraphicFramePr>
      </xdr:nvGraphicFramePr>
      <xdr:xfrm>
        <a:off x="7215187" y="13204031"/>
        <a:ext cx="4913840" cy="2273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61" zoomScale="100" workbookViewId="0">
      <selection activeCell="A1" activeCellId="0" sqref="A1"/>
    </sheetView>
  </sheetViews>
  <sheetFormatPr defaultRowHeight="14.25"/>
  <cols>
    <col customWidth="1" min="1" max="1" width="10.57421875"/>
    <col customWidth="1" min="2" max="2" width="10.7109375"/>
  </cols>
  <sheetData>
    <row r="1" ht="14.25">
      <c r="A1" s="1" t="s">
        <v>0</v>
      </c>
      <c r="B1" s="1" t="s">
        <v>1</v>
      </c>
      <c r="C1" s="1" t="s">
        <v>2</v>
      </c>
      <c r="D1" s="1"/>
    </row>
    <row r="2" ht="14.25">
      <c r="A2" s="1">
        <v>0</v>
      </c>
      <c r="B2" s="1">
        <f t="shared" ref="B2:B9" si="0">COS(A2)+A2-2</f>
        <v>-1</v>
      </c>
      <c r="M2" s="1" t="s">
        <v>3</v>
      </c>
      <c r="N2" s="1"/>
      <c r="O2" s="1" t="s">
        <v>4</v>
      </c>
      <c r="P2" s="1"/>
    </row>
    <row r="3" ht="14.25">
      <c r="A3" s="1">
        <v>0.5</v>
      </c>
      <c r="B3" s="1">
        <f t="shared" si="0"/>
        <v>-0.62241743810962724</v>
      </c>
      <c r="M3" s="1" t="s">
        <v>5</v>
      </c>
      <c r="N3" s="1"/>
      <c r="O3" s="2">
        <f>-SIN(2.5)+1</f>
        <v>0.40152785589604356</v>
      </c>
      <c r="P3" s="2">
        <f>-SIN(3)+1</f>
        <v>0.85887999194013276</v>
      </c>
    </row>
    <row r="4" ht="14.25">
      <c r="A4" s="1">
        <v>1</v>
      </c>
      <c r="B4" s="1">
        <f t="shared" si="0"/>
        <v>-0.45969769413186023</v>
      </c>
      <c r="M4" s="1" t="s">
        <v>6</v>
      </c>
      <c r="N4" s="1"/>
      <c r="O4" s="2">
        <f>-COS(2.5)</f>
        <v>0.8011436155469337</v>
      </c>
      <c r="P4" s="2">
        <f>-COS(3)</f>
        <v>0.98999249660044542</v>
      </c>
    </row>
    <row r="5" ht="14.25">
      <c r="A5" s="1">
        <v>1.5</v>
      </c>
      <c r="B5" s="1">
        <f t="shared" si="0"/>
        <v>-0.42926279833229719</v>
      </c>
    </row>
    <row r="6" ht="14.25">
      <c r="A6" s="1">
        <v>2</v>
      </c>
      <c r="B6" s="1">
        <f t="shared" si="0"/>
        <v>-0.41614683654714235</v>
      </c>
    </row>
    <row r="7" ht="14.25">
      <c r="A7" s="1">
        <v>2.5</v>
      </c>
      <c r="B7" s="1">
        <f t="shared" si="0"/>
        <v>-0.30114361554693359</v>
      </c>
    </row>
    <row r="8" ht="14.25">
      <c r="A8" s="1">
        <v>3</v>
      </c>
      <c r="B8" s="1">
        <f t="shared" si="0"/>
        <v>1.0007503399554807e-002</v>
      </c>
    </row>
    <row r="9" ht="14.25">
      <c r="A9" s="1">
        <v>3.5</v>
      </c>
      <c r="B9" s="1">
        <f t="shared" si="0"/>
        <v>0.56354331270920355</v>
      </c>
    </row>
    <row r="10" ht="14.25">
      <c r="A10" s="1">
        <v>4</v>
      </c>
      <c r="B10" s="1">
        <f t="shared" ref="B10:B12" si="1">COS(A10)+A10-2</f>
        <v>1.3463563791363882</v>
      </c>
    </row>
    <row r="11" ht="14.25">
      <c r="A11" s="1">
        <v>4.5</v>
      </c>
      <c r="B11" s="1">
        <f t="shared" si="1"/>
        <v>2.2892042005692206</v>
      </c>
    </row>
    <row r="12" ht="14.25">
      <c r="A12" s="1">
        <v>5</v>
      </c>
      <c r="B12" s="1">
        <f t="shared" si="1"/>
        <v>3.2836621854632266</v>
      </c>
    </row>
    <row r="13" ht="14.25">
      <c r="A13" s="1" t="s">
        <v>7</v>
      </c>
      <c r="B13" s="1"/>
    </row>
    <row r="14" ht="14.25">
      <c r="A14" s="1">
        <v>2.5</v>
      </c>
      <c r="B14" s="1">
        <v>3</v>
      </c>
    </row>
    <row r="17" ht="14.25">
      <c r="A17" s="1" t="s">
        <v>8</v>
      </c>
      <c r="B17" s="1"/>
      <c r="C17" s="1"/>
    </row>
    <row r="18" ht="14.25">
      <c r="A18" s="1" t="s">
        <v>5</v>
      </c>
      <c r="B18" s="1"/>
      <c r="C18" s="1"/>
      <c r="D18" s="1"/>
      <c r="E18" s="1"/>
      <c r="F18" s="1"/>
      <c r="G18" s="1"/>
      <c r="H18" s="1"/>
      <c r="I18" s="3" t="s">
        <v>9</v>
      </c>
      <c r="J18" s="4"/>
      <c r="K18" s="4"/>
      <c r="L18" s="5"/>
    </row>
    <row r="19" ht="14.25">
      <c r="A19" s="1" t="s">
        <v>10</v>
      </c>
      <c r="B19" s="1" t="s">
        <v>11</v>
      </c>
      <c r="C19" s="1" t="s">
        <v>12</v>
      </c>
      <c r="D19" s="1" t="s">
        <v>13</v>
      </c>
      <c r="E19" s="1" t="s">
        <v>14</v>
      </c>
      <c r="F19" s="1" t="s">
        <v>15</v>
      </c>
      <c r="G19" s="1" t="s">
        <v>16</v>
      </c>
      <c r="H19" s="1" t="s">
        <v>17</v>
      </c>
      <c r="I19" s="1" t="s">
        <v>18</v>
      </c>
      <c r="J19" s="1"/>
      <c r="K19" s="1"/>
      <c r="L19" s="1"/>
    </row>
    <row r="20" ht="14.25">
      <c r="A20" s="1">
        <v>2.5</v>
      </c>
      <c r="B20" s="1">
        <v>3</v>
      </c>
      <c r="C20" s="1">
        <f t="shared" ref="C20:C26" si="2">(A20+B20)/2</f>
        <v>2.75</v>
      </c>
      <c r="D20" s="1">
        <f t="shared" ref="D20:D26" si="3">B20-A20</f>
        <v>0.5</v>
      </c>
      <c r="E20" s="1">
        <f t="shared" ref="E20:E26" si="4">COS(A20)+A20-2</f>
        <v>-0.30114361554693359</v>
      </c>
      <c r="F20" s="1">
        <f t="shared" ref="F20:F26" si="5">COS(C20)+C20-2</f>
        <v>-0.17430237863246356</v>
      </c>
      <c r="G20" s="1">
        <f t="shared" ref="G20:G26" si="6">E20*F20</f>
        <v>5.2490048499810656e-002</v>
      </c>
      <c r="H20" s="1">
        <v>1</v>
      </c>
      <c r="I20" s="1" t="s">
        <v>19</v>
      </c>
      <c r="J20" s="1"/>
      <c r="K20" s="1"/>
      <c r="L20" s="1"/>
    </row>
    <row r="21" ht="14.25">
      <c r="A21" s="1">
        <f t="shared" ref="A21:A26" si="7">IF(G20&lt;0,A20,C20)</f>
        <v>2.75</v>
      </c>
      <c r="B21" s="1">
        <f t="shared" ref="B21:B26" si="8">IF(G20&lt;0,C20,B20)</f>
        <v>3</v>
      </c>
      <c r="C21" s="1">
        <f t="shared" si="2"/>
        <v>2.875</v>
      </c>
      <c r="D21" s="1">
        <f t="shared" si="3"/>
        <v>0.25</v>
      </c>
      <c r="E21" s="1">
        <f t="shared" si="4"/>
        <v>-0.17430237863246356</v>
      </c>
      <c r="F21" s="1">
        <f t="shared" si="5"/>
        <v>-8.9674146321316428e-002</v>
      </c>
      <c r="G21" s="1">
        <f t="shared" si="6"/>
        <v>1.5630417005641037e-002</v>
      </c>
      <c r="H21" s="1">
        <f t="shared" ref="H21:H26" si="9">H20+1</f>
        <v>2</v>
      </c>
      <c r="I21" s="1" t="s">
        <v>20</v>
      </c>
      <c r="J21" s="1"/>
      <c r="K21" s="1"/>
      <c r="L21" s="1"/>
    </row>
    <row r="22" ht="14.25">
      <c r="A22" s="1">
        <f t="shared" si="7"/>
        <v>2.875</v>
      </c>
      <c r="B22" s="1">
        <f t="shared" si="8"/>
        <v>3</v>
      </c>
      <c r="C22" s="1">
        <f t="shared" si="2"/>
        <v>2.9375</v>
      </c>
      <c r="D22" s="1">
        <f t="shared" si="3"/>
        <v>0.125</v>
      </c>
      <c r="E22" s="1">
        <f t="shared" si="4"/>
        <v>-8.9674146321316428e-002</v>
      </c>
      <c r="F22" s="1">
        <f t="shared" si="5"/>
        <v>-4.1745287406520504e-002</v>
      </c>
      <c r="G22" s="1">
        <f t="shared" si="6"/>
        <v>3.7434730111177276e-003</v>
      </c>
      <c r="H22" s="1">
        <f t="shared" si="9"/>
        <v>3</v>
      </c>
      <c r="I22" s="1" t="s">
        <v>21</v>
      </c>
      <c r="J22" s="1"/>
      <c r="K22" s="1"/>
      <c r="L22" s="1"/>
    </row>
    <row r="23" ht="14.25">
      <c r="A23" s="1">
        <f t="shared" si="7"/>
        <v>2.9375</v>
      </c>
      <c r="B23" s="1">
        <f t="shared" si="8"/>
        <v>3</v>
      </c>
      <c r="C23" s="1">
        <f t="shared" si="2"/>
        <v>2.96875</v>
      </c>
      <c r="D23" s="1">
        <f t="shared" si="3"/>
        <v>6.25e-002</v>
      </c>
      <c r="E23" s="1">
        <f t="shared" si="4"/>
        <v>-4.1745287406520504e-002</v>
      </c>
      <c r="F23" s="1">
        <f t="shared" si="5"/>
        <v>-1.6349858650762439e-002</v>
      </c>
      <c r="G23" s="1">
        <f t="shared" si="6"/>
        <v>6.8252954843206351e-004</v>
      </c>
      <c r="H23" s="1">
        <f t="shared" si="9"/>
        <v>4</v>
      </c>
      <c r="I23" s="1" t="s">
        <v>22</v>
      </c>
      <c r="J23" s="1"/>
      <c r="K23" s="1"/>
      <c r="L23" s="1"/>
    </row>
    <row r="24" ht="14.25">
      <c r="A24" s="1">
        <f t="shared" si="7"/>
        <v>2.96875</v>
      </c>
      <c r="B24" s="1">
        <f t="shared" si="8"/>
        <v>3</v>
      </c>
      <c r="C24" s="1">
        <f t="shared" si="2"/>
        <v>2.984375</v>
      </c>
      <c r="D24" s="1">
        <f t="shared" si="3"/>
        <v>3.125e-002</v>
      </c>
      <c r="E24" s="1">
        <f t="shared" si="4"/>
        <v>-1.6349858650762439e-002</v>
      </c>
      <c r="F24" s="1">
        <f t="shared" si="5"/>
        <v>-3.2917399603200614e-003</v>
      </c>
      <c r="G24" s="1">
        <f t="shared" si="6"/>
        <v>5.3819483066299365e-005</v>
      </c>
      <c r="H24" s="1">
        <f t="shared" si="9"/>
        <v>5</v>
      </c>
      <c r="I24" s="6"/>
      <c r="J24" s="6"/>
      <c r="K24" s="6"/>
      <c r="L24" s="6"/>
    </row>
    <row r="25" ht="14.25">
      <c r="A25" s="1">
        <f t="shared" si="7"/>
        <v>2.984375</v>
      </c>
      <c r="B25" s="1">
        <f t="shared" si="8"/>
        <v>3</v>
      </c>
      <c r="C25" s="1">
        <f t="shared" si="2"/>
        <v>2.9921875</v>
      </c>
      <c r="D25" s="1">
        <f t="shared" si="3"/>
        <v>1.5625e-002</v>
      </c>
      <c r="E25" s="1">
        <f t="shared" si="4"/>
        <v>-3.2917399603200614e-003</v>
      </c>
      <c r="F25" s="1">
        <f t="shared" si="5"/>
        <v>3.3277042670372126e-003</v>
      </c>
      <c r="G25" s="1">
        <f t="shared" si="6"/>
        <v>-1.0953937111933974e-005</v>
      </c>
      <c r="H25" s="1">
        <f t="shared" si="9"/>
        <v>6</v>
      </c>
      <c r="I25" s="6"/>
      <c r="J25" s="6"/>
      <c r="K25" s="6"/>
      <c r="L25" s="6"/>
    </row>
    <row r="26" ht="14.25">
      <c r="A26" s="1">
        <f t="shared" si="7"/>
        <v>2.984375</v>
      </c>
      <c r="B26" s="1">
        <f t="shared" si="8"/>
        <v>2.9921875</v>
      </c>
      <c r="C26" s="1">
        <f t="shared" si="2"/>
        <v>2.98828125</v>
      </c>
      <c r="D26" s="1">
        <f t="shared" si="3"/>
        <v>7.8125e-003</v>
      </c>
      <c r="E26" s="1">
        <f t="shared" si="4"/>
        <v>-3.2917399603200614e-003</v>
      </c>
      <c r="F26" s="1">
        <f t="shared" si="5"/>
        <v>1.0442255049980531e-005</v>
      </c>
      <c r="G26" s="1">
        <f t="shared" si="6"/>
        <v>-3.4373188223874878e-008</v>
      </c>
      <c r="H26" s="1">
        <f t="shared" si="9"/>
        <v>7</v>
      </c>
      <c r="I26" s="6"/>
      <c r="J26" s="6"/>
      <c r="K26" s="6"/>
      <c r="L26" s="6"/>
    </row>
    <row r="27" ht="14.25">
      <c r="A27" s="3" t="s">
        <v>23</v>
      </c>
      <c r="B27" s="5"/>
      <c r="C27" s="1"/>
      <c r="D27" s="1"/>
      <c r="E27" s="1"/>
      <c r="F27" s="1"/>
      <c r="G27" s="1"/>
      <c r="H27" s="1"/>
      <c r="I27" s="6"/>
      <c r="J27" s="6"/>
      <c r="K27" s="6"/>
      <c r="L27" s="6"/>
    </row>
    <row r="28" ht="14.25"/>
    <row r="29" ht="14.25">
      <c r="A29" s="1" t="s">
        <v>24</v>
      </c>
      <c r="B29" s="1"/>
    </row>
    <row r="30" ht="14.25">
      <c r="A30" s="1" t="s">
        <v>10</v>
      </c>
      <c r="B30" s="1" t="s">
        <v>11</v>
      </c>
      <c r="C30" s="1" t="s">
        <v>14</v>
      </c>
      <c r="D30" s="1" t="s">
        <v>25</v>
      </c>
      <c r="E30" s="1" t="s">
        <v>26</v>
      </c>
      <c r="F30" s="3" t="s">
        <v>9</v>
      </c>
      <c r="G30" s="4"/>
      <c r="H30" s="4"/>
      <c r="I30" s="4"/>
      <c r="J30" s="4"/>
      <c r="K30" s="5"/>
    </row>
    <row r="31" ht="14.25">
      <c r="A31" s="1">
        <v>2.5</v>
      </c>
      <c r="B31" s="1">
        <v>3</v>
      </c>
      <c r="C31" s="1">
        <f t="shared" ref="C31:C38" si="10">COS(A31)+A31-2</f>
        <v>-0.30114361554693359</v>
      </c>
      <c r="D31" s="1">
        <f t="shared" ref="D31:D38" si="11">COS(B31)+B31-2</f>
        <v>1.0007503399554807e-002</v>
      </c>
      <c r="E31" s="1"/>
      <c r="F31" s="1" t="s">
        <v>27</v>
      </c>
      <c r="G31" s="1"/>
      <c r="H31" s="1"/>
      <c r="I31" s="1"/>
      <c r="J31" s="1"/>
      <c r="K31" s="1"/>
    </row>
    <row r="32" ht="14.25">
      <c r="A32" s="1">
        <f t="shared" ref="A32:A38" si="12">A31</f>
        <v>2.5</v>
      </c>
      <c r="B32" s="1">
        <f t="shared" ref="B32:B38" si="13">B31-(A31-B31)/(C31-D31)*D31</f>
        <v>2.9839185804096755</v>
      </c>
      <c r="C32" s="1">
        <f t="shared" si="10"/>
        <v>-0.30114361554693359</v>
      </c>
      <c r="D32" s="1">
        <f t="shared" si="11"/>
        <v>-3.6765947046966119e-003</v>
      </c>
      <c r="E32" s="1">
        <f t="shared" ref="E32:E38" si="14">ABS(B31-B32)</f>
        <v>1.6081419590324497e-002</v>
      </c>
    </row>
    <row r="33" ht="14.25">
      <c r="A33" s="1">
        <f t="shared" si="12"/>
        <v>2.5</v>
      </c>
      <c r="B33" s="1">
        <f t="shared" si="13"/>
        <v>2.9898996551694959</v>
      </c>
      <c r="C33" s="1">
        <f t="shared" si="10"/>
        <v>-0.30114361554693359</v>
      </c>
      <c r="D33" s="1">
        <f t="shared" si="11"/>
        <v>1.382992663878202e-003</v>
      </c>
      <c r="E33" s="1">
        <f t="shared" si="14"/>
        <v>5.9810747598203484e-003</v>
      </c>
    </row>
    <row r="34" ht="14.25">
      <c r="A34" s="1">
        <f t="shared" si="12"/>
        <v>2.5</v>
      </c>
      <c r="B34" s="1">
        <f t="shared" si="13"/>
        <v>2.9876600914063518</v>
      </c>
      <c r="C34" s="1">
        <f t="shared" si="10"/>
        <v>-0.30114361554693359</v>
      </c>
      <c r="D34" s="1">
        <f t="shared" si="11"/>
        <v>-5.1566761098009728e-004</v>
      </c>
      <c r="E34" s="1">
        <f t="shared" si="14"/>
        <v>2.2395637631440479e-003</v>
      </c>
    </row>
    <row r="35" ht="14.25">
      <c r="A35" s="1">
        <f t="shared" si="12"/>
        <v>2.5</v>
      </c>
      <c r="B35" s="1">
        <f t="shared" si="13"/>
        <v>2.9884965755590476</v>
      </c>
      <c r="C35" s="1">
        <f t="shared" si="10"/>
        <v>-0.30114361554693359</v>
      </c>
      <c r="D35" s="1">
        <f t="shared" si="11"/>
        <v>1.9290803000648893e-004</v>
      </c>
      <c r="E35" s="1">
        <f t="shared" si="14"/>
        <v>8.3648415269577114e-004</v>
      </c>
    </row>
    <row r="36" ht="14.25">
      <c r="A36" s="1">
        <f t="shared" si="12"/>
        <v>2.5</v>
      </c>
      <c r="B36" s="1">
        <f t="shared" si="13"/>
        <v>2.9881838523918143</v>
      </c>
      <c r="C36" s="1">
        <f t="shared" si="10"/>
        <v>-0.30114361554693359</v>
      </c>
      <c r="D36" s="1">
        <f t="shared" si="11"/>
        <v>-7.2076928147479791e-005</v>
      </c>
      <c r="E36" s="1">
        <f t="shared" si="14"/>
        <v>3.1272316723329752e-004</v>
      </c>
    </row>
    <row r="37" ht="14.25">
      <c r="A37" s="1">
        <f t="shared" si="12"/>
        <v>2.5</v>
      </c>
      <c r="B37" s="1">
        <f t="shared" si="13"/>
        <v>2.9883007242575941</v>
      </c>
      <c r="C37" s="1">
        <f t="shared" si="10"/>
        <v>-0.30114361554693359</v>
      </c>
      <c r="D37" s="1">
        <f t="shared" si="11"/>
        <v>2.6942756424119807e-005</v>
      </c>
      <c r="E37" s="1">
        <f t="shared" si="14"/>
        <v>1.1687186577979958e-004</v>
      </c>
    </row>
    <row r="38" ht="14.25">
      <c r="A38" s="1">
        <f t="shared" si="12"/>
        <v>2.5</v>
      </c>
      <c r="B38" s="1">
        <f t="shared" si="13"/>
        <v>2.9882570408127398</v>
      </c>
      <c r="C38" s="1">
        <f t="shared" si="10"/>
        <v>-0.30114361554693359</v>
      </c>
      <c r="D38" s="1">
        <f t="shared" si="11"/>
        <v>-1.006962064487027e-005</v>
      </c>
      <c r="E38" s="1">
        <f t="shared" si="14"/>
        <v>4.3683444854281106e-005</v>
      </c>
    </row>
    <row r="39" ht="14.25">
      <c r="A39" s="3" t="s">
        <v>28</v>
      </c>
      <c r="B39" s="5"/>
      <c r="C39" s="1"/>
      <c r="D39" s="1"/>
      <c r="E39" s="1"/>
    </row>
    <row r="40" ht="14.25"/>
    <row r="41" ht="14.25">
      <c r="A41" s="1" t="s">
        <v>29</v>
      </c>
      <c r="B41" s="1"/>
    </row>
    <row r="42" ht="14.25">
      <c r="A42" s="2" t="s">
        <v>10</v>
      </c>
      <c r="B42" s="2" t="s">
        <v>14</v>
      </c>
      <c r="C42" s="2" t="s">
        <v>30</v>
      </c>
      <c r="D42" s="2" t="s">
        <v>26</v>
      </c>
    </row>
    <row r="43" ht="14.25">
      <c r="A43" s="2">
        <v>2.5</v>
      </c>
      <c r="B43" s="2">
        <f t="shared" ref="B43:B49" si="15">COS(A43)+A43-2</f>
        <v>-0.30114361554693359</v>
      </c>
      <c r="C43" s="2">
        <f t="shared" ref="C43:C49" si="16">-SIN(A43)+1</f>
        <v>0.40152785589604356</v>
      </c>
      <c r="D43" s="2"/>
    </row>
    <row r="44" ht="14.25">
      <c r="A44" s="2">
        <f t="shared" ref="A44:A49" si="17">A43-B43/C43</f>
        <v>3.2499943307168713</v>
      </c>
      <c r="B44" s="2">
        <f t="shared" si="15"/>
        <v>0.2558640412634503</v>
      </c>
      <c r="C44" s="2">
        <f t="shared" si="16"/>
        <v>1.1081894985257692</v>
      </c>
      <c r="D44" s="2">
        <f t="shared" ref="D44:D49" si="18">ABS(A43-A44)</f>
        <v>0.74999433071687127</v>
      </c>
    </row>
    <row r="45" ht="14.25">
      <c r="A45" s="2">
        <f t="shared" si="17"/>
        <v>3.0191095934008909</v>
      </c>
      <c r="B45" s="2">
        <f t="shared" si="15"/>
        <v>2.6601270480497874e-002</v>
      </c>
      <c r="C45" s="2">
        <f t="shared" si="16"/>
        <v>0.87782296069330978</v>
      </c>
      <c r="D45" s="2">
        <f t="shared" si="18"/>
        <v>0.23088473731598036</v>
      </c>
    </row>
    <row r="46" ht="14.25">
      <c r="A46" s="2">
        <f t="shared" si="17"/>
        <v>2.9888059084078624</v>
      </c>
      <c r="B46" s="2">
        <f t="shared" si="15"/>
        <v>4.551152987248841e-004</v>
      </c>
      <c r="C46" s="2">
        <f t="shared" si="16"/>
        <v>0.84780699831944017</v>
      </c>
      <c r="D46" s="2">
        <f t="shared" si="18"/>
        <v>3.030368499302849e-002</v>
      </c>
    </row>
    <row r="47" ht="14.25">
      <c r="A47" s="2">
        <f t="shared" si="17"/>
        <v>2.9882690936615499</v>
      </c>
      <c r="B47" s="2">
        <f t="shared" si="15"/>
        <v>1.4240263235265616e-007</v>
      </c>
      <c r="C47" s="2">
        <f t="shared" si="16"/>
        <v>0.84727645899338511</v>
      </c>
      <c r="D47" s="2">
        <f t="shared" si="18"/>
        <v>5.3681474631250836e-004</v>
      </c>
    </row>
    <row r="48" ht="14.25">
      <c r="A48" s="2">
        <f t="shared" si="17"/>
        <v>2.9882689255905137</v>
      </c>
      <c r="B48" s="2">
        <f t="shared" si="15"/>
        <v>1.3766765505351941e-014</v>
      </c>
      <c r="C48" s="2">
        <f t="shared" si="16"/>
        <v>0.84727629289400064</v>
      </c>
      <c r="D48" s="2">
        <f t="shared" si="18"/>
        <v>1.6807103619953523e-007</v>
      </c>
    </row>
    <row r="49" ht="14.25">
      <c r="A49" s="2">
        <f t="shared" si="17"/>
        <v>2.9882689255904973</v>
      </c>
      <c r="B49" s="2">
        <f t="shared" si="15"/>
        <v>0</v>
      </c>
      <c r="C49" s="2">
        <f t="shared" si="16"/>
        <v>0.84727629289398432</v>
      </c>
      <c r="D49" s="2">
        <f t="shared" si="18"/>
        <v>1.6431300764452317e-014</v>
      </c>
    </row>
    <row r="50" ht="14.25">
      <c r="A50" s="1" t="s">
        <v>28</v>
      </c>
      <c r="B50" s="1"/>
    </row>
    <row r="51" ht="14.25"/>
    <row r="52" ht="14.25">
      <c r="A52" s="1" t="s">
        <v>31</v>
      </c>
      <c r="B52" s="1"/>
      <c r="C52" s="1"/>
      <c r="D52" s="1"/>
      <c r="E52" s="1"/>
      <c r="F52" s="1"/>
      <c r="G52" s="7"/>
    </row>
    <row r="53" ht="14.25">
      <c r="A53" s="2" t="s">
        <v>10</v>
      </c>
      <c r="B53" s="2" t="s">
        <v>11</v>
      </c>
      <c r="C53" s="2" t="s">
        <v>32</v>
      </c>
      <c r="D53" s="2" t="s">
        <v>14</v>
      </c>
      <c r="E53" s="2" t="s">
        <v>25</v>
      </c>
      <c r="F53" s="2" t="s">
        <v>30</v>
      </c>
    </row>
    <row r="54" ht="14.25">
      <c r="A54" s="2">
        <v>2.5</v>
      </c>
      <c r="B54" s="2">
        <v>3</v>
      </c>
      <c r="C54" s="2">
        <f t="shared" ref="C54:C58" si="19">ABS(A54-B54)</f>
        <v>0.5</v>
      </c>
      <c r="D54" s="2">
        <f t="shared" ref="D54:D58" si="20">COS(A54)+A54-2</f>
        <v>-0.30114361554693359</v>
      </c>
      <c r="E54" s="2">
        <f t="shared" ref="E54:E58" si="21">COS(B54)+B54-2</f>
        <v>1.0007503399554807e-002</v>
      </c>
      <c r="F54" s="2">
        <f t="shared" ref="F54:F58" si="22">-SIN(A54)+1</f>
        <v>0.40152785589604356</v>
      </c>
    </row>
    <row r="55" ht="14.25">
      <c r="A55" s="2">
        <f t="shared" ref="A55:A58" si="23">A54-D54/F54</f>
        <v>3.2499943307168713</v>
      </c>
      <c r="B55" s="2">
        <f t="shared" ref="B55:B58" si="24">B54-(A54-B54)/(D54-E54)*E54</f>
        <v>2.9839185804096755</v>
      </c>
      <c r="C55" s="2">
        <f t="shared" si="19"/>
        <v>0.26607575030719577</v>
      </c>
      <c r="D55" s="2">
        <f t="shared" si="20"/>
        <v>0.2558640412634503</v>
      </c>
      <c r="E55" s="2">
        <f t="shared" si="21"/>
        <v>-3.6765947046966119e-003</v>
      </c>
      <c r="F55" s="2">
        <f t="shared" si="22"/>
        <v>1.1081894985257692</v>
      </c>
    </row>
    <row r="56" ht="14.25">
      <c r="A56" s="2">
        <f t="shared" si="23"/>
        <v>3.0191095934008909</v>
      </c>
      <c r="B56" s="2">
        <f t="shared" si="24"/>
        <v>2.9876877500850849</v>
      </c>
      <c r="C56" s="2">
        <f t="shared" si="19"/>
        <v>3.1421843315805997e-002</v>
      </c>
      <c r="D56" s="2">
        <f t="shared" si="20"/>
        <v>2.6601270480497874e-002</v>
      </c>
      <c r="E56" s="2">
        <f t="shared" si="21"/>
        <v>-4.9224933143676708e-004</v>
      </c>
      <c r="F56" s="2">
        <f t="shared" si="22"/>
        <v>0.87782296069330978</v>
      </c>
    </row>
    <row r="57" ht="14.25">
      <c r="A57" s="2">
        <f t="shared" si="23"/>
        <v>2.9888059084078624</v>
      </c>
      <c r="B57" s="2">
        <f t="shared" si="24"/>
        <v>2.9882586386766037</v>
      </c>
      <c r="C57" s="2">
        <f t="shared" si="19"/>
        <v>5.4726973125873712e-004</v>
      </c>
      <c r="D57" s="2">
        <f t="shared" si="20"/>
        <v>4.551152987248841e-004</v>
      </c>
      <c r="E57" s="2">
        <f t="shared" si="21"/>
        <v>-8.7158059796088594e-006</v>
      </c>
      <c r="F57" s="2">
        <f t="shared" si="22"/>
        <v>0.84780699831944017</v>
      </c>
    </row>
    <row r="58" ht="14.25">
      <c r="A58" s="2">
        <f t="shared" si="23"/>
        <v>2.9882690936615499</v>
      </c>
      <c r="B58" s="2">
        <f t="shared" si="24"/>
        <v>2.9882689223698442</v>
      </c>
      <c r="C58" s="2">
        <f t="shared" si="19"/>
        <v>1.7129170570839847e-007</v>
      </c>
      <c r="D58" s="2">
        <f t="shared" si="20"/>
        <v>1.4240263235265616e-007</v>
      </c>
      <c r="E58" s="2">
        <f t="shared" si="21"/>
        <v>-2.7287829773570138e-009</v>
      </c>
      <c r="F58" s="2">
        <f t="shared" si="22"/>
        <v>0.84727645899338511</v>
      </c>
    </row>
    <row r="59" ht="14.25">
      <c r="A59" s="2" t="s">
        <v>28</v>
      </c>
      <c r="B59" s="2"/>
    </row>
    <row r="60" ht="14.25"/>
    <row r="61" ht="14.25"/>
    <row r="62" ht="14.25"/>
    <row r="63" ht="14.25">
      <c r="A63" t="s">
        <v>33</v>
      </c>
      <c r="B63" t="s">
        <v>34</v>
      </c>
    </row>
    <row r="64" ht="14.25">
      <c r="A64" s="8" t="s">
        <v>35</v>
      </c>
      <c r="B64" s="6"/>
      <c r="C64" s="6"/>
    </row>
    <row r="65" ht="14.25">
      <c r="A65" t="s">
        <v>36</v>
      </c>
      <c r="B65" t="s">
        <v>37</v>
      </c>
      <c r="C65" t="s">
        <v>38</v>
      </c>
    </row>
    <row r="66" ht="14.25">
      <c r="A66">
        <v>3</v>
      </c>
    </row>
    <row r="67" ht="14.25">
      <c r="A67">
        <f>A66-B67/5</f>
        <v>2.9979984993200892</v>
      </c>
      <c r="B67" s="7">
        <f>COS(A66)+A66-2</f>
        <v>1.0007503399554807e-002</v>
      </c>
      <c r="C67">
        <f>ABS(A67-A66)</f>
        <v>2.0015006799107837e-003</v>
      </c>
      <c r="M67" s="9" t="s">
        <v>39</v>
      </c>
      <c r="N67" s="10"/>
      <c r="O67" s="10"/>
      <c r="P67" s="10"/>
    </row>
    <row r="68" ht="14.25">
      <c r="A68">
        <f>A67-B68/5</f>
        <v>2.9963404118641073</v>
      </c>
      <c r="B68" s="7">
        <f>COS(A67)+A67-2</f>
        <v>8.2904372799106341e-003</v>
      </c>
      <c r="C68">
        <f>ABS(A68-A67)</f>
        <v>1.6580874559819492e-003</v>
      </c>
      <c r="M68" s="10"/>
      <c r="N68" s="10"/>
      <c r="O68" s="10"/>
      <c r="P68" s="10"/>
    </row>
    <row r="69" ht="14.25">
      <c r="A69">
        <f>A68-B69/5</f>
        <v>2.994966214966059</v>
      </c>
      <c r="B69" s="7">
        <f>COS(A68)+A68-2</f>
        <v>6.8709844902405948e-003</v>
      </c>
      <c r="C69">
        <f>ABS(A69-A68)</f>
        <v>1.3741968980482966e-003</v>
      </c>
      <c r="M69" s="10"/>
      <c r="N69" s="10"/>
      <c r="O69" s="10"/>
      <c r="P69" s="10"/>
    </row>
    <row r="70" ht="14.25">
      <c r="A70">
        <f>A69-B70/5</f>
        <v>2.9938268898001481</v>
      </c>
      <c r="B70" s="7">
        <f>COS(A69)+A69-2</f>
        <v>5.6966258295538807e-003</v>
      </c>
      <c r="C70">
        <f>ABS(A70-A69)</f>
        <v>1.139325165910865e-003</v>
      </c>
      <c r="M70" s="10"/>
      <c r="N70" s="10"/>
      <c r="O70" s="10"/>
      <c r="P70" s="10"/>
    </row>
    <row r="71" ht="14.25">
      <c r="A71">
        <f>A70-B71/5</f>
        <v>2.9928820098134548</v>
      </c>
      <c r="B71" s="7">
        <f>COS(A70)+A70-2</f>
        <v>4.7243999334676268e-003</v>
      </c>
      <c r="C71">
        <f>ABS(A71-A70)</f>
        <v>9.4487998669334772e-004</v>
      </c>
      <c r="M71" s="10"/>
      <c r="N71" s="10"/>
      <c r="O71" s="10"/>
      <c r="P71" s="10"/>
    </row>
    <row r="72" ht="14.25">
      <c r="A72">
        <f>A71-B72/5</f>
        <v>2.9920981948473422</v>
      </c>
      <c r="B72" s="7">
        <f>COS(A71)+A71-2</f>
        <v>3.9190748305619749e-003</v>
      </c>
      <c r="C72">
        <f>ABS(A72-A71)</f>
        <v>7.8381496611257262e-004</v>
      </c>
      <c r="M72" s="10"/>
      <c r="N72" s="10"/>
      <c r="O72" s="10"/>
      <c r="P72" s="10"/>
    </row>
    <row r="73" ht="14.25">
      <c r="A73">
        <f>A72-B73/5</f>
        <v>2.9914478556225057</v>
      </c>
      <c r="B73" s="7">
        <f>COS(A72)+A72-2</f>
        <v>3.2516961241815245e-003</v>
      </c>
      <c r="C73">
        <f>ABS(A73-A72)</f>
        <v>6.5033922483648254e-004</v>
      </c>
      <c r="M73" s="10"/>
      <c r="N73" s="10"/>
      <c r="O73" s="10"/>
      <c r="P73" s="10"/>
    </row>
    <row r="74" ht="14.25">
      <c r="A74">
        <f>A73-B74/5</f>
        <v>2.9909081703445626</v>
      </c>
      <c r="B74" s="7">
        <f>COS(A73)+A73-2</f>
        <v>2.6984263897156247e-003</v>
      </c>
      <c r="C74">
        <f>ABS(A74-A73)</f>
        <v>5.3968527794312493e-004</v>
      </c>
    </row>
    <row r="75" ht="14.25">
      <c r="A75">
        <f>A74-B75/5</f>
        <v>2.9904602479592457</v>
      </c>
      <c r="B75" s="7">
        <f>COS(A74)+A74-2</f>
        <v>2.2396119265852832e-003</v>
      </c>
      <c r="C75">
        <f>ABS(A75-A74)</f>
        <v>4.47922385316879e-004</v>
      </c>
    </row>
    <row r="76" ht="14.25">
      <c r="A76">
        <f>A75-B76/5</f>
        <v>2.990088442251007</v>
      </c>
      <c r="B76" s="7">
        <f>COS(A75)+A75-2</f>
        <v>1.8590285411939078e-003</v>
      </c>
      <c r="C76">
        <f>ABS(A76-A75)</f>
        <v>3.7180570823869274e-004</v>
      </c>
    </row>
    <row r="77" ht="14.25">
      <c r="A77">
        <f>A76-B77/5</f>
        <v>2.9897797883738861</v>
      </c>
      <c r="B77" s="7">
        <f>COS(A76)+A76-2</f>
        <v>1.54326938560434e-003</v>
      </c>
      <c r="C77">
        <f>ABS(A77-A76)</f>
        <v>3.08653877120868e-004</v>
      </c>
    </row>
    <row r="78" ht="14.25">
      <c r="A78">
        <f>A77-B78/5</f>
        <v>2.9895235391199604</v>
      </c>
      <c r="B78" s="7">
        <f>COS(A77)+A77-2</f>
        <v>1.2812462696296656e-003</v>
      </c>
      <c r="C78">
        <f>ABS(A78-A77)</f>
        <v>2.5624925392575548e-004</v>
      </c>
    </row>
    <row r="79" ht="14.25">
      <c r="A79">
        <f>A78-B79/5</f>
        <v>2.9893107826909007</v>
      </c>
      <c r="B79" s="7">
        <f>COS(A78)+A78-2</f>
        <v>1.0637821452985641e-003</v>
      </c>
      <c r="C79">
        <f>ABS(A79-A78)</f>
        <v>2.1275642905971281e-004</v>
      </c>
    </row>
    <row r="80" ht="14.25">
      <c r="A80">
        <f>A79-B80/5</f>
        <v>2.9891341272475489</v>
      </c>
      <c r="B80" s="7">
        <f>COS(A79)+A79-2</f>
        <v>8.8327721675884874e-004</v>
      </c>
      <c r="C80">
        <f>ABS(A80-A79)</f>
        <v>1.7665544335176975e-004</v>
      </c>
    </row>
    <row r="81" ht="14.25">
      <c r="A81">
        <f>A80-B81/5</f>
        <v>2.9889874402945047</v>
      </c>
      <c r="B81" s="7">
        <f>COS(A80)+A80-2</f>
        <v>7.3343476522058637e-004</v>
      </c>
      <c r="C81">
        <f>ABS(A81-A80)</f>
        <v>1.4668695304420609e-004</v>
      </c>
    </row>
    <row r="82" ht="14.25">
      <c r="A82">
        <f>A81-B82/5</f>
        <v>2.9888656331769528</v>
      </c>
      <c r="B82" s="7">
        <f>COS(A81)+A81-2</f>
        <v>6.0903558776015387e-004</v>
      </c>
      <c r="C82">
        <f>ABS(A82-A81)</f>
        <v>1.2180711755194196e-004</v>
      </c>
    </row>
    <row r="83" ht="14.25">
      <c r="A83">
        <f>A82-B83/5</f>
        <v>2.9887644827492155</v>
      </c>
      <c r="B83" s="7">
        <f>COS(A82)+A82-2</f>
        <v>5.0575213868553348e-004</v>
      </c>
      <c r="C83">
        <f>ABS(A83-A82)</f>
        <v>1.0115042773728433e-004</v>
      </c>
    </row>
    <row r="84" ht="14.25"/>
    <row r="85" ht="14.25"/>
    <row r="86" ht="14.25"/>
    <row r="87" ht="14.25"/>
    <row r="88" ht="14.25"/>
    <row r="89" ht="14.25"/>
    <row r="90" ht="14.25"/>
    <row r="91" ht="14.25"/>
    <row r="92" ht="14.25"/>
    <row r="93" ht="14.25"/>
    <row r="94" ht="14.25"/>
    <row r="95" ht="14.25"/>
    <row r="96" ht="14.25"/>
    <row r="97" ht="14.25"/>
    <row r="98" ht="14.25"/>
    <row r="99" ht="14.25"/>
    <row r="100" ht="14.25"/>
    <row r="101" ht="14.25"/>
    <row r="102" ht="14.25"/>
    <row r="103" ht="14.25"/>
    <row r="104" ht="14.25"/>
    <row r="105" ht="14.25"/>
    <row r="106" ht="14.25"/>
    <row r="107" ht="14.25"/>
    <row r="108" ht="14.25"/>
    <row r="109" ht="14.25"/>
    <row r="110" ht="14.25"/>
    <row r="111" ht="14.25"/>
    <row r="112" ht="14.25"/>
    <row r="113" ht="14.25"/>
    <row r="114" ht="14.25"/>
    <row r="115" ht="14.25"/>
    <row r="116" ht="14.25"/>
  </sheetData>
  <mergeCells count="24">
    <mergeCell ref="C1:D1"/>
    <mergeCell ref="M2:N2"/>
    <mergeCell ref="O2:P2"/>
    <mergeCell ref="M3:N3"/>
    <mergeCell ref="M4:N4"/>
    <mergeCell ref="A13:B13"/>
    <mergeCell ref="A17:C17"/>
    <mergeCell ref="A18:H18"/>
    <mergeCell ref="I18:L18"/>
    <mergeCell ref="I19:L19"/>
    <mergeCell ref="I20:L20"/>
    <mergeCell ref="I21:L21"/>
    <mergeCell ref="I22:L22"/>
    <mergeCell ref="I23:L23"/>
    <mergeCell ref="A27:B27"/>
    <mergeCell ref="A29:B29"/>
    <mergeCell ref="F30:K30"/>
    <mergeCell ref="F31:K31"/>
    <mergeCell ref="A39:B39"/>
    <mergeCell ref="A41:B41"/>
    <mergeCell ref="A50:B50"/>
    <mergeCell ref="A52:F52"/>
    <mergeCell ref="A64:C64"/>
    <mergeCell ref="M67:P73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ONLYOFFICE/7.1.1.57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terms:modified xsi:type="dcterms:W3CDTF">2022-10-16T11:56:28Z</dcterms:modified>
</cp:coreProperties>
</file>