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4A1BF203-8853-4945-ACD6-7E82E7F35234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bi" sheetId="4" r:id="rId1"/>
    <sheet name="deadline" sheetId="7" r:id="rId2"/>
    <sheet name="2024" sheetId="5" r:id="rId3"/>
    <sheet name="main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D23" i="7"/>
  <c r="G23" i="7"/>
  <c r="I23" i="7"/>
  <c r="D24" i="7"/>
  <c r="G24" i="7"/>
  <c r="I24" i="7"/>
  <c r="D25" i="7"/>
  <c r="G25" i="7"/>
  <c r="I25" i="7"/>
  <c r="D26" i="7"/>
  <c r="G26" i="7"/>
  <c r="I26" i="7"/>
  <c r="D27" i="7"/>
  <c r="G27" i="7"/>
  <c r="I27" i="7"/>
  <c r="D28" i="7"/>
  <c r="G28" i="7"/>
  <c r="I28" i="7"/>
  <c r="D29" i="7"/>
  <c r="G29" i="7"/>
  <c r="I29" i="7"/>
  <c r="D30" i="7"/>
  <c r="G30" i="7"/>
  <c r="I30" i="7"/>
  <c r="D31" i="7"/>
  <c r="G31" i="7"/>
  <c r="I31" i="7"/>
  <c r="D32" i="7"/>
  <c r="G32" i="7"/>
  <c r="I32" i="7"/>
  <c r="D33" i="7"/>
  <c r="G33" i="7"/>
  <c r="I33" i="7"/>
  <c r="D34" i="7"/>
  <c r="G34" i="7"/>
  <c r="I34" i="7"/>
  <c r="D35" i="7"/>
  <c r="G35" i="7"/>
  <c r="I35" i="7"/>
  <c r="D36" i="7"/>
  <c r="G36" i="7"/>
  <c r="I36" i="7"/>
  <c r="D37" i="7"/>
  <c r="G37" i="7"/>
  <c r="I37" i="7"/>
  <c r="D38" i="7"/>
  <c r="G38" i="7"/>
  <c r="I38" i="7"/>
  <c r="D39" i="7"/>
  <c r="G39" i="7"/>
  <c r="I39" i="7"/>
  <c r="D40" i="7"/>
  <c r="G40" i="7"/>
  <c r="I40" i="7"/>
  <c r="D16" i="7"/>
  <c r="G16" i="7"/>
  <c r="I16" i="7"/>
  <c r="D17" i="7"/>
  <c r="G17" i="7"/>
  <c r="I17" i="7"/>
  <c r="D18" i="7"/>
  <c r="G18" i="7"/>
  <c r="I18" i="7"/>
  <c r="D19" i="7"/>
  <c r="G19" i="7"/>
  <c r="I19" i="7"/>
  <c r="D20" i="7"/>
  <c r="G20" i="7"/>
  <c r="I20" i="7"/>
  <c r="D21" i="7"/>
  <c r="G21" i="7"/>
  <c r="I21" i="7"/>
  <c r="D22" i="7"/>
  <c r="G22" i="7"/>
  <c r="I22" i="7"/>
  <c r="A2" i="7" a="1"/>
  <c r="A2" i="7"/>
  <c r="G2" i="7"/>
  <c r="G3" i="7"/>
  <c r="I10" i="7"/>
  <c r="I3" i="7"/>
  <c r="I4" i="7"/>
  <c r="I5" i="7"/>
  <c r="I6" i="7"/>
  <c r="I7" i="7"/>
  <c r="I8" i="7"/>
  <c r="I9" i="7"/>
  <c r="I11" i="7"/>
  <c r="I12" i="7"/>
  <c r="I13" i="7"/>
  <c r="I14" i="7"/>
  <c r="I15" i="7"/>
  <c r="H2" i="7"/>
  <c r="I2" i="7" s="1"/>
  <c r="G15" i="7"/>
  <c r="D15" i="7"/>
  <c r="G14" i="7"/>
  <c r="D14" i="7"/>
  <c r="G13" i="7"/>
  <c r="D13" i="7"/>
  <c r="G12" i="7"/>
  <c r="D12" i="7"/>
  <c r="G11" i="7"/>
  <c r="D11" i="7"/>
  <c r="G10" i="7"/>
  <c r="D10" i="7"/>
  <c r="G9" i="7"/>
  <c r="D9" i="7"/>
  <c r="G8" i="7"/>
  <c r="D8" i="7"/>
  <c r="G7" i="7"/>
  <c r="D7" i="7"/>
  <c r="G6" i="7"/>
  <c r="D6" i="7"/>
  <c r="G5" i="7"/>
  <c r="D5" i="7"/>
  <c r="G4" i="7"/>
  <c r="D4" i="7"/>
  <c r="D3" i="7"/>
  <c r="J2" i="6"/>
  <c r="D2" i="7"/>
  <c r="C10" i="5"/>
  <c r="B3" i="6" s="1"/>
  <c r="B27" i="5"/>
  <c r="C2" i="6"/>
  <c r="M39" i="5"/>
  <c r="L39" i="5"/>
  <c r="K39" i="5"/>
  <c r="J39" i="5"/>
  <c r="I39" i="5"/>
  <c r="H39" i="5"/>
  <c r="G39" i="5"/>
  <c r="F39" i="5"/>
  <c r="E39" i="5"/>
  <c r="D39" i="5"/>
  <c r="C39" i="5"/>
  <c r="B39" i="5"/>
  <c r="M27" i="5"/>
  <c r="C13" i="6" s="1"/>
  <c r="L27" i="5"/>
  <c r="C12" i="6" s="1"/>
  <c r="K27" i="5"/>
  <c r="C11" i="6" s="1"/>
  <c r="J27" i="5"/>
  <c r="I27" i="5"/>
  <c r="H27" i="5"/>
  <c r="C8" i="6" s="1"/>
  <c r="G27" i="5"/>
  <c r="F27" i="5"/>
  <c r="E27" i="5"/>
  <c r="D27" i="5"/>
  <c r="C27" i="5"/>
  <c r="B42" i="5"/>
  <c r="D10" i="5"/>
  <c r="B4" i="6" s="1"/>
  <c r="E10" i="5"/>
  <c r="B5" i="6" s="1"/>
  <c r="F10" i="5"/>
  <c r="B6" i="6" s="1"/>
  <c r="G10" i="5"/>
  <c r="B7" i="6" s="1"/>
  <c r="H10" i="5"/>
  <c r="B8" i="6" s="1"/>
  <c r="I10" i="5"/>
  <c r="B9" i="6" s="1"/>
  <c r="J10" i="5"/>
  <c r="B10" i="6" s="1"/>
  <c r="K10" i="5"/>
  <c r="B11" i="6" s="1"/>
  <c r="L10" i="5"/>
  <c r="B12" i="6" s="1"/>
  <c r="M10" i="5"/>
  <c r="B10" i="5"/>
  <c r="B2" i="6" s="1"/>
  <c r="B13" i="6" l="1"/>
  <c r="J3" i="6"/>
  <c r="J4" i="6"/>
  <c r="B41" i="5"/>
  <c r="H41" i="5"/>
  <c r="D41" i="5"/>
  <c r="C41" i="5"/>
  <c r="C42" i="5"/>
  <c r="C3" i="6"/>
  <c r="D42" i="5"/>
  <c r="C4" i="6"/>
  <c r="E42" i="5"/>
  <c r="C5" i="6"/>
  <c r="F42" i="5"/>
  <c r="C6" i="6"/>
  <c r="G42" i="5"/>
  <c r="C7" i="6"/>
  <c r="I42" i="5"/>
  <c r="C9" i="6"/>
  <c r="J42" i="5"/>
  <c r="C10" i="6"/>
  <c r="B43" i="5"/>
  <c r="D2" i="6"/>
  <c r="C43" i="5"/>
  <c r="D3" i="6"/>
  <c r="D43" i="5"/>
  <c r="D4" i="6"/>
  <c r="E43" i="5"/>
  <c r="D5" i="6"/>
  <c r="F43" i="5"/>
  <c r="D6" i="6"/>
  <c r="G43" i="5"/>
  <c r="D7" i="6"/>
  <c r="H43" i="5"/>
  <c r="D8" i="6"/>
  <c r="E8" i="6" s="1"/>
  <c r="I43" i="5"/>
  <c r="D9" i="6"/>
  <c r="J43" i="5"/>
  <c r="D10" i="6"/>
  <c r="K43" i="5"/>
  <c r="D11" i="6"/>
  <c r="E11" i="6" s="1"/>
  <c r="L43" i="5"/>
  <c r="D12" i="6"/>
  <c r="E12" i="6" s="1"/>
  <c r="M43" i="5"/>
  <c r="D13" i="6"/>
  <c r="E13" i="6" s="1"/>
  <c r="K42" i="5"/>
  <c r="L42" i="5"/>
  <c r="M42" i="5"/>
  <c r="H42" i="5"/>
  <c r="H44" i="5" s="1"/>
  <c r="F8" i="6" s="1"/>
  <c r="E41" i="5"/>
  <c r="E44" i="5" s="1"/>
  <c r="F5" i="6" s="1"/>
  <c r="F41" i="5"/>
  <c r="F44" i="5" s="1"/>
  <c r="F6" i="6" s="1"/>
  <c r="G41" i="5"/>
  <c r="G44" i="5"/>
  <c r="F7" i="6" s="1"/>
  <c r="I41" i="5"/>
  <c r="I44" i="5" s="1"/>
  <c r="F9" i="6" s="1"/>
  <c r="L41" i="5"/>
  <c r="L44" i="5" s="1"/>
  <c r="F12" i="6" s="1"/>
  <c r="K41" i="5"/>
  <c r="K44" i="5" s="1"/>
  <c r="F11" i="6" s="1"/>
  <c r="J41" i="5"/>
  <c r="J44" i="5" s="1"/>
  <c r="M41" i="5"/>
  <c r="M44" i="5" s="1"/>
  <c r="F13" i="6" s="1"/>
  <c r="D44" i="5"/>
  <c r="F4" i="6" s="1"/>
  <c r="J5" i="6" l="1"/>
  <c r="D15" i="6"/>
  <c r="E2" i="6"/>
  <c r="E10" i="6"/>
  <c r="E9" i="6"/>
  <c r="E7" i="6"/>
  <c r="E6" i="6"/>
  <c r="E5" i="6"/>
  <c r="E4" i="6"/>
  <c r="E3" i="6"/>
  <c r="C15" i="6"/>
  <c r="B15" i="6"/>
  <c r="C44" i="5"/>
  <c r="F3" i="6" s="1"/>
  <c r="B44" i="5"/>
  <c r="F10" i="6"/>
  <c r="E15" i="6" l="1"/>
  <c r="B45" i="5"/>
  <c r="F2" i="6"/>
  <c r="F15" i="6" s="1"/>
  <c r="C45" i="5" l="1"/>
  <c r="G2" i="6"/>
  <c r="D45" i="5" l="1"/>
  <c r="G3" i="6"/>
  <c r="E45" i="5" l="1"/>
  <c r="G4" i="6"/>
  <c r="F45" i="5" l="1"/>
  <c r="G5" i="6"/>
  <c r="G45" i="5" l="1"/>
  <c r="G6" i="6"/>
  <c r="H45" i="5" l="1"/>
  <c r="G7" i="6"/>
  <c r="I45" i="5" l="1"/>
  <c r="G8" i="6"/>
  <c r="G9" i="6" l="1"/>
  <c r="J45" i="5"/>
  <c r="K45" i="5" l="1"/>
  <c r="G10" i="6"/>
  <c r="L45" i="5" l="1"/>
  <c r="G11" i="6"/>
  <c r="M45" i="5" l="1"/>
  <c r="G13" i="6" s="1"/>
  <c r="G15" i="6" s="1"/>
  <c r="G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<sst xmlns="http://schemas.openxmlformats.org/spreadsheetml/2006/main" count="65" uniqueCount="36">
  <si>
    <t>OUTPUT</t>
  </si>
  <si>
    <t>TERM DATE</t>
  </si>
  <si>
    <t>DUE DATE</t>
  </si>
  <si>
    <t>DAYS TO DUE</t>
  </si>
  <si>
    <t>FORM</t>
  </si>
  <si>
    <t>DAY PAY</t>
  </si>
  <si>
    <t>STATUS</t>
  </si>
  <si>
    <t>PAYMENT</t>
  </si>
  <si>
    <t>LAST PAYMENT</t>
  </si>
  <si>
    <t>DETAIL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</si>
  <si>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</si>
  <si>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</si>
  <si>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</si>
  <si>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</si>
  <si>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</si>
  <si>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</si>
  <si>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</si>
  <si>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</si>
  <si>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</si>
  <si>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</si>
  <si>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</si>
  <si>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</si>
  <si>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INPUT</t>
  </si>
  <si>
    <t>TOTAL</t>
  </si>
  <si>
    <t>VARIABLE OUTPUT</t>
  </si>
  <si>
    <t>BALANCE</t>
  </si>
  <si>
    <t>SAVING</t>
  </si>
  <si>
    <t>MONTH</t>
  </si>
  <si>
    <t>TOTAL OUTPUT</t>
  </si>
  <si>
    <t>PAY</t>
  </si>
  <si>
    <t>PIX</t>
  </si>
  <si>
    <t>TO PAY</t>
  </si>
  <si>
    <t>AUTODEBT</t>
  </si>
  <si>
    <t>OVERDUE</t>
  </si>
  <si>
    <t>CASH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</si>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</sst>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4" fontId="0" fillId="3" borderId="13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164" fontId="0" fillId="6" borderId="13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64" fontId="0" fillId="5" borderId="10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64" fontId="0" fillId="5" borderId="16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5" borderId="1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6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14" fontId="0" fillId="5" borderId="5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599993896298104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77111117893"/>
      </font>
    </dxf>
    <dxf>
      <font>
        <color theme="9" tint="-0.249977111117893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E4D0F5"/>
      <color rgb="FFC1A3D9"/>
      <color rgb="FF004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62-41F2-99B4-1E52C6812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5830920"/>
        <c:axId val="305845256"/>
      </c:barChart>
      <c:catAx>
        <c:axId val="305830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45256"/>
        <c:crosses val="autoZero"/>
        <c:auto val="1"/>
        <c:lblAlgn val="ctr"/>
        <c:lblOffset val="100"/>
        <c:noMultiLvlLbl val="0"/>
      </c:catAx>
      <c:valAx>
        <c:axId val="30584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3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INPUT</c:v>
          </c:tx>
          <c:spPr>
            <a:ln w="28575" cap="rnd">
              <a:solidFill>
                <a:srgbClr val="70AD47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6-4EF5-BC3A-DC63E9E5E38C}"/>
            </c:ext>
          </c:extLst>
        </c:ser>
        <c:ser>
          <c:idx val="1"/>
          <c:order val="1"/>
          <c:tx>
            <c:v>OUTPUT</c:v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F6-4EF5-BC3A-DC63E9E5E38C}"/>
            </c:ext>
          </c:extLst>
        </c:ser>
        <c:ser>
          <c:idx val="2"/>
          <c:order val="2"/>
          <c:tx>
            <c:v>VAR OUTPUT</c:v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F6-4EF5-BC3A-DC63E9E5E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044359"/>
        <c:axId val="579046407"/>
      </c:lineChart>
      <c:catAx>
        <c:axId val="579044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46407"/>
        <c:crosses val="autoZero"/>
        <c:auto val="1"/>
        <c:lblAlgn val="ctr"/>
        <c:lblOffset val="100"/>
        <c:noMultiLvlLbl val="0"/>
      </c:catAx>
      <c:valAx>
        <c:axId val="579046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44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main!$G$2:$G$13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A-47DE-906E-5AFB2814B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177480"/>
        <c:axId val="1081193992"/>
      </c:areaChart>
      <c:catAx>
        <c:axId val="95517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193992"/>
        <c:crosses val="autoZero"/>
        <c:auto val="1"/>
        <c:lblAlgn val="ctr"/>
        <c:lblOffset val="100"/>
        <c:noMultiLvlLbl val="0"/>
      </c:catAx>
      <c:valAx>
        <c:axId val="108119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177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FLOW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INPUT</c:v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main!$B$2:$B$13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7-425D-AC72-1B00E97DB7DD}"/>
            </c:ext>
          </c:extLst>
        </c:ser>
        <c:ser>
          <c:idx val="1"/>
          <c:order val="1"/>
          <c:tx>
            <c:v>OUTPUT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37-425D-AC72-1B00E97DB7DD}"/>
            </c:ext>
          </c:extLst>
        </c:ser>
        <c:ser>
          <c:idx val="2"/>
          <c:order val="2"/>
          <c:tx>
            <c:v>VAR OUTPUT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7-425D-AC72-1B00E97DB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943111"/>
        <c:axId val="360961543"/>
      </c:barChart>
      <c:catAx>
        <c:axId val="36094311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61543"/>
        <c:crosses val="autoZero"/>
        <c:auto val="1"/>
        <c:lblAlgn val="ctr"/>
        <c:lblOffset val="100"/>
        <c:noMultiLvlLbl val="0"/>
      </c:catAx>
      <c:valAx>
        <c:axId val="360961543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43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TOTAL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OUTPUT</c:v>
          </c:tx>
          <c:spPr>
            <a:solidFill>
              <a:srgbClr val="833C0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main!$A$2:$A$13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main!$E$2:$E$13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06-4A25-A1DE-9E4178A72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9256071"/>
        <c:axId val="720306695"/>
      </c:barChart>
      <c:catAx>
        <c:axId val="719256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306695"/>
        <c:crosses val="autoZero"/>
        <c:auto val="1"/>
        <c:lblAlgn val="ctr"/>
        <c:lblOffset val="100"/>
        <c:noMultiLvlLbl val="0"/>
      </c:catAx>
      <c:valAx>
        <c:axId val="720306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256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AEAAA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main!$I$2:$I$4</c:f>
              <c:strCache>
                <c:ptCount val="3"/>
                <c:pt idx="0">
                  <c:v>PAY</c:v>
                </c:pt>
                <c:pt idx="1">
                  <c:v>TO PAY</c:v>
                </c:pt>
                <c:pt idx="2">
                  <c:v>OVERDUE</c:v>
                </c:pt>
              </c:strCache>
            </c:strRef>
          </c:cat>
          <c:val>
            <c:numRef>
              <c:f>main!$J$2:$J$4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2-4F61-85B7-5F329CAA8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5713672"/>
        <c:axId val="2065719816"/>
      </c:barChart>
      <c:catAx>
        <c:axId val="2065713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719816"/>
        <c:crosses val="autoZero"/>
        <c:auto val="1"/>
        <c:lblAlgn val="ctr"/>
        <c:lblOffset val="100"/>
        <c:noMultiLvlLbl val="0"/>
      </c:catAx>
      <c:valAx>
        <c:axId val="206571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713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590550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470CA1-4582-4951-B914-55076EFA5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1</xdr:row>
      <xdr:rowOff>0</xdr:rowOff>
    </xdr:from>
    <xdr:to>
      <xdr:col>16</xdr:col>
      <xdr:colOff>590550</xdr:colOff>
      <xdr:row>16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51BF14B-A7FC-4C27-9CF4-690A34ABD511}"/>
            </a:ext>
            <a:ext uri="{147F2762-F138-4A5C-976F-8EAC2B608ADB}">
              <a16:predDERef xmlns:a16="http://schemas.microsoft.com/office/drawing/2014/main" pred="{33470CA1-4582-4951-B914-55076EFA5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0</xdr:rowOff>
    </xdr:from>
    <xdr:to>
      <xdr:col>8</xdr:col>
      <xdr:colOff>590550</xdr:colOff>
      <xdr:row>31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3643B5D-53C0-417D-AB60-172C87C0B2D4}"/>
            </a:ext>
            <a:ext uri="{147F2762-F138-4A5C-976F-8EAC2B608ADB}">
              <a16:predDERef xmlns:a16="http://schemas.microsoft.com/office/drawing/2014/main" pred="{B51BF14B-A7FC-4C27-9CF4-690A34ABD5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581025</xdr:colOff>
      <xdr:row>1</xdr:row>
      <xdr:rowOff>0</xdr:rowOff>
    </xdr:from>
    <xdr:to>
      <xdr:col>25</xdr:col>
      <xdr:colOff>352425</xdr:colOff>
      <xdr:row>31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EAAE54-F484-480F-A43A-B8AA8ACF48DE}"/>
            </a:ext>
            <a:ext uri="{147F2762-F138-4A5C-976F-8EAC2B608ADB}">
              <a16:predDERef xmlns:a16="http://schemas.microsoft.com/office/drawing/2014/main" pred="{C3643B5D-53C0-417D-AB60-172C87C0B2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590550</xdr:colOff>
      <xdr:row>16</xdr:row>
      <xdr:rowOff>0</xdr:rowOff>
    </xdr:from>
    <xdr:to>
      <xdr:col>16</xdr:col>
      <xdr:colOff>581025</xdr:colOff>
      <xdr:row>31</xdr:row>
      <xdr:rowOff>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E1A1F7-2316-49C4-B18F-ADFEB63D131F}"/>
            </a:ext>
            <a:ext uri="{147F2762-F138-4A5C-976F-8EAC2B608ADB}">
              <a16:predDERef xmlns:a16="http://schemas.microsoft.com/office/drawing/2014/main" pred="{94EAAE54-F484-480F-A43A-B8AA8ACF4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31</xdr:row>
      <xdr:rowOff>0</xdr:rowOff>
    </xdr:from>
    <xdr:to>
      <xdr:col>8</xdr:col>
      <xdr:colOff>590550</xdr:colOff>
      <xdr:row>45</xdr:row>
      <xdr:rowOff>180975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47486AD8-0B37-4C07-B3A4-F64EA16F07A2}"/>
            </a:ext>
            <a:ext uri="{147F2762-F138-4A5C-976F-8EAC2B608ADB}">
              <a16:predDERef xmlns:a16="http://schemas.microsoft.com/office/drawing/2014/main" pred="{B3E1A1F7-2316-49C4-B18F-ADFEB63D13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800E-DC3B-43E8-9DA5-8649331F0B6F}">
  <dimension ref="A1"/>
  <sheetViews>
    <sheetView showGridLines="0" topLeftCell="A20" workbookViewId="0">
      <selection activeCell="L41" sqref="L41"/>
    </sheetView>
  </sheetViews>
  <sheetFormatPr defaultRowHeight="15"/>
  <cols>
    <col min="1" max="1" width="3.42578125" customWidth="1"/>
    <col min="18" max="18" width="3.42578125" customWidth="1"/>
  </cols>
  <sheetData/>
  <sheetProtection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7948-AD02-4E17-BDE8-0608C07C18E2}">
  <dimension ref="A1:I40"/>
  <sheetViews>
    <sheetView showGridLines="0" workbookViewId="0">
      <pane ySplit="1" topLeftCell="A17" activePane="bottomLeft" state="frozen"/>
      <selection pane="bottomLeft" activeCell="A17" sqref="A17"/>
    </sheetView>
  </sheetViews>
  <sheetFormatPr defaultRowHeight="15"/>
  <cols>
    <col min="1" max="1" width="28.5703125" style="1" customWidth="1"/>
    <col min="2" max="7" width="14.28515625" style="1" customWidth="1"/>
    <col min="8" max="8" width="14.28515625" customWidth="1"/>
    <col min="9" max="9" width="21.42578125" customWidth="1"/>
  </cols>
  <sheetData>
    <row r="1" spans="1:9">
      <c r="A1" s="49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1" t="s">
        <v>8</v>
      </c>
    </row>
    <row r="2" spans="1:9">
      <c r="A2" s="52" cm="1">
        <f t="array" ref="A2:A16">'2024'!A12:A26</f>
        <v>0</v>
      </c>
      <c r="B2" s="54"/>
      <c r="C2" s="47"/>
      <c r="D2" s="2">
        <f ca="1">C2-TODAY()</f>
        <v>-45268</v>
      </c>
      <c r="E2" s="59"/>
      <c r="F2" s="47"/>
      <c r="G2" s="53" t="str">
        <f ca="1">IF(F2="",IF(C2&gt;TODAY(),"TO PAY","OVERDUE"),"PAY")</f>
        <v>OVERDUE</v>
      </c>
      <c r="H2" s="2">
        <f>COUNTA('2024'!B12:M12)</f>
        <v>0</v>
      </c>
      <c r="I2" s="48">
        <f>DATE(YEAR(B2),MONTH(B2)+H2,DAY(B2))</f>
        <v>0</v>
      </c>
    </row>
    <row r="3" spans="1:9">
      <c r="A3" s="52">
        <v>0</v>
      </c>
      <c r="B3" s="54"/>
      <c r="C3" s="47"/>
      <c r="D3" s="2">
        <f ca="1">C3-TODAY()</f>
        <v>-45268</v>
      </c>
      <c r="E3" s="59"/>
      <c r="F3" s="47"/>
      <c r="G3" s="53" t="str">
        <f ca="1">IF(F3="",IF(C3&gt;TODAY(),"TO PAY","OVERDUE"),"PAY")</f>
        <v>OVERDUE</v>
      </c>
      <c r="H3" s="2">
        <f>COUNTA('2024'!B13:M13)</f>
        <v>0</v>
      </c>
      <c r="I3" s="48">
        <f t="shared" ref="I3:I15" si="0">DATE(YEAR(B3),MONTH(B3)+H3,DAY(B3))</f>
        <v>0</v>
      </c>
    </row>
    <row r="4" spans="1:9">
      <c r="A4" s="52">
        <v>0</v>
      </c>
      <c r="B4" s="54"/>
      <c r="C4" s="47"/>
      <c r="D4" s="2">
        <f ca="1">C4-TODAY()</f>
        <v>-45268</v>
      </c>
      <c r="E4" s="59"/>
      <c r="F4" s="47"/>
      <c r="G4" s="53" t="str">
        <f ca="1">IF(F4="",IF(C4&gt;TODAY(),"TO PAY","OVERDUE"),"PAY")</f>
        <v>OVERDUE</v>
      </c>
      <c r="H4" s="2">
        <f>COUNTA('2024'!B14:M14)</f>
        <v>0</v>
      </c>
      <c r="I4" s="48">
        <f t="shared" si="0"/>
        <v>0</v>
      </c>
    </row>
    <row r="5" spans="1:9">
      <c r="A5" s="52">
        <v>0</v>
      </c>
      <c r="B5" s="54"/>
      <c r="C5" s="47"/>
      <c r="D5" s="2">
        <f ca="1">C5-TODAY()</f>
        <v>-45268</v>
      </c>
      <c r="E5" s="59"/>
      <c r="F5" s="47"/>
      <c r="G5" s="53" t="str">
        <f ca="1">IF(F5="",IF(C5&gt;TODAY(),"TO PAY","OVERDUE"),"PAY")</f>
        <v>OVERDUE</v>
      </c>
      <c r="H5" s="2">
        <f>COUNTA('2024'!B15:M15)</f>
        <v>0</v>
      </c>
      <c r="I5" s="48">
        <f t="shared" si="0"/>
        <v>0</v>
      </c>
    </row>
    <row r="6" spans="1:9">
      <c r="A6" s="52">
        <v>0</v>
      </c>
      <c r="B6" s="54"/>
      <c r="C6" s="47"/>
      <c r="D6" s="2">
        <f ca="1">C6-TODAY()</f>
        <v>-45268</v>
      </c>
      <c r="E6" s="59"/>
      <c r="F6" s="47"/>
      <c r="G6" s="53" t="str">
        <f ca="1">IF(F6="",IF(C6&gt;TODAY(),"TO PAY","OVERDUE"),"PAY")</f>
        <v>OVERDUE</v>
      </c>
      <c r="H6" s="2">
        <f>COUNTA('2024'!B16:M16)</f>
        <v>0</v>
      </c>
      <c r="I6" s="48">
        <f t="shared" si="0"/>
        <v>0</v>
      </c>
    </row>
    <row r="7" spans="1:9">
      <c r="A7" s="52">
        <v>0</v>
      </c>
      <c r="B7" s="54"/>
      <c r="C7" s="47"/>
      <c r="D7" s="2">
        <f ca="1">C7-TODAY()</f>
        <v>-45268</v>
      </c>
      <c r="E7" s="59"/>
      <c r="F7" s="47"/>
      <c r="G7" s="53" t="str">
        <f ca="1">IF(F7="",IF(C7&gt;TODAY(),"TO PAY","OVERDUE"),"PAY")</f>
        <v>OVERDUE</v>
      </c>
      <c r="H7" s="2">
        <f>COUNTA('2024'!B17:M17)</f>
        <v>0</v>
      </c>
      <c r="I7" s="48">
        <f t="shared" si="0"/>
        <v>0</v>
      </c>
    </row>
    <row r="8" spans="1:9">
      <c r="A8" s="52">
        <v>0</v>
      </c>
      <c r="B8" s="54"/>
      <c r="C8" s="47"/>
      <c r="D8" s="2">
        <f ca="1">C8-TODAY()</f>
        <v>-45268</v>
      </c>
      <c r="E8" s="59"/>
      <c r="F8" s="47"/>
      <c r="G8" s="53" t="str">
        <f ca="1">IF(F8="",IF(C8&gt;TODAY(),"TO PAY","OVERDUE"),"PAY")</f>
        <v>OVERDUE</v>
      </c>
      <c r="H8" s="2">
        <f>COUNTA('2024'!B18:M18)</f>
        <v>0</v>
      </c>
      <c r="I8" s="48">
        <f t="shared" si="0"/>
        <v>0</v>
      </c>
    </row>
    <row r="9" spans="1:9">
      <c r="A9" s="52">
        <v>0</v>
      </c>
      <c r="B9" s="54"/>
      <c r="C9" s="47"/>
      <c r="D9" s="2">
        <f ca="1">C9-TODAY()</f>
        <v>-45268</v>
      </c>
      <c r="E9" s="59"/>
      <c r="F9" s="47"/>
      <c r="G9" s="53" t="str">
        <f ca="1">IF(F9="",IF(C9&gt;TODAY(),"TO PAY","OVERDUE"),"PAY")</f>
        <v>OVERDUE</v>
      </c>
      <c r="H9" s="2">
        <f>COUNTA('2024'!B19:M19)</f>
        <v>0</v>
      </c>
      <c r="I9" s="48">
        <f t="shared" si="0"/>
        <v>0</v>
      </c>
    </row>
    <row r="10" spans="1:9">
      <c r="A10" s="52">
        <v>0</v>
      </c>
      <c r="B10" s="54"/>
      <c r="C10" s="47"/>
      <c r="D10" s="2">
        <f ca="1">C10-TODAY()</f>
        <v>-45268</v>
      </c>
      <c r="E10" s="59"/>
      <c r="F10" s="47"/>
      <c r="G10" s="53" t="str">
        <f ca="1">IF(F10="",IF(C10&gt;TODAY(),"TO PAY","OVERDUE"),"PAY")</f>
        <v>OVERDUE</v>
      </c>
      <c r="H10" s="2">
        <f>COUNTA('2024'!B20:M20)</f>
        <v>0</v>
      </c>
      <c r="I10" s="48">
        <f t="shared" si="0"/>
        <v>0</v>
      </c>
    </row>
    <row r="11" spans="1:9">
      <c r="A11" s="52">
        <v>0</v>
      </c>
      <c r="B11" s="54"/>
      <c r="C11" s="47"/>
      <c r="D11" s="2">
        <f ca="1">C11-TODAY()</f>
        <v>-45268</v>
      </c>
      <c r="E11" s="59"/>
      <c r="F11" s="47"/>
      <c r="G11" s="53" t="str">
        <f ca="1">IF(F11="",IF(C11&gt;TODAY(),"TO PAY","OVERDUE"),"PAY")</f>
        <v>OVERDUE</v>
      </c>
      <c r="H11" s="2">
        <f>COUNTA('2024'!B21:M21)</f>
        <v>0</v>
      </c>
      <c r="I11" s="48">
        <f t="shared" si="0"/>
        <v>0</v>
      </c>
    </row>
    <row r="12" spans="1:9">
      <c r="A12" s="52">
        <v>0</v>
      </c>
      <c r="B12" s="54"/>
      <c r="C12" s="47"/>
      <c r="D12" s="2">
        <f ca="1">C12-TODAY()</f>
        <v>-45268</v>
      </c>
      <c r="E12" s="59"/>
      <c r="F12" s="47"/>
      <c r="G12" s="53" t="str">
        <f ca="1">IF(F12="",IF(C12&gt;TODAY(),"TO PAY","OVERDUE"),"PAY")</f>
        <v>OVERDUE</v>
      </c>
      <c r="H12" s="2">
        <f>COUNTA('2024'!B22:M22)</f>
        <v>0</v>
      </c>
      <c r="I12" s="48">
        <f t="shared" si="0"/>
        <v>0</v>
      </c>
    </row>
    <row r="13" spans="1:9">
      <c r="A13" s="52">
        <v>0</v>
      </c>
      <c r="B13" s="54"/>
      <c r="C13" s="47"/>
      <c r="D13" s="2">
        <f ca="1">C13-TODAY()</f>
        <v>-45268</v>
      </c>
      <c r="E13" s="59"/>
      <c r="F13" s="47"/>
      <c r="G13" s="53" t="str">
        <f ca="1">IF(F13="",IF(C13&gt;TODAY(),"TO PAY","OVERDUE"),"PAY")</f>
        <v>OVERDUE</v>
      </c>
      <c r="H13" s="2">
        <f>COUNTA('2024'!B23:M23)</f>
        <v>0</v>
      </c>
      <c r="I13" s="48">
        <f t="shared" si="0"/>
        <v>0</v>
      </c>
    </row>
    <row r="14" spans="1:9">
      <c r="A14" s="52">
        <v>0</v>
      </c>
      <c r="B14" s="54"/>
      <c r="C14" s="47"/>
      <c r="D14" s="2">
        <f ca="1">C14-TODAY()</f>
        <v>-45268</v>
      </c>
      <c r="E14" s="59"/>
      <c r="F14" s="47"/>
      <c r="G14" s="53" t="str">
        <f ca="1">IF(F14="",IF(C14&gt;TODAY(),"TO PAY","OVERDUE"),"PAY")</f>
        <v>OVERDUE</v>
      </c>
      <c r="H14" s="2">
        <f>COUNTA('2024'!B24:M24)</f>
        <v>0</v>
      </c>
      <c r="I14" s="48">
        <f t="shared" si="0"/>
        <v>0</v>
      </c>
    </row>
    <row r="15" spans="1:9">
      <c r="A15" s="52">
        <v>0</v>
      </c>
      <c r="B15" s="54"/>
      <c r="C15" s="47"/>
      <c r="D15" s="2">
        <f ca="1">C15-TODAY()</f>
        <v>-45268</v>
      </c>
      <c r="E15" s="59"/>
      <c r="F15" s="47"/>
      <c r="G15" s="53" t="str">
        <f ca="1">IF(F15="",IF(C15&gt;TODAY(),"TO PAY","OVERDUE"),"PAY")</f>
        <v>OVERDUE</v>
      </c>
      <c r="H15" s="2">
        <f>COUNTA('2024'!B25:M25)</f>
        <v>0</v>
      </c>
      <c r="I15" s="48">
        <f t="shared" si="0"/>
        <v>0</v>
      </c>
    </row>
    <row r="16" spans="1:9">
      <c r="A16" s="52">
        <v>0</v>
      </c>
      <c r="B16" s="54"/>
      <c r="C16" s="47"/>
      <c r="D16" s="2">
        <f t="shared" ref="D16:D40" ca="1" si="1">C16-TODAY()</f>
        <v>-45268</v>
      </c>
      <c r="E16" s="59"/>
      <c r="F16" s="47"/>
      <c r="G16" s="53" t="str">
        <f t="shared" ref="G16:G22" ca="1" si="2">IF(F16="",IF(C16&gt;TODAY(),"TO PAY","OVERDUE"),"PAY")</f>
        <v>OVERDUE</v>
      </c>
      <c r="H16" s="2">
        <f>COUNTA('2024'!B26:M26)</f>
        <v>0</v>
      </c>
      <c r="I16" s="48">
        <f t="shared" ref="I16:I22" si="3">DATE(YEAR(B16),MONTH(B16)+H16,DAY(B16))</f>
        <v>0</v>
      </c>
    </row>
    <row r="17" spans="1:9">
      <c r="A17" s="52"/>
      <c r="B17" s="54"/>
      <c r="C17" s="47"/>
      <c r="D17" s="2">
        <f t="shared" ca="1" si="1"/>
        <v>-45268</v>
      </c>
      <c r="E17" s="59"/>
      <c r="F17" s="47"/>
      <c r="G17" s="53" t="str">
        <f t="shared" ca="1" si="2"/>
        <v>OVERDUE</v>
      </c>
      <c r="H17" s="2">
        <f>COUNTA('2024'!B27:M27)</f>
        <v>12</v>
      </c>
      <c r="I17" s="48">
        <f t="shared" si="3"/>
        <v>366</v>
      </c>
    </row>
    <row r="18" spans="1:9">
      <c r="A18" s="52"/>
      <c r="B18" s="54"/>
      <c r="C18" s="47"/>
      <c r="D18" s="2">
        <f t="shared" ca="1" si="1"/>
        <v>-45268</v>
      </c>
      <c r="E18" s="59"/>
      <c r="F18" s="47"/>
      <c r="G18" s="53" t="str">
        <f t="shared" ca="1" si="2"/>
        <v>OVERDUE</v>
      </c>
      <c r="H18" s="2">
        <f>COUNTA('2024'!B28:M28)</f>
        <v>0</v>
      </c>
      <c r="I18" s="48">
        <f t="shared" si="3"/>
        <v>0</v>
      </c>
    </row>
    <row r="19" spans="1:9">
      <c r="A19" s="52"/>
      <c r="B19" s="54"/>
      <c r="C19" s="47"/>
      <c r="D19" s="2">
        <f t="shared" ca="1" si="1"/>
        <v>-45268</v>
      </c>
      <c r="E19" s="59"/>
      <c r="F19" s="47"/>
      <c r="G19" s="53" t="str">
        <f t="shared" ca="1" si="2"/>
        <v>OVERDUE</v>
      </c>
      <c r="H19" s="2">
        <f>COUNTA('2024'!B29:M29)</f>
        <v>0</v>
      </c>
      <c r="I19" s="48">
        <f t="shared" si="3"/>
        <v>0</v>
      </c>
    </row>
    <row r="20" spans="1:9">
      <c r="A20" s="52"/>
      <c r="B20" s="54"/>
      <c r="C20" s="47"/>
      <c r="D20" s="2">
        <f t="shared" ca="1" si="1"/>
        <v>-45268</v>
      </c>
      <c r="E20" s="59"/>
      <c r="F20" s="47"/>
      <c r="G20" s="53" t="str">
        <f t="shared" ca="1" si="2"/>
        <v>OVERDUE</v>
      </c>
      <c r="H20" s="2">
        <f>COUNTA('2024'!B30:M30)</f>
        <v>0</v>
      </c>
      <c r="I20" s="48">
        <f t="shared" si="3"/>
        <v>0</v>
      </c>
    </row>
    <row r="21" spans="1:9">
      <c r="A21" s="52"/>
      <c r="B21" s="54"/>
      <c r="C21" s="47"/>
      <c r="D21" s="2">
        <f t="shared" ca="1" si="1"/>
        <v>-45268</v>
      </c>
      <c r="E21" s="59"/>
      <c r="F21" s="47"/>
      <c r="G21" s="53" t="str">
        <f t="shared" ca="1" si="2"/>
        <v>OVERDUE</v>
      </c>
      <c r="H21" s="2">
        <f>COUNTA('2024'!B31:M31)</f>
        <v>0</v>
      </c>
      <c r="I21" s="48">
        <f t="shared" si="3"/>
        <v>0</v>
      </c>
    </row>
    <row r="22" spans="1:9">
      <c r="A22" s="52"/>
      <c r="B22" s="54"/>
      <c r="C22" s="47"/>
      <c r="D22" s="2">
        <f t="shared" ca="1" si="1"/>
        <v>-45268</v>
      </c>
      <c r="E22" s="59"/>
      <c r="F22" s="47"/>
      <c r="G22" s="53" t="str">
        <f t="shared" ca="1" si="2"/>
        <v>OVERDUE</v>
      </c>
      <c r="H22" s="2">
        <f>COUNTA('2024'!B32:M32)</f>
        <v>0</v>
      </c>
      <c r="I22" s="48">
        <f t="shared" si="3"/>
        <v>0</v>
      </c>
    </row>
    <row r="23" spans="1:9">
      <c r="A23" s="52"/>
      <c r="B23" s="54"/>
      <c r="C23" s="47"/>
      <c r="D23" s="2">
        <f t="shared" ca="1" si="1"/>
        <v>-45268</v>
      </c>
      <c r="E23" s="59"/>
      <c r="F23" s="47"/>
      <c r="G23" s="53" t="str">
        <f t="shared" ref="G23:G40" ca="1" si="4">IF(F23="",IF(C23&gt;TODAY(),"TO PAY","OVERDUE"),"PAY")</f>
        <v>OVERDUE</v>
      </c>
      <c r="H23" s="2">
        <f>COUNTA('2024'!B33:M33)</f>
        <v>0</v>
      </c>
      <c r="I23" s="48">
        <f t="shared" ref="I23:I40" si="5">DATE(YEAR(B23),MONTH(B23)+H23,DAY(B23))</f>
        <v>0</v>
      </c>
    </row>
    <row r="24" spans="1:9">
      <c r="A24" s="52"/>
      <c r="B24" s="54"/>
      <c r="C24" s="47"/>
      <c r="D24" s="2">
        <f t="shared" ca="1" si="1"/>
        <v>-45268</v>
      </c>
      <c r="E24" s="59"/>
      <c r="F24" s="47"/>
      <c r="G24" s="53" t="str">
        <f t="shared" ca="1" si="4"/>
        <v>OVERDUE</v>
      </c>
      <c r="H24" s="2">
        <f>COUNTA('2024'!B34:M34)</f>
        <v>0</v>
      </c>
      <c r="I24" s="48">
        <f t="shared" si="5"/>
        <v>0</v>
      </c>
    </row>
    <row r="25" spans="1:9">
      <c r="A25" s="52"/>
      <c r="B25" s="54"/>
      <c r="C25" s="47"/>
      <c r="D25" s="2">
        <f t="shared" ca="1" si="1"/>
        <v>-45268</v>
      </c>
      <c r="E25" s="59"/>
      <c r="F25" s="47"/>
      <c r="G25" s="53" t="str">
        <f t="shared" ca="1" si="4"/>
        <v>OVERDUE</v>
      </c>
      <c r="H25" s="2">
        <f>COUNTA('2024'!B35:M35)</f>
        <v>0</v>
      </c>
      <c r="I25" s="48">
        <f t="shared" si="5"/>
        <v>0</v>
      </c>
    </row>
    <row r="26" spans="1:9">
      <c r="A26" s="52"/>
      <c r="B26" s="54"/>
      <c r="C26" s="47"/>
      <c r="D26" s="2">
        <f t="shared" ca="1" si="1"/>
        <v>-45268</v>
      </c>
      <c r="E26" s="59"/>
      <c r="F26" s="47"/>
      <c r="G26" s="53" t="str">
        <f t="shared" ca="1" si="4"/>
        <v>OVERDUE</v>
      </c>
      <c r="H26" s="2">
        <f>COUNTA('2024'!B36:M36)</f>
        <v>0</v>
      </c>
      <c r="I26" s="48">
        <f t="shared" si="5"/>
        <v>0</v>
      </c>
    </row>
    <row r="27" spans="1:9">
      <c r="A27" s="52"/>
      <c r="B27" s="54"/>
      <c r="C27" s="47"/>
      <c r="D27" s="2">
        <f t="shared" ca="1" si="1"/>
        <v>-45268</v>
      </c>
      <c r="E27" s="59"/>
      <c r="F27" s="47"/>
      <c r="G27" s="53" t="str">
        <f t="shared" ca="1" si="4"/>
        <v>OVERDUE</v>
      </c>
      <c r="H27" s="2">
        <f>COUNTA('2024'!B37:M37)</f>
        <v>0</v>
      </c>
      <c r="I27" s="48">
        <f t="shared" si="5"/>
        <v>0</v>
      </c>
    </row>
    <row r="28" spans="1:9">
      <c r="A28" s="52"/>
      <c r="B28" s="54"/>
      <c r="C28" s="47"/>
      <c r="D28" s="2">
        <f t="shared" ca="1" si="1"/>
        <v>-45268</v>
      </c>
      <c r="E28" s="59"/>
      <c r="F28" s="47"/>
      <c r="G28" s="53" t="str">
        <f t="shared" ca="1" si="4"/>
        <v>OVERDUE</v>
      </c>
      <c r="H28" s="2">
        <f>COUNTA('2024'!B38:M38)</f>
        <v>0</v>
      </c>
      <c r="I28" s="48">
        <f t="shared" si="5"/>
        <v>0</v>
      </c>
    </row>
    <row r="29" spans="1:9">
      <c r="A29" s="52"/>
      <c r="B29" s="54"/>
      <c r="C29" s="47"/>
      <c r="D29" s="2">
        <f t="shared" ca="1" si="1"/>
        <v>-45268</v>
      </c>
      <c r="E29" s="59"/>
      <c r="F29" s="47"/>
      <c r="G29" s="53" t="str">
        <f t="shared" ca="1" si="4"/>
        <v>OVERDUE</v>
      </c>
      <c r="H29" s="2">
        <f>COUNTA('2024'!B39:M39)</f>
        <v>12</v>
      </c>
      <c r="I29" s="48">
        <f t="shared" si="5"/>
        <v>366</v>
      </c>
    </row>
    <row r="30" spans="1:9">
      <c r="A30" s="52"/>
      <c r="B30" s="54"/>
      <c r="C30" s="47"/>
      <c r="D30" s="2">
        <f t="shared" ca="1" si="1"/>
        <v>-45268</v>
      </c>
      <c r="E30" s="59"/>
      <c r="F30" s="47"/>
      <c r="G30" s="53" t="str">
        <f t="shared" ca="1" si="4"/>
        <v>OVERDUE</v>
      </c>
      <c r="H30" s="2">
        <f>COUNTA('2024'!B40:M40)</f>
        <v>0</v>
      </c>
      <c r="I30" s="48">
        <f t="shared" si="5"/>
        <v>0</v>
      </c>
    </row>
    <row r="31" spans="1:9">
      <c r="A31" s="52"/>
      <c r="B31" s="54"/>
      <c r="C31" s="47"/>
      <c r="D31" s="2">
        <f t="shared" ca="1" si="1"/>
        <v>-45268</v>
      </c>
      <c r="E31" s="59"/>
      <c r="F31" s="47"/>
      <c r="G31" s="53" t="str">
        <f t="shared" ca="1" si="4"/>
        <v>OVERDUE</v>
      </c>
      <c r="H31" s="2">
        <f>COUNTA('2024'!B41:M41)</f>
        <v>12</v>
      </c>
      <c r="I31" s="48">
        <f t="shared" si="5"/>
        <v>366</v>
      </c>
    </row>
    <row r="32" spans="1:9">
      <c r="A32" s="52"/>
      <c r="B32" s="54"/>
      <c r="C32" s="47"/>
      <c r="D32" s="2">
        <f t="shared" ca="1" si="1"/>
        <v>-45268</v>
      </c>
      <c r="E32" s="59"/>
      <c r="F32" s="47"/>
      <c r="G32" s="53" t="str">
        <f t="shared" ca="1" si="4"/>
        <v>OVERDUE</v>
      </c>
      <c r="H32" s="2">
        <f>COUNTA('2024'!B42:M42)</f>
        <v>12</v>
      </c>
      <c r="I32" s="48">
        <f t="shared" si="5"/>
        <v>366</v>
      </c>
    </row>
    <row r="33" spans="1:9">
      <c r="A33" s="52"/>
      <c r="B33" s="54"/>
      <c r="C33" s="47"/>
      <c r="D33" s="2">
        <f t="shared" ca="1" si="1"/>
        <v>-45268</v>
      </c>
      <c r="E33" s="59"/>
      <c r="F33" s="47"/>
      <c r="G33" s="53" t="str">
        <f t="shared" ca="1" si="4"/>
        <v>OVERDUE</v>
      </c>
      <c r="H33" s="2">
        <f>COUNTA('2024'!B43:M43)</f>
        <v>12</v>
      </c>
      <c r="I33" s="48">
        <f t="shared" si="5"/>
        <v>366</v>
      </c>
    </row>
    <row r="34" spans="1:9">
      <c r="A34" s="52"/>
      <c r="B34" s="54"/>
      <c r="C34" s="47"/>
      <c r="D34" s="2">
        <f t="shared" ca="1" si="1"/>
        <v>-45268</v>
      </c>
      <c r="E34" s="59"/>
      <c r="F34" s="47"/>
      <c r="G34" s="53" t="str">
        <f t="shared" ca="1" si="4"/>
        <v>OVERDUE</v>
      </c>
      <c r="H34" s="2">
        <f>COUNTA('2024'!B44:M44)</f>
        <v>12</v>
      </c>
      <c r="I34" s="48">
        <f t="shared" si="5"/>
        <v>366</v>
      </c>
    </row>
    <row r="35" spans="1:9">
      <c r="A35" s="52"/>
      <c r="B35" s="54"/>
      <c r="C35" s="47"/>
      <c r="D35" s="2">
        <f t="shared" ca="1" si="1"/>
        <v>-45268</v>
      </c>
      <c r="E35" s="59"/>
      <c r="F35" s="47"/>
      <c r="G35" s="53" t="str">
        <f t="shared" ca="1" si="4"/>
        <v>OVERDUE</v>
      </c>
      <c r="H35" s="2">
        <f>COUNTA('2024'!B45:M45)</f>
        <v>12</v>
      </c>
      <c r="I35" s="48">
        <f t="shared" si="5"/>
        <v>366</v>
      </c>
    </row>
    <row r="36" spans="1:9">
      <c r="A36" s="52"/>
      <c r="B36" s="54"/>
      <c r="C36" s="47"/>
      <c r="D36" s="2">
        <f t="shared" ca="1" si="1"/>
        <v>-45268</v>
      </c>
      <c r="E36" s="59"/>
      <c r="F36" s="47"/>
      <c r="G36" s="53" t="str">
        <f t="shared" ca="1" si="4"/>
        <v>OVERDUE</v>
      </c>
      <c r="H36" s="2">
        <f>COUNTA('2024'!B46:M46)</f>
        <v>0</v>
      </c>
      <c r="I36" s="48">
        <f t="shared" si="5"/>
        <v>0</v>
      </c>
    </row>
    <row r="37" spans="1:9">
      <c r="A37" s="52"/>
      <c r="B37" s="54"/>
      <c r="C37" s="47"/>
      <c r="D37" s="2">
        <f t="shared" ca="1" si="1"/>
        <v>-45268</v>
      </c>
      <c r="E37" s="59"/>
      <c r="F37" s="47"/>
      <c r="G37" s="53" t="str">
        <f t="shared" ca="1" si="4"/>
        <v>OVERDUE</v>
      </c>
      <c r="H37" s="2">
        <f>COUNTA('2024'!B47:M47)</f>
        <v>0</v>
      </c>
      <c r="I37" s="48">
        <f t="shared" si="5"/>
        <v>0</v>
      </c>
    </row>
    <row r="38" spans="1:9">
      <c r="A38" s="52"/>
      <c r="B38" s="54"/>
      <c r="C38" s="47"/>
      <c r="D38" s="2">
        <f t="shared" ca="1" si="1"/>
        <v>-45268</v>
      </c>
      <c r="E38" s="59"/>
      <c r="F38" s="47"/>
      <c r="G38" s="53" t="str">
        <f t="shared" ca="1" si="4"/>
        <v>OVERDUE</v>
      </c>
      <c r="H38" s="2">
        <f>COUNTA('2024'!B48:M48)</f>
        <v>0</v>
      </c>
      <c r="I38" s="48">
        <f t="shared" si="5"/>
        <v>0</v>
      </c>
    </row>
    <row r="39" spans="1:9">
      <c r="A39" s="52"/>
      <c r="B39" s="54"/>
      <c r="C39" s="47"/>
      <c r="D39" s="2">
        <f t="shared" ca="1" si="1"/>
        <v>-45268</v>
      </c>
      <c r="E39" s="59"/>
      <c r="F39" s="47"/>
      <c r="G39" s="53" t="str">
        <f t="shared" ca="1" si="4"/>
        <v>OVERDUE</v>
      </c>
      <c r="H39" s="2">
        <f>COUNTA('2024'!B49:M49)</f>
        <v>0</v>
      </c>
      <c r="I39" s="48">
        <f t="shared" si="5"/>
        <v>0</v>
      </c>
    </row>
    <row r="40" spans="1:9">
      <c r="A40" s="52"/>
      <c r="B40" s="54"/>
      <c r="C40" s="47"/>
      <c r="D40" s="2">
        <f t="shared" ca="1" si="1"/>
        <v>-45268</v>
      </c>
      <c r="E40" s="59"/>
      <c r="F40" s="47"/>
      <c r="G40" s="53" t="str">
        <f t="shared" ca="1" si="4"/>
        <v>OVERDUE</v>
      </c>
      <c r="H40" s="2">
        <f>COUNTA('2024'!B50:M50)</f>
        <v>0</v>
      </c>
      <c r="I40" s="48">
        <f t="shared" si="5"/>
        <v>0</v>
      </c>
    </row>
  </sheetData>
  <conditionalFormatting sqref="G2:G40">
    <cfRule type="containsText" dxfId="31" priority="14" operator="containsText" text="OVERDUE">
      <formula>NOT(ISERROR(SEARCH("OVERDUE",G2)))</formula>
    </cfRule>
  </conditionalFormatting>
  <conditionalFormatting sqref="G2:G40">
    <cfRule type="containsText" dxfId="30" priority="10" operator="containsText" text="TO PAY">
      <formula>NOT(ISERROR(SEARCH("TO PAY",G2)))</formula>
    </cfRule>
  </conditionalFormatting>
  <conditionalFormatting sqref="G2:G40">
    <cfRule type="containsText" dxfId="29" priority="11" operator="containsText" text="PAY">
      <formula>NOT(ISERROR(SEARCH("PAY",G2)))</formula>
    </cfRule>
  </conditionalFormatting>
  <conditionalFormatting sqref="E2:E40">
    <cfRule type="containsText" dxfId="28" priority="7" operator="containsText" text="PIX">
      <formula>NOT(ISERROR(SEARCH("PIX",E2)))</formula>
    </cfRule>
  </conditionalFormatting>
  <conditionalFormatting sqref="E2:E40">
    <cfRule type="containsText" dxfId="27" priority="6" operator="containsText" text="AUTODEBT">
      <formula>NOT(ISERROR(SEARCH("AUTODEBT",E2)))</formula>
    </cfRule>
  </conditionalFormatting>
  <conditionalFormatting sqref="D2:D40">
    <cfRule type="cellIs" dxfId="26" priority="5" operator="greaterThan">
      <formula>10</formula>
    </cfRule>
  </conditionalFormatting>
  <conditionalFormatting sqref="D2:D40">
    <cfRule type="cellIs" dxfId="25" priority="4" operator="lessThan">
      <formula>0</formula>
    </cfRule>
  </conditionalFormatting>
  <conditionalFormatting sqref="D2:D40">
    <cfRule type="cellIs" dxfId="24" priority="3" operator="between">
      <formula>0</formula>
      <formula>10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88BB62-AFF0-46EF-93F1-73B478CFE733}">
          <x14:formula1>
            <xm:f>main!$K$2:$K$14</xm:f>
          </x14:formula1>
          <xm:sqref>E2:E40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3B4B-8B00-4DF0-94CD-EB8B8876E8F2}">
  <dimension ref="A1:M74"/>
  <sheetViews>
    <sheetView showGridLines="0" workbookViewId="0">
      <pane ySplit="1" topLeftCell="K25" activePane="bottomLeft" state="frozen"/>
      <selection pane="bottomLeft" activeCell="R25" sqref="R25"/>
    </sheetView>
  </sheetViews>
  <sheetFormatPr defaultRowHeight="15"/>
  <cols>
    <col min="1" max="1" width="28.5703125" customWidth="1"/>
    <col min="2" max="13" width="12.85546875" customWidth="1"/>
  </cols>
  <sheetData>
    <row r="1" spans="1:13">
      <c r="A1" s="49" t="s">
        <v>9</v>
      </c>
      <c r="B1" s="50" t="s">
        <v>10</v>
      </c>
      <c r="C1" s="50" t="s">
        <v>11</v>
      </c>
      <c r="D1" s="50" t="s">
        <v>12</v>
      </c>
      <c r="E1" s="50" t="s">
        <v>13</v>
      </c>
      <c r="F1" s="50" t="s">
        <v>14</v>
      </c>
      <c r="G1" s="50" t="s">
        <v>15</v>
      </c>
      <c r="H1" s="50" t="s">
        <v>16</v>
      </c>
      <c r="I1" s="50" t="s">
        <v>17</v>
      </c>
      <c r="J1" s="50" t="s">
        <v>18</v>
      </c>
      <c r="K1" s="50" t="s">
        <v>19</v>
      </c>
      <c r="L1" s="50" t="s">
        <v>20</v>
      </c>
      <c r="M1" s="51" t="s">
        <v>21</v>
      </c>
    </row>
    <row r="2" spans="1:13">
      <c r="A2" s="60" t="s">
        <v>22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1:13">
      <c r="A3" s="40"/>
      <c r="B3" s="13"/>
      <c r="C3" s="13"/>
      <c r="D3" s="13"/>
      <c r="E3" s="13"/>
      <c r="F3" s="13"/>
      <c r="G3" s="14"/>
      <c r="H3" s="20"/>
      <c r="I3" s="14"/>
      <c r="J3" s="20"/>
      <c r="K3" s="14"/>
      <c r="L3" s="15"/>
      <c r="M3" s="15"/>
    </row>
    <row r="4" spans="1:13">
      <c r="A4" s="40"/>
      <c r="B4" s="13"/>
      <c r="C4" s="14"/>
      <c r="D4" s="20"/>
      <c r="E4" s="14"/>
      <c r="F4" s="20"/>
      <c r="G4" s="14"/>
      <c r="H4" s="20"/>
      <c r="I4" s="14"/>
      <c r="J4" s="20"/>
      <c r="K4" s="14"/>
      <c r="L4" s="15"/>
      <c r="M4" s="15"/>
    </row>
    <row r="5" spans="1:13">
      <c r="A5" s="40"/>
      <c r="B5" s="13"/>
      <c r="C5" s="14"/>
      <c r="D5" s="20"/>
      <c r="E5" s="14"/>
      <c r="F5" s="20"/>
      <c r="G5" s="14"/>
      <c r="H5" s="20"/>
      <c r="I5" s="14"/>
      <c r="J5" s="20"/>
      <c r="K5" s="14"/>
      <c r="L5" s="15"/>
      <c r="M5" s="15"/>
    </row>
    <row r="6" spans="1:13">
      <c r="A6" s="40"/>
      <c r="B6" s="13"/>
      <c r="C6" s="14"/>
      <c r="D6" s="20"/>
      <c r="E6" s="14"/>
      <c r="F6" s="20"/>
      <c r="G6" s="14"/>
      <c r="H6" s="20"/>
      <c r="I6" s="14"/>
      <c r="J6" s="20"/>
      <c r="K6" s="14"/>
      <c r="L6" s="15"/>
      <c r="M6" s="15"/>
    </row>
    <row r="7" spans="1:13">
      <c r="A7" s="40"/>
      <c r="B7" s="13"/>
      <c r="C7" s="14"/>
      <c r="D7" s="20"/>
      <c r="E7" s="14"/>
      <c r="F7" s="20"/>
      <c r="G7" s="14"/>
      <c r="H7" s="20"/>
      <c r="I7" s="14"/>
      <c r="J7" s="20"/>
      <c r="K7" s="14"/>
      <c r="L7" s="15"/>
      <c r="M7" s="15"/>
    </row>
    <row r="8" spans="1:13">
      <c r="A8" s="40"/>
      <c r="B8" s="13"/>
      <c r="C8" s="14"/>
      <c r="D8" s="20"/>
      <c r="E8" s="14"/>
      <c r="F8" s="20"/>
      <c r="G8" s="14"/>
      <c r="H8" s="20"/>
      <c r="I8" s="14"/>
      <c r="J8" s="20"/>
      <c r="K8" s="14"/>
      <c r="L8" s="15"/>
      <c r="M8" s="15"/>
    </row>
    <row r="9" spans="1:13">
      <c r="A9" s="40"/>
      <c r="B9" s="13"/>
      <c r="C9" s="14"/>
      <c r="D9" s="20"/>
      <c r="E9" s="14"/>
      <c r="F9" s="20"/>
      <c r="G9" s="14"/>
      <c r="H9" s="20"/>
      <c r="I9" s="14"/>
      <c r="J9" s="20"/>
      <c r="K9" s="14"/>
      <c r="L9" s="15"/>
      <c r="M9" s="15"/>
    </row>
    <row r="10" spans="1:13">
      <c r="A10" s="21" t="s">
        <v>23</v>
      </c>
      <c r="B10" s="5">
        <f>SUM(B3:B9)</f>
        <v>0</v>
      </c>
      <c r="C10" s="5">
        <f>SUM(C3:C9)</f>
        <v>0</v>
      </c>
      <c r="D10" s="5">
        <f>SUM(D3:D9)</f>
        <v>0</v>
      </c>
      <c r="E10" s="5">
        <f>SUM(E3:E9)</f>
        <v>0</v>
      </c>
      <c r="F10" s="5">
        <f>SUM(F3:F9)</f>
        <v>0</v>
      </c>
      <c r="G10" s="5">
        <f>SUM(G3:G9)</f>
        <v>0</v>
      </c>
      <c r="H10" s="5">
        <f>SUM(H3:H9)</f>
        <v>0</v>
      </c>
      <c r="I10" s="5">
        <f>SUM(I3:I9)</f>
        <v>0</v>
      </c>
      <c r="J10" s="5">
        <f>SUM(J3:J9)</f>
        <v>0</v>
      </c>
      <c r="K10" s="5">
        <f>SUM(K3:K9)</f>
        <v>0</v>
      </c>
      <c r="L10" s="5">
        <f>SUM(L3:L9)</f>
        <v>0</v>
      </c>
      <c r="M10" s="22">
        <f>SUM(M3:M9)</f>
        <v>0</v>
      </c>
    </row>
    <row r="11" spans="1:13">
      <c r="A11" s="63" t="s">
        <v>0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5"/>
    </row>
    <row r="12" spans="1:13">
      <c r="A12" s="37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>
      <c r="A13" s="3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>
      <c r="A14" s="38"/>
      <c r="B14" s="19"/>
      <c r="C14" s="19"/>
      <c r="D14" s="19"/>
      <c r="E14" s="19"/>
      <c r="F14" s="19"/>
      <c r="G14" s="19"/>
      <c r="H14" s="19"/>
      <c r="I14" s="19"/>
      <c r="J14" s="19"/>
      <c r="K14" s="23"/>
      <c r="L14" s="16"/>
      <c r="M14" s="19"/>
    </row>
    <row r="15" spans="1:13">
      <c r="A15" s="3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6"/>
      <c r="M15" s="19"/>
    </row>
    <row r="16" spans="1:13">
      <c r="A16" s="38"/>
      <c r="B16" s="19"/>
      <c r="C16" s="23"/>
      <c r="D16" s="16"/>
      <c r="E16" s="23"/>
      <c r="F16" s="16"/>
      <c r="G16" s="23"/>
      <c r="H16" s="16"/>
      <c r="I16" s="23"/>
      <c r="J16" s="16"/>
      <c r="K16" s="23"/>
      <c r="L16" s="16"/>
      <c r="M16" s="19"/>
    </row>
    <row r="17" spans="1:13">
      <c r="A17" s="38"/>
      <c r="B17" s="19"/>
      <c r="C17" s="23"/>
      <c r="D17" s="16"/>
      <c r="E17" s="23"/>
      <c r="F17" s="16"/>
      <c r="G17" s="23"/>
      <c r="H17" s="16"/>
      <c r="I17" s="23"/>
      <c r="J17" s="16"/>
      <c r="K17" s="23"/>
      <c r="L17" s="16"/>
      <c r="M17" s="19"/>
    </row>
    <row r="18" spans="1:13">
      <c r="A18" s="38"/>
      <c r="B18" s="19"/>
      <c r="C18" s="23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38"/>
      <c r="B19" s="19"/>
      <c r="C19" s="23"/>
      <c r="D19" s="16"/>
      <c r="E19" s="23"/>
      <c r="F19" s="16"/>
      <c r="G19" s="16"/>
      <c r="H19" s="16"/>
      <c r="I19" s="16"/>
      <c r="J19" s="16"/>
      <c r="K19" s="16"/>
      <c r="L19" s="16"/>
      <c r="M19" s="16"/>
    </row>
    <row r="20" spans="1:13">
      <c r="A20" s="38"/>
      <c r="B20" s="19"/>
      <c r="C20" s="23"/>
      <c r="D20" s="16"/>
      <c r="E20" s="23"/>
      <c r="F20" s="16"/>
      <c r="G20" s="23"/>
      <c r="H20" s="16"/>
      <c r="I20" s="16"/>
      <c r="J20" s="16"/>
      <c r="K20" s="16"/>
      <c r="L20" s="16"/>
      <c r="M20" s="19"/>
    </row>
    <row r="21" spans="1:13">
      <c r="A21" s="38"/>
      <c r="B21" s="19"/>
      <c r="C21" s="23"/>
      <c r="D21" s="16"/>
      <c r="E21" s="23"/>
      <c r="F21" s="16"/>
      <c r="G21" s="23"/>
      <c r="H21" s="16"/>
      <c r="I21" s="16"/>
      <c r="J21" s="16"/>
      <c r="K21" s="16"/>
      <c r="L21" s="16"/>
      <c r="M21" s="16"/>
    </row>
    <row r="22" spans="1:13">
      <c r="A22" s="38"/>
      <c r="B22" s="19"/>
      <c r="C22" s="23"/>
      <c r="D22" s="16"/>
      <c r="E22" s="23"/>
      <c r="F22" s="16"/>
      <c r="G22" s="23"/>
      <c r="H22" s="16"/>
      <c r="I22" s="16"/>
      <c r="J22" s="16"/>
      <c r="K22" s="16"/>
      <c r="L22" s="16"/>
      <c r="M22" s="19"/>
    </row>
    <row r="23" spans="1:13">
      <c r="A23" s="38"/>
      <c r="B23" s="19"/>
      <c r="C23" s="23"/>
      <c r="D23" s="16"/>
      <c r="E23" s="23"/>
      <c r="F23" s="16"/>
      <c r="G23" s="23"/>
      <c r="H23" s="16"/>
      <c r="I23" s="23"/>
      <c r="J23" s="16"/>
      <c r="K23" s="19"/>
      <c r="L23" s="19"/>
      <c r="M23" s="19"/>
    </row>
    <row r="24" spans="1:13">
      <c r="A24" s="38"/>
      <c r="B24" s="19"/>
      <c r="C24" s="23"/>
      <c r="D24" s="16"/>
      <c r="E24" s="23"/>
      <c r="F24" s="16"/>
      <c r="G24" s="23"/>
      <c r="H24" s="16"/>
      <c r="I24" s="23"/>
      <c r="J24" s="16"/>
      <c r="K24" s="23"/>
      <c r="L24" s="16"/>
      <c r="M24" s="19"/>
    </row>
    <row r="25" spans="1:13">
      <c r="A25" s="38"/>
      <c r="B25" s="19"/>
      <c r="C25" s="23"/>
      <c r="D25" s="36"/>
      <c r="E25" s="16"/>
      <c r="F25" s="16"/>
      <c r="G25" s="16"/>
      <c r="H25" s="16"/>
      <c r="I25" s="16"/>
      <c r="J25" s="16"/>
      <c r="K25" s="16"/>
      <c r="L25" s="16"/>
      <c r="M25" s="19"/>
    </row>
    <row r="26" spans="1:13">
      <c r="A26" s="39"/>
      <c r="B26" s="19"/>
      <c r="C26" s="23"/>
      <c r="D26" s="36"/>
      <c r="E26" s="16"/>
      <c r="F26" s="23"/>
      <c r="G26" s="16"/>
      <c r="H26" s="23"/>
      <c r="I26" s="16"/>
      <c r="J26" s="23"/>
      <c r="K26" s="16"/>
      <c r="L26" s="23"/>
      <c r="M26" s="16"/>
    </row>
    <row r="27" spans="1:13">
      <c r="A27" s="24" t="s">
        <v>23</v>
      </c>
      <c r="B27" s="6">
        <f>SUM(B12:B26)</f>
        <v>0</v>
      </c>
      <c r="C27" s="6">
        <f>SUM(C12:C26)</f>
        <v>0</v>
      </c>
      <c r="D27" s="6">
        <f>SUM(D12:D26)</f>
        <v>0</v>
      </c>
      <c r="E27" s="6">
        <f>SUM(E12:E26)</f>
        <v>0</v>
      </c>
      <c r="F27" s="6">
        <f>SUM(F12:F26)</f>
        <v>0</v>
      </c>
      <c r="G27" s="6">
        <f>SUM(G12:G26)</f>
        <v>0</v>
      </c>
      <c r="H27" s="6">
        <f>SUM(H12:H26)</f>
        <v>0</v>
      </c>
      <c r="I27" s="6">
        <f>SUM(I12:I26)</f>
        <v>0</v>
      </c>
      <c r="J27" s="6">
        <f>SUM(J12:J26)</f>
        <v>0</v>
      </c>
      <c r="K27" s="6">
        <f>SUM(K12:K26)</f>
        <v>0</v>
      </c>
      <c r="L27" s="6">
        <f>SUM(L12:L26)</f>
        <v>0</v>
      </c>
      <c r="M27" s="25">
        <f>SUM(M12:M26)</f>
        <v>0</v>
      </c>
    </row>
    <row r="28" spans="1:13">
      <c r="A28" s="66" t="s">
        <v>24</v>
      </c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8"/>
    </row>
    <row r="29" spans="1:13">
      <c r="A29" s="41"/>
      <c r="B29" s="17"/>
      <c r="C29" s="26"/>
      <c r="D29" s="17"/>
      <c r="E29" s="26"/>
      <c r="F29" s="17"/>
      <c r="G29" s="26"/>
      <c r="H29" s="17"/>
      <c r="I29" s="26"/>
      <c r="J29" s="17"/>
      <c r="K29" s="26"/>
      <c r="L29" s="17"/>
      <c r="M29" s="27"/>
    </row>
    <row r="30" spans="1:13">
      <c r="A30" s="41"/>
      <c r="B30" s="17"/>
      <c r="C30" s="26"/>
      <c r="D30" s="17"/>
      <c r="E30" s="26"/>
      <c r="F30" s="17"/>
      <c r="G30" s="26"/>
      <c r="H30" s="17"/>
      <c r="I30" s="26"/>
      <c r="J30" s="17"/>
      <c r="K30" s="26"/>
      <c r="L30" s="17"/>
      <c r="M30" s="27"/>
    </row>
    <row r="31" spans="1:13">
      <c r="A31" s="41"/>
      <c r="B31" s="17"/>
      <c r="C31" s="26"/>
      <c r="D31" s="17"/>
      <c r="E31" s="26"/>
      <c r="F31" s="17"/>
      <c r="G31" s="26"/>
      <c r="H31" s="17"/>
      <c r="I31" s="26"/>
      <c r="J31" s="17"/>
      <c r="K31" s="26"/>
      <c r="L31" s="17"/>
      <c r="M31" s="27"/>
    </row>
    <row r="32" spans="1:13">
      <c r="A32" s="41"/>
      <c r="B32" s="17"/>
      <c r="C32" s="26"/>
      <c r="D32" s="17"/>
      <c r="E32" s="26"/>
      <c r="F32" s="17"/>
      <c r="G32" s="26"/>
      <c r="H32" s="17"/>
      <c r="I32" s="26"/>
      <c r="J32" s="17"/>
      <c r="K32" s="26"/>
      <c r="L32" s="17"/>
      <c r="M32" s="27"/>
    </row>
    <row r="33" spans="1:13">
      <c r="A33" s="41"/>
      <c r="B33" s="17"/>
      <c r="C33" s="26"/>
      <c r="D33" s="17"/>
      <c r="E33" s="26"/>
      <c r="F33" s="17"/>
      <c r="G33" s="26"/>
      <c r="H33" s="17"/>
      <c r="I33" s="26"/>
      <c r="J33" s="17"/>
      <c r="K33" s="26"/>
      <c r="L33" s="17"/>
      <c r="M33" s="27"/>
    </row>
    <row r="34" spans="1:13">
      <c r="A34" s="41"/>
      <c r="B34" s="17"/>
      <c r="C34" s="26"/>
      <c r="D34" s="17"/>
      <c r="E34" s="26"/>
      <c r="F34" s="17"/>
      <c r="G34" s="26"/>
      <c r="H34" s="17"/>
      <c r="I34" s="26"/>
      <c r="J34" s="17"/>
      <c r="K34" s="26"/>
      <c r="L34" s="17"/>
      <c r="M34" s="27"/>
    </row>
    <row r="35" spans="1:13">
      <c r="A35" s="41"/>
      <c r="B35" s="17"/>
      <c r="C35" s="26"/>
      <c r="D35" s="17"/>
      <c r="E35" s="26"/>
      <c r="F35" s="17"/>
      <c r="G35" s="26"/>
      <c r="H35" s="17"/>
      <c r="I35" s="26"/>
      <c r="J35" s="17"/>
      <c r="K35" s="26"/>
      <c r="L35" s="17"/>
      <c r="M35" s="27"/>
    </row>
    <row r="36" spans="1:13">
      <c r="A36" s="41"/>
      <c r="B36" s="17"/>
      <c r="C36" s="26"/>
      <c r="D36" s="17"/>
      <c r="E36" s="26"/>
      <c r="F36" s="17"/>
      <c r="G36" s="26"/>
      <c r="H36" s="17"/>
      <c r="I36" s="26"/>
      <c r="J36" s="17"/>
      <c r="K36" s="26"/>
      <c r="L36" s="17"/>
      <c r="M36" s="27"/>
    </row>
    <row r="37" spans="1:13">
      <c r="A37" s="41"/>
      <c r="B37" s="17"/>
      <c r="C37" s="26"/>
      <c r="D37" s="17"/>
      <c r="E37" s="26"/>
      <c r="F37" s="17"/>
      <c r="G37" s="26"/>
      <c r="H37" s="17"/>
      <c r="I37" s="26"/>
      <c r="J37" s="17"/>
      <c r="K37" s="26"/>
      <c r="L37" s="17"/>
      <c r="M37" s="27"/>
    </row>
    <row r="38" spans="1:13">
      <c r="A38" s="41"/>
      <c r="B38" s="17"/>
      <c r="C38" s="26"/>
      <c r="D38" s="17"/>
      <c r="E38" s="26"/>
      <c r="F38" s="17"/>
      <c r="G38" s="26"/>
      <c r="H38" s="17"/>
      <c r="I38" s="26"/>
      <c r="J38" s="17"/>
      <c r="K38" s="26"/>
      <c r="L38" s="17"/>
      <c r="M38" s="27"/>
    </row>
    <row r="39" spans="1:13">
      <c r="A39" s="28" t="s">
        <v>23</v>
      </c>
      <c r="B39" s="7">
        <f>SUM(B29:B38)</f>
        <v>0</v>
      </c>
      <c r="C39" s="7">
        <f>SUM(C29:C38)</f>
        <v>0</v>
      </c>
      <c r="D39" s="7">
        <f>SUM(D29:D38)</f>
        <v>0</v>
      </c>
      <c r="E39" s="7">
        <f>SUM(E29:E38)</f>
        <v>0</v>
      </c>
      <c r="F39" s="7">
        <f>SUM(F29:F38)</f>
        <v>0</v>
      </c>
      <c r="G39" s="7">
        <f>SUM(G29:G38)</f>
        <v>0</v>
      </c>
      <c r="H39" s="7">
        <f>SUM(H29:H38)</f>
        <v>0</v>
      </c>
      <c r="I39" s="7">
        <f>SUM(I29:I38)</f>
        <v>0</v>
      </c>
      <c r="J39" s="7">
        <f>SUM(J29:J38)</f>
        <v>0</v>
      </c>
      <c r="K39" s="7">
        <f>SUM(K29:K38)</f>
        <v>0</v>
      </c>
      <c r="L39" s="7">
        <f>SUM(L29:L38)</f>
        <v>0</v>
      </c>
      <c r="M39" s="29">
        <f>SUM(M29:M38)</f>
        <v>0</v>
      </c>
    </row>
    <row r="40" spans="1:13">
      <c r="A40" s="69" t="s">
        <v>23</v>
      </c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1"/>
    </row>
    <row r="41" spans="1:13">
      <c r="A41" s="43" t="s">
        <v>22</v>
      </c>
      <c r="B41" s="14">
        <f>B10</f>
        <v>0</v>
      </c>
      <c r="C41" s="20">
        <f>C10</f>
        <v>0</v>
      </c>
      <c r="D41" s="14">
        <f>D10</f>
        <v>0</v>
      </c>
      <c r="E41" s="20">
        <f>E10</f>
        <v>0</v>
      </c>
      <c r="F41" s="14">
        <f>F10</f>
        <v>0</v>
      </c>
      <c r="G41" s="20">
        <f>G10</f>
        <v>0</v>
      </c>
      <c r="H41" s="14">
        <f>H10</f>
        <v>0</v>
      </c>
      <c r="I41" s="20">
        <f>I10</f>
        <v>0</v>
      </c>
      <c r="J41" s="14">
        <f>J10</f>
        <v>0</v>
      </c>
      <c r="K41" s="20">
        <f>K10</f>
        <v>0</v>
      </c>
      <c r="L41" s="14">
        <f>L10</f>
        <v>0</v>
      </c>
      <c r="M41" s="15">
        <f>M10</f>
        <v>0</v>
      </c>
    </row>
    <row r="42" spans="1:13">
      <c r="A42" s="44" t="s">
        <v>0</v>
      </c>
      <c r="B42" s="16">
        <f>B27</f>
        <v>0</v>
      </c>
      <c r="C42" s="23">
        <f>C27</f>
        <v>0</v>
      </c>
      <c r="D42" s="16">
        <f>D27</f>
        <v>0</v>
      </c>
      <c r="E42" s="23">
        <f>E27</f>
        <v>0</v>
      </c>
      <c r="F42" s="16">
        <f>F27</f>
        <v>0</v>
      </c>
      <c r="G42" s="23">
        <f>G27</f>
        <v>0</v>
      </c>
      <c r="H42" s="16">
        <f>H27</f>
        <v>0</v>
      </c>
      <c r="I42" s="23">
        <f>I27</f>
        <v>0</v>
      </c>
      <c r="J42" s="16">
        <f>J27</f>
        <v>0</v>
      </c>
      <c r="K42" s="23">
        <f>K27</f>
        <v>0</v>
      </c>
      <c r="L42" s="16">
        <f>L27</f>
        <v>0</v>
      </c>
      <c r="M42" s="19">
        <f>M27</f>
        <v>0</v>
      </c>
    </row>
    <row r="43" spans="1:13">
      <c r="A43" s="45" t="s">
        <v>24</v>
      </c>
      <c r="B43" s="17">
        <f>B39</f>
        <v>0</v>
      </c>
      <c r="C43" s="26">
        <f>C39</f>
        <v>0</v>
      </c>
      <c r="D43" s="17">
        <f>D39</f>
        <v>0</v>
      </c>
      <c r="E43" s="26">
        <f>E39</f>
        <v>0</v>
      </c>
      <c r="F43" s="17">
        <f>F39</f>
        <v>0</v>
      </c>
      <c r="G43" s="26">
        <f>G39</f>
        <v>0</v>
      </c>
      <c r="H43" s="17">
        <f>H39</f>
        <v>0</v>
      </c>
      <c r="I43" s="26">
        <f>I39</f>
        <v>0</v>
      </c>
      <c r="J43" s="17">
        <f>J39</f>
        <v>0</v>
      </c>
      <c r="K43" s="26">
        <f>K39</f>
        <v>0</v>
      </c>
      <c r="L43" s="17">
        <f>L39</f>
        <v>0</v>
      </c>
      <c r="M43" s="27">
        <f>M39</f>
        <v>0</v>
      </c>
    </row>
    <row r="44" spans="1:13">
      <c r="A44" s="30" t="s">
        <v>25</v>
      </c>
      <c r="B44" s="18">
        <f>B41-B42-B43</f>
        <v>0</v>
      </c>
      <c r="C44" s="3">
        <f t="shared" ref="C44:M44" si="0">C41-C42-C43</f>
        <v>0</v>
      </c>
      <c r="D44" s="18">
        <f t="shared" si="0"/>
        <v>0</v>
      </c>
      <c r="E44" s="3">
        <f t="shared" si="0"/>
        <v>0</v>
      </c>
      <c r="F44" s="18">
        <f t="shared" si="0"/>
        <v>0</v>
      </c>
      <c r="G44" s="3">
        <f t="shared" si="0"/>
        <v>0</v>
      </c>
      <c r="H44" s="18">
        <f t="shared" si="0"/>
        <v>0</v>
      </c>
      <c r="I44" s="3">
        <f t="shared" si="0"/>
        <v>0</v>
      </c>
      <c r="J44" s="18">
        <f t="shared" si="0"/>
        <v>0</v>
      </c>
      <c r="K44" s="3">
        <f t="shared" si="0"/>
        <v>0</v>
      </c>
      <c r="L44" s="18">
        <f t="shared" si="0"/>
        <v>0</v>
      </c>
      <c r="M44" s="31">
        <f t="shared" si="0"/>
        <v>0</v>
      </c>
    </row>
    <row r="45" spans="1:13">
      <c r="A45" s="32" t="s">
        <v>26</v>
      </c>
      <c r="B45" s="33">
        <f>B44</f>
        <v>0</v>
      </c>
      <c r="C45" s="34">
        <f>C44+B45</f>
        <v>0</v>
      </c>
      <c r="D45" s="33">
        <f t="shared" ref="D45:M45" si="1">D44+C45</f>
        <v>0</v>
      </c>
      <c r="E45" s="34">
        <f t="shared" si="1"/>
        <v>0</v>
      </c>
      <c r="F45" s="33">
        <f t="shared" si="1"/>
        <v>0</v>
      </c>
      <c r="G45" s="34">
        <f t="shared" si="1"/>
        <v>0</v>
      </c>
      <c r="H45" s="33">
        <f t="shared" si="1"/>
        <v>0</v>
      </c>
      <c r="I45" s="34">
        <f t="shared" si="1"/>
        <v>0</v>
      </c>
      <c r="J45" s="33">
        <f t="shared" si="1"/>
        <v>0</v>
      </c>
      <c r="K45" s="34">
        <f t="shared" si="1"/>
        <v>0</v>
      </c>
      <c r="L45" s="33">
        <f>L44+K45</f>
        <v>0</v>
      </c>
      <c r="M45" s="35">
        <f t="shared" si="1"/>
        <v>0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sortState xmlns:xlrd2="http://schemas.microsoft.com/office/spreadsheetml/2017/richdata2" ref="A12:M26">
    <sortCondition descending="1" ref="K12:K26"/>
    <sortCondition descending="1" ref="M12:M26"/>
  </sortState>
  <mergeCells count="4">
    <mergeCell ref="A2:M2"/>
    <mergeCell ref="A11:M11"/>
    <mergeCell ref="A28:M28"/>
    <mergeCell ref="A40:M40"/>
  </mergeCells>
  <conditionalFormatting sqref="B44:M44">
    <cfRule type="cellIs" dxfId="23" priority="14" operator="lessThanOrEqual">
      <formula>0</formula>
    </cfRule>
  </conditionalFormatting>
  <conditionalFormatting sqref="B44:M44">
    <cfRule type="cellIs" dxfId="22" priority="13" operator="between">
      <formula>1</formula>
      <formula>500</formula>
    </cfRule>
  </conditionalFormatting>
  <conditionalFormatting sqref="B44:M44">
    <cfRule type="cellIs" dxfId="21" priority="12" operator="greaterThanOrEqual">
      <formula>501</formula>
    </cfRule>
  </conditionalFormatting>
  <conditionalFormatting sqref="B45:M45">
    <cfRule type="cellIs" dxfId="20" priority="11" operator="lessThanOrEqual">
      <formula>0</formula>
    </cfRule>
  </conditionalFormatting>
  <conditionalFormatting sqref="B45:M45">
    <cfRule type="cellIs" dxfId="19" priority="9" operator="greaterThanOrEqual">
      <formula>5000.01</formula>
    </cfRule>
  </conditionalFormatting>
  <conditionalFormatting sqref="B45:M45">
    <cfRule type="cellIs" dxfId="18" priority="10" operator="between">
      <formula>1</formula>
      <formula>5000</formula>
    </cfRule>
  </conditionalFormatting>
  <conditionalFormatting sqref="B12:M26">
    <cfRule type="notContainsBlanks" dxfId="17" priority="6">
      <formula>LEN(TRIM(B12))&gt;0</formula>
    </cfRule>
  </conditionalFormatting>
  <conditionalFormatting sqref="B3:M9">
    <cfRule type="notContainsBlanks" dxfId="16" priority="5">
      <formula>LEN(TRIM(B3))&gt;0</formula>
    </cfRule>
  </conditionalFormatting>
  <conditionalFormatting sqref="B29:M38">
    <cfRule type="notContainsBlanks" dxfId="15" priority="4">
      <formula>LEN(TRIM(B29))&gt;0</formula>
    </cfRule>
  </conditionalFormatting>
  <conditionalFormatting sqref="A12:A26">
    <cfRule type="notContainsBlanks" dxfId="14" priority="3">
      <formula>LEN(TRIM(A12))&gt;0</formula>
    </cfRule>
  </conditionalFormatting>
  <conditionalFormatting sqref="A3:A9">
    <cfRule type="notContainsBlanks" dxfId="13" priority="2">
      <formula>LEN(TRIM(A3))&gt;0</formula>
    </cfRule>
  </conditionalFormatting>
  <conditionalFormatting sqref="A29:A38">
    <cfRule type="notContainsBlanks" dxfId="12" priority="1">
      <formula>LEN(TRIM(A29))&gt;0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9E30-CA22-4140-9E86-A97122C435B9}">
  <dimension ref="A1:K27"/>
  <sheetViews>
    <sheetView tabSelected="1" workbookViewId="0"/>
  </sheetViews>
  <sheetFormatPr defaultRowHeight="15"/>
  <cols>
    <col min="1" max="3" width="14.42578125" customWidth="1"/>
    <col min="4" max="5" width="25.42578125" customWidth="1"/>
    <col min="6" max="7" width="14.42578125" customWidth="1"/>
    <col min="8" max="9" width="17.140625" customWidth="1"/>
    <col min="10" max="10" width="14.42578125" customWidth="1"/>
    <col min="11" max="11" width="14.28515625" customWidth="1"/>
  </cols>
  <sheetData>
    <row r="1" spans="1:11">
      <c r="A1" s="12" t="s">
        <v>27</v>
      </c>
      <c r="B1" s="8" t="s">
        <v>22</v>
      </c>
      <c r="C1" s="8" t="s">
        <v>0</v>
      </c>
      <c r="D1" s="8" t="s">
        <v>24</v>
      </c>
      <c r="E1" s="42" t="s">
        <v>28</v>
      </c>
      <c r="F1" s="8" t="s">
        <v>25</v>
      </c>
      <c r="G1" s="8" t="s">
        <v>26</v>
      </c>
      <c r="I1" s="8" t="s">
        <v>9</v>
      </c>
      <c r="J1" s="42" t="s">
        <v>6</v>
      </c>
      <c r="K1" s="42" t="s">
        <v>4</v>
      </c>
    </row>
    <row r="2" spans="1:11">
      <c r="A2" s="9" t="s">
        <v>10</v>
      </c>
      <c r="B2" s="10">
        <f>'2024'!B$10</f>
        <v>0</v>
      </c>
      <c r="C2" s="10">
        <f>'2024'!B$27</f>
        <v>0</v>
      </c>
      <c r="D2" s="10">
        <f>'2024'!B$39</f>
        <v>0</v>
      </c>
      <c r="E2" s="10">
        <f>C2+D2</f>
        <v>0</v>
      </c>
      <c r="F2" s="10">
        <f>'2024'!B$44</f>
        <v>0</v>
      </c>
      <c r="G2" s="10">
        <f>'2024'!B$45</f>
        <v>0</v>
      </c>
      <c r="H2" s="10"/>
      <c r="I2" s="55" t="s">
        <v>29</v>
      </c>
      <c r="J2" s="56">
        <f ca="1">COUNTIF(deadline!G2:G15,"PAY")</f>
        <v>0</v>
      </c>
      <c r="K2" s="2" t="s">
        <v>30</v>
      </c>
    </row>
    <row r="3" spans="1:11">
      <c r="A3" s="9" t="s">
        <v>11</v>
      </c>
      <c r="B3" s="10">
        <f>'2024'!C$10</f>
        <v>0</v>
      </c>
      <c r="C3" s="10">
        <f>'2024'!C$27</f>
        <v>0</v>
      </c>
      <c r="D3" s="10">
        <f>'2024'!C$39</f>
        <v>0</v>
      </c>
      <c r="E3" s="10">
        <f t="shared" ref="E3:E13" si="0">C3+D3</f>
        <v>0</v>
      </c>
      <c r="F3" s="10">
        <f>'2024'!C$44</f>
        <v>0</v>
      </c>
      <c r="G3" s="10">
        <f>'2024'!C$45</f>
        <v>0</v>
      </c>
      <c r="H3" s="10"/>
      <c r="I3" s="57" t="s">
        <v>31</v>
      </c>
      <c r="J3" s="57">
        <f ca="1">COUNTIF(deadline!G2:G15,"TO PAY")</f>
        <v>0</v>
      </c>
      <c r="K3" s="2" t="s">
        <v>32</v>
      </c>
    </row>
    <row r="4" spans="1:11">
      <c r="A4" s="9" t="s">
        <v>12</v>
      </c>
      <c r="B4" s="10">
        <f>'2024'!D$10</f>
        <v>0</v>
      </c>
      <c r="C4" s="10">
        <f>'2024'!D$27</f>
        <v>0</v>
      </c>
      <c r="D4" s="10">
        <f>'2024'!D$39</f>
        <v>0</v>
      </c>
      <c r="E4" s="10">
        <f t="shared" si="0"/>
        <v>0</v>
      </c>
      <c r="F4" s="10">
        <f>'2024'!D$44</f>
        <v>0</v>
      </c>
      <c r="G4" s="10">
        <f>'2024'!D$45</f>
        <v>0</v>
      </c>
      <c r="H4" s="10"/>
      <c r="I4" s="58" t="s">
        <v>33</v>
      </c>
      <c r="J4" s="58">
        <f ca="1">COUNTIF(deadline!G2:G15,"OVERDUE")</f>
        <v>14</v>
      </c>
      <c r="K4" s="2" t="s">
        <v>34</v>
      </c>
    </row>
    <row r="5" spans="1:11">
      <c r="A5" s="9" t="s">
        <v>13</v>
      </c>
      <c r="B5" s="10">
        <f>'2024'!E$10</f>
        <v>0</v>
      </c>
      <c r="C5" s="10">
        <f>'2024'!E$27</f>
        <v>0</v>
      </c>
      <c r="D5" s="10">
        <f>'2024'!E$39</f>
        <v>0</v>
      </c>
      <c r="E5" s="10">
        <f t="shared" si="0"/>
        <v>0</v>
      </c>
      <c r="F5" s="10">
        <f>'2024'!E$44</f>
        <v>0</v>
      </c>
      <c r="G5" s="10">
        <f>'2024'!E$45</f>
        <v>0</v>
      </c>
      <c r="H5" s="10"/>
      <c r="I5" s="2" t="s">
        <v>23</v>
      </c>
      <c r="J5" s="2">
        <f ca="1">SUM(J2:J4)</f>
        <v>14</v>
      </c>
      <c r="K5" s="2"/>
    </row>
    <row r="6" spans="1:11">
      <c r="A6" s="9" t="s">
        <v>14</v>
      </c>
      <c r="B6" s="10">
        <f>'2024'!F$10</f>
        <v>0</v>
      </c>
      <c r="C6" s="10">
        <f>'2024'!F$27</f>
        <v>0</v>
      </c>
      <c r="D6" s="10">
        <f>'2024'!F$39</f>
        <v>0</v>
      </c>
      <c r="E6" s="10">
        <f t="shared" si="0"/>
        <v>0</v>
      </c>
      <c r="F6" s="10">
        <f>'2024'!F$44</f>
        <v>0</v>
      </c>
      <c r="G6" s="10">
        <f>'2024'!F$45</f>
        <v>0</v>
      </c>
      <c r="H6" s="10"/>
      <c r="K6" s="2"/>
    </row>
    <row r="7" spans="1:11">
      <c r="A7" s="9" t="s">
        <v>15</v>
      </c>
      <c r="B7" s="10">
        <f>'2024'!G$10</f>
        <v>0</v>
      </c>
      <c r="C7" s="10">
        <f>'2024'!G$27</f>
        <v>0</v>
      </c>
      <c r="D7" s="10">
        <f>'2024'!G$39</f>
        <v>0</v>
      </c>
      <c r="E7" s="10">
        <f t="shared" si="0"/>
        <v>0</v>
      </c>
      <c r="F7" s="10">
        <f>'2024'!G$44</f>
        <v>0</v>
      </c>
      <c r="G7" s="10">
        <f>'2024'!G$45</f>
        <v>0</v>
      </c>
      <c r="H7" s="10"/>
      <c r="K7" s="2"/>
    </row>
    <row r="8" spans="1:11">
      <c r="A8" s="9" t="s">
        <v>16</v>
      </c>
      <c r="B8" s="10">
        <f>'2024'!H$10</f>
        <v>0</v>
      </c>
      <c r="C8" s="10">
        <f>'2024'!H$27</f>
        <v>0</v>
      </c>
      <c r="D8" s="10">
        <f>'2024'!H$39</f>
        <v>0</v>
      </c>
      <c r="E8" s="10">
        <f t="shared" si="0"/>
        <v>0</v>
      </c>
      <c r="F8" s="10">
        <f>'2024'!H$44</f>
        <v>0</v>
      </c>
      <c r="G8" s="10">
        <f>'2024'!H$45</f>
        <v>0</v>
      </c>
      <c r="H8" s="10"/>
      <c r="K8" s="2"/>
    </row>
    <row r="9" spans="1:11">
      <c r="A9" s="9" t="s">
        <v>17</v>
      </c>
      <c r="B9" s="10">
        <f>'2024'!I$10</f>
        <v>0</v>
      </c>
      <c r="C9" s="10">
        <f>'2024'!I$27</f>
        <v>0</v>
      </c>
      <c r="D9" s="10">
        <f>'2024'!I$39</f>
        <v>0</v>
      </c>
      <c r="E9" s="10">
        <f t="shared" si="0"/>
        <v>0</v>
      </c>
      <c r="F9" s="10">
        <f>'2024'!I$44</f>
        <v>0</v>
      </c>
      <c r="G9" s="10">
        <f>'2024'!I$45</f>
        <v>0</v>
      </c>
      <c r="H9" s="10"/>
      <c r="K9" s="2"/>
    </row>
    <row r="10" spans="1:11">
      <c r="A10" s="9" t="s">
        <v>18</v>
      </c>
      <c r="B10" s="10">
        <f>'2024'!J$10</f>
        <v>0</v>
      </c>
      <c r="C10" s="10">
        <f>'2024'!J$27</f>
        <v>0</v>
      </c>
      <c r="D10" s="10">
        <f>'2024'!J$39</f>
        <v>0</v>
      </c>
      <c r="E10" s="10">
        <f t="shared" si="0"/>
        <v>0</v>
      </c>
      <c r="F10" s="10">
        <f>'2024'!J$44</f>
        <v>0</v>
      </c>
      <c r="G10" s="10">
        <f>'2024'!J$45</f>
        <v>0</v>
      </c>
      <c r="H10" s="10"/>
      <c r="K10" s="2"/>
    </row>
    <row r="11" spans="1:11">
      <c r="A11" s="9" t="s">
        <v>19</v>
      </c>
      <c r="B11" s="10">
        <f>'2024'!K$10</f>
        <v>0</v>
      </c>
      <c r="C11" s="10">
        <f>'2024'!K$27</f>
        <v>0</v>
      </c>
      <c r="D11" s="10">
        <f>'2024'!K$39</f>
        <v>0</v>
      </c>
      <c r="E11" s="10">
        <f t="shared" si="0"/>
        <v>0</v>
      </c>
      <c r="F11" s="10">
        <f>'2024'!K$44</f>
        <v>0</v>
      </c>
      <c r="G11" s="10">
        <f>'2024'!K$45</f>
        <v>0</v>
      </c>
      <c r="H11" s="10"/>
      <c r="K11" s="2"/>
    </row>
    <row r="12" spans="1:11">
      <c r="A12" s="9" t="s">
        <v>20</v>
      </c>
      <c r="B12" s="10">
        <f>'2024'!L$10</f>
        <v>0</v>
      </c>
      <c r="C12" s="10">
        <f>'2024'!L$27</f>
        <v>0</v>
      </c>
      <c r="D12" s="10">
        <f>'2024'!L$39</f>
        <v>0</v>
      </c>
      <c r="E12" s="10">
        <f t="shared" si="0"/>
        <v>0</v>
      </c>
      <c r="F12" s="10">
        <f>'2024'!L$44</f>
        <v>0</v>
      </c>
      <c r="G12" s="10">
        <f>'2024'!L$45</f>
        <v>0</v>
      </c>
      <c r="H12" s="10"/>
      <c r="K12" s="2"/>
    </row>
    <row r="13" spans="1:11">
      <c r="A13" s="4" t="s">
        <v>21</v>
      </c>
      <c r="B13" s="11">
        <f>'2024'!M$10</f>
        <v>0</v>
      </c>
      <c r="C13" s="11">
        <f>'2024'!M$27</f>
        <v>0</v>
      </c>
      <c r="D13" s="11">
        <f>'2024'!M$39</f>
        <v>0</v>
      </c>
      <c r="E13" s="11">
        <f t="shared" si="0"/>
        <v>0</v>
      </c>
      <c r="F13" s="11">
        <f>'2024'!M$44</f>
        <v>0</v>
      </c>
      <c r="G13" s="11">
        <f>'2024'!M$45</f>
        <v>0</v>
      </c>
      <c r="H13" s="10"/>
      <c r="K13" s="2"/>
    </row>
    <row r="14" spans="1:11">
      <c r="A14" s="2" t="s">
        <v>35</v>
      </c>
      <c r="B14" s="2">
        <v>6</v>
      </c>
      <c r="C14" s="2">
        <v>11</v>
      </c>
      <c r="D14" s="2">
        <v>16</v>
      </c>
      <c r="E14" s="2"/>
      <c r="F14" s="2">
        <v>21</v>
      </c>
      <c r="G14" s="2">
        <v>22</v>
      </c>
      <c r="H14" s="1"/>
    </row>
    <row r="15" spans="1:11">
      <c r="A15" s="46" t="s">
        <v>23</v>
      </c>
      <c r="B15" s="46">
        <f>SUM(B2:B13)</f>
        <v>0</v>
      </c>
      <c r="C15" s="46">
        <f t="shared" ref="C15:G15" si="1">SUM(C2:C13)</f>
        <v>0</v>
      </c>
      <c r="D15" s="46">
        <f t="shared" si="1"/>
        <v>0</v>
      </c>
      <c r="E15" s="46">
        <f t="shared" si="1"/>
        <v>0</v>
      </c>
      <c r="F15" s="46">
        <f t="shared" si="1"/>
        <v>0</v>
      </c>
      <c r="G15" s="46">
        <f>G13</f>
        <v>0</v>
      </c>
    </row>
    <row r="19" spans="2:3">
      <c r="B19" s="10"/>
      <c r="C19" s="10"/>
    </row>
    <row r="20" spans="2:3">
      <c r="B20" s="10"/>
    </row>
    <row r="21" spans="2:3">
      <c r="B21" s="10"/>
    </row>
    <row r="22" spans="2:3">
      <c r="B22" s="10"/>
    </row>
    <row r="23" spans="2:3">
      <c r="B23" s="10"/>
    </row>
    <row r="24" spans="2:3">
      <c r="B24" s="10"/>
    </row>
    <row r="25" spans="2:3">
      <c r="B25" s="10"/>
    </row>
    <row r="26" spans="2:3">
      <c r="B26" s="10"/>
    </row>
    <row r="27" spans="2:3">
      <c r="B27" s="10"/>
    </row>
  </sheetData>
  <sheetProtection sheet="1" objects="1" scenarios="1"/>
  <conditionalFormatting sqref="B2:F13">
    <cfRule type="cellIs" dxfId="11" priority="12" operator="lessThanOrEqual">
      <formula>1000</formula>
    </cfRule>
  </conditionalFormatting>
  <conditionalFormatting sqref="B2:F13">
    <cfRule type="cellIs" dxfId="10" priority="11" operator="between">
      <formula>1000.01</formula>
      <formula>20000</formula>
    </cfRule>
  </conditionalFormatting>
  <conditionalFormatting sqref="G2:G13">
    <cfRule type="cellIs" dxfId="9" priority="10" operator="lessThanOrEqual">
      <formula>0</formula>
    </cfRule>
  </conditionalFormatting>
  <conditionalFormatting sqref="G2:G13">
    <cfRule type="cellIs" dxfId="8" priority="9" operator="between">
      <formula>1</formula>
      <formula>5000</formula>
    </cfRule>
  </conditionalFormatting>
  <conditionalFormatting sqref="G2:G13">
    <cfRule type="cellIs" dxfId="7" priority="8" operator="greaterThan">
      <formula>5001</formula>
    </cfRule>
  </conditionalFormatting>
  <conditionalFormatting sqref="B2:F13">
    <cfRule type="cellIs" dxfId="6" priority="7" operator="greaterThanOrEqual">
      <formula>2000.01</formula>
    </cfRule>
  </conditionalFormatting>
  <conditionalFormatting sqref="E2:E13 I10">
    <cfRule type="cellIs" dxfId="5" priority="6" operator="between">
      <formula>1000.01</formula>
      <formula>2000</formula>
    </cfRule>
  </conditionalFormatting>
  <conditionalFormatting sqref="E2:E13">
    <cfRule type="cellIs" dxfId="4" priority="5" operator="greaterThan">
      <formula>2000.01</formula>
    </cfRule>
  </conditionalFormatting>
  <conditionalFormatting sqref="E2:E13">
    <cfRule type="cellIs" dxfId="3" priority="4" operator="lessThan">
      <formula>1000</formula>
    </cfRule>
  </conditionalFormatting>
  <conditionalFormatting sqref="B2:B13">
    <cfRule type="cellIs" dxfId="2" priority="3" operator="lessThanOrEqual">
      <formula>0</formula>
    </cfRule>
  </conditionalFormatting>
  <conditionalFormatting sqref="B2:B13">
    <cfRule type="cellIs" dxfId="1" priority="2" operator="greaterThanOrEqual">
      <formula>2000.01</formula>
    </cfRule>
  </conditionalFormatting>
  <conditionalFormatting sqref="B2:B13">
    <cfRule type="cellIs" dxfId="0" priority="1" operator="between">
      <formula>0.01</formula>
      <formula>2000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2023-02-06T19:30:43Z</dcterms:created>
  <dcterms:modified xsi:type="dcterms:W3CDTF">2023-12-09T00:41:47Z</dcterms:modified>
  <cp:category/>
  <cp:contentStatus/>
</cp:coreProperties>
</file>