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tabRatio="748"/>
  </bookViews>
  <sheets>
    <sheet name="预算表" sheetId="1" r:id="rId1"/>
    <sheet name="人员平均薪酬" sheetId="9" r:id="rId2"/>
    <sheet name="工程预算" sheetId="10" r:id="rId3"/>
  </sheets>
  <definedNames>
    <definedName name="存放地点">#REF!</definedName>
  </definedNames>
  <calcPr calcId="144525" iterate="1" iterateCount="100" iterateDelta="0.001"/>
</workbook>
</file>

<file path=xl/sharedStrings.xml><?xml version="1.0" encoding="utf-8"?>
<sst xmlns="http://schemas.openxmlformats.org/spreadsheetml/2006/main" count="145">
  <si>
    <t>天然居服务中心2019年预算表</t>
  </si>
  <si>
    <t>单位：万元</t>
  </si>
  <si>
    <t>序号</t>
  </si>
  <si>
    <t>项   目</t>
  </si>
  <si>
    <t>天然居</t>
  </si>
  <si>
    <t>费用明细</t>
  </si>
  <si>
    <t>营业收入合计</t>
  </si>
  <si>
    <t>管理费收入</t>
  </si>
  <si>
    <t>327509.1*12</t>
  </si>
  <si>
    <t>停车费收入</t>
  </si>
  <si>
    <t>固定车位98*110元/月/、地面月卡275*110元/月、地库637*250元/月、临时停车费每月22000*12。</t>
  </si>
  <si>
    <t>经营性收入</t>
  </si>
  <si>
    <t>3.1租赁收入</t>
  </si>
  <si>
    <t>天然居会所10656元/月</t>
  </si>
  <si>
    <t>天健租售中心1500元/月</t>
  </si>
  <si>
    <t>岳志刚（仓库）100元/月</t>
  </si>
  <si>
    <t>梁美莲（仓库）603元/月</t>
  </si>
  <si>
    <t>陈燕光（仓库）1600元/月</t>
  </si>
  <si>
    <t>林老国（仓库）2000元/月</t>
  </si>
  <si>
    <t>钟小青（仓库）423元/月</t>
  </si>
  <si>
    <t>鄂建军（仓库）855元/月</t>
  </si>
  <si>
    <t>赵清安（仓库）1620元/月</t>
  </si>
  <si>
    <t>原色空间（商铺）5000元/月</t>
  </si>
  <si>
    <t>中国移动机房950元/月</t>
  </si>
  <si>
    <t>丰巢快递柜5500元/年</t>
  </si>
  <si>
    <t>深圳依威保华能源科技公司4000元/年</t>
  </si>
  <si>
    <t>E栈快递柜13000元/年</t>
  </si>
  <si>
    <t>3.2维修费收入</t>
  </si>
  <si>
    <t>3.3空间使用费收入</t>
  </si>
  <si>
    <t>上海分众德峰广告公司975元/月</t>
  </si>
  <si>
    <t>驰众广告有限公司7920元/月</t>
  </si>
  <si>
    <t>成都精准人广告300元/月</t>
  </si>
  <si>
    <t>上海窗之景300元/月</t>
  </si>
  <si>
    <t>上海分众框架广告 2062.5元/月</t>
  </si>
  <si>
    <t>一媒介道闸广告500元/月</t>
  </si>
  <si>
    <t>3.6其他收入</t>
  </si>
  <si>
    <t>泳池费、工本费、滞纳金和临时场地费</t>
  </si>
  <si>
    <t>水电费收入</t>
  </si>
  <si>
    <t>二、营业支出合计</t>
  </si>
  <si>
    <t>薪酬成本</t>
  </si>
  <si>
    <t>天然居已安装车牌识别系统，减编后编制人数44人(泳池开放期间编制人数应48人)。2019年拟增加客服管家4人，编制人数相应调整为52人，月薪酬27万元左右。</t>
  </si>
  <si>
    <t>水电费成本</t>
  </si>
  <si>
    <t>参照2018年小区公共用电平均50000*0.72元/月*12=432000元；参照2018年小区公共用水平均1000*3.77*12月=45240元；年代收125,0000元。</t>
  </si>
  <si>
    <t>清洁绿化成本</t>
  </si>
  <si>
    <t>清洁服务费6,7500元/月（按目前合同截止时间的金额）</t>
  </si>
  <si>
    <t>垃圾清运费8550元/月（按目前合同截止时间的金额）</t>
  </si>
  <si>
    <t>绿化养护费1,0300元/月（按目前合同截止时间的金额）</t>
  </si>
  <si>
    <t>消杀服务费4800元/月（按目前合同截止时间的金额）</t>
  </si>
  <si>
    <t>化粪池清掏1,1000元/年（按目前合同截止时间的金额）</t>
  </si>
  <si>
    <t>节日摆花1,0000元左右</t>
  </si>
  <si>
    <t>设施设备维保成本</t>
  </si>
  <si>
    <t>附件后</t>
  </si>
  <si>
    <t>综合管理成本</t>
  </si>
  <si>
    <t>办公费 20400元</t>
  </si>
  <si>
    <t xml:space="preserve">交通差旅费4,800元 </t>
  </si>
  <si>
    <t>公共保险费 15000元</t>
  </si>
  <si>
    <t xml:space="preserve">保安用品4500元 </t>
  </si>
  <si>
    <t xml:space="preserve">服装费 47,000.元 </t>
  </si>
  <si>
    <t xml:space="preserve">伙食补贴243000元 </t>
  </si>
  <si>
    <t>其他15500元</t>
  </si>
  <si>
    <t>社区文化成本</t>
  </si>
  <si>
    <t>元旦7000元</t>
  </si>
  <si>
    <t>春节7500元</t>
  </si>
  <si>
    <t>六一7000元</t>
  </si>
  <si>
    <t>国庆中秋7500元</t>
  </si>
  <si>
    <t>业委会津贴43200元</t>
  </si>
  <si>
    <t>管理佣金</t>
  </si>
  <si>
    <t>酬金按双方联席会议审定的共管账户支付金额（除按物业服务合同约定向开发商支付的停车费收益和各种法定税费之外）的9%计提。</t>
  </si>
  <si>
    <t>开发商分摊的车位折旧</t>
  </si>
  <si>
    <t>每月固定56000元</t>
  </si>
  <si>
    <t>税金及附加</t>
  </si>
  <si>
    <t>资产减值损失</t>
  </si>
  <si>
    <t>财务费用</t>
  </si>
  <si>
    <t>年营业税</t>
  </si>
  <si>
    <t>三、利润总额</t>
  </si>
  <si>
    <t>薪酬平均发放情况表</t>
  </si>
  <si>
    <t>职务</t>
  </si>
  <si>
    <t>人数</t>
  </si>
  <si>
    <t>人工月成本支出</t>
  </si>
  <si>
    <t>年薪酬</t>
  </si>
  <si>
    <t>经理级</t>
  </si>
  <si>
    <t>助理级</t>
  </si>
  <si>
    <t>主管级</t>
  </si>
  <si>
    <t>客服</t>
  </si>
  <si>
    <t>维修工</t>
  </si>
  <si>
    <t>安管员</t>
  </si>
  <si>
    <t>救生员</t>
  </si>
  <si>
    <t>客服管家</t>
  </si>
  <si>
    <t>合计</t>
  </si>
  <si>
    <t>2019年工程类预算表</t>
  </si>
  <si>
    <t>编制单位：深圳市区域天然居物业服务中心</t>
  </si>
  <si>
    <t>单位：元</t>
  </si>
  <si>
    <r>
      <rPr>
        <b/>
        <sz val="10"/>
        <rFont val="Arial"/>
        <charset val="134"/>
      </rPr>
      <t>2019</t>
    </r>
    <r>
      <rPr>
        <b/>
        <sz val="10"/>
        <rFont val="宋体"/>
        <charset val="134"/>
      </rPr>
      <t>年度预算</t>
    </r>
  </si>
  <si>
    <t>备注</t>
  </si>
  <si>
    <t>一</t>
  </si>
  <si>
    <t>公共能源消耗</t>
  </si>
  <si>
    <r>
      <rPr>
        <b/>
        <sz val="10"/>
        <rFont val="Arial"/>
        <charset val="134"/>
      </rPr>
      <t>1</t>
    </r>
    <r>
      <rPr>
        <b/>
        <sz val="10"/>
        <rFont val="宋体"/>
        <charset val="134"/>
      </rPr>
      <t>、公共电费</t>
    </r>
  </si>
  <si>
    <t>参照2018年小区公共用电平均每月50000度，每度电0.72元，每月电费36000元，一年共计432000元。</t>
  </si>
  <si>
    <r>
      <rPr>
        <b/>
        <sz val="10"/>
        <rFont val="Arial"/>
        <charset val="134"/>
      </rPr>
      <t>2</t>
    </r>
    <r>
      <rPr>
        <b/>
        <sz val="10"/>
        <rFont val="宋体"/>
        <charset val="134"/>
      </rPr>
      <t>、公共用水</t>
    </r>
  </si>
  <si>
    <t>参照2018年小区公共用水平均每月1000立方，每立方水3.77元，12个月共计12000立方，水费45240元。</t>
  </si>
  <si>
    <t>二</t>
  </si>
  <si>
    <t>服务采购</t>
  </si>
  <si>
    <r>
      <rPr>
        <b/>
        <sz val="10"/>
        <rFont val="Arial"/>
        <charset val="134"/>
      </rPr>
      <t>1</t>
    </r>
    <r>
      <rPr>
        <b/>
        <sz val="10"/>
        <rFont val="宋体"/>
        <charset val="134"/>
      </rPr>
      <t>、电梯维保费</t>
    </r>
    <r>
      <rPr>
        <b/>
        <sz val="10"/>
        <rFont val="Arial"/>
        <charset val="134"/>
      </rPr>
      <t xml:space="preserve"> </t>
    </r>
  </si>
  <si>
    <t>参照2018年电梯维保合同，每月19800元。考虑2020年市场波动，费用增加5%。</t>
  </si>
  <si>
    <r>
      <rPr>
        <b/>
        <sz val="10"/>
        <rFont val="Arial"/>
        <charset val="134"/>
      </rPr>
      <t>2</t>
    </r>
    <r>
      <rPr>
        <b/>
        <sz val="10"/>
        <rFont val="宋体"/>
        <charset val="134"/>
      </rPr>
      <t>、消防维保费</t>
    </r>
    <r>
      <rPr>
        <b/>
        <sz val="10"/>
        <rFont val="Arial"/>
        <charset val="134"/>
      </rPr>
      <t xml:space="preserve"> </t>
    </r>
  </si>
  <si>
    <t>参照消防维保合同，两年共20680.43元平均每年10340.21元。考虑2020年市场波动，费用增加5%。</t>
  </si>
  <si>
    <r>
      <rPr>
        <b/>
        <sz val="10"/>
        <rFont val="Arial"/>
        <charset val="134"/>
      </rPr>
      <t>3</t>
    </r>
    <r>
      <rPr>
        <b/>
        <sz val="10"/>
        <rFont val="宋体"/>
        <charset val="134"/>
      </rPr>
      <t>、楼宇自动监控系统维保费</t>
    </r>
    <r>
      <rPr>
        <b/>
        <sz val="10"/>
        <rFont val="Arial"/>
        <charset val="134"/>
      </rPr>
      <t xml:space="preserve"> </t>
    </r>
  </si>
  <si>
    <t>参照2018年监控系统维护费用平均每月1000元，12个月共计12000元。考虑设施设备老化程度，每年增加5%。</t>
  </si>
  <si>
    <r>
      <rPr>
        <b/>
        <sz val="10"/>
        <rFont val="Arial"/>
        <charset val="134"/>
      </rPr>
      <t>4</t>
    </r>
    <r>
      <rPr>
        <b/>
        <sz val="10"/>
        <rFont val="宋体"/>
        <charset val="134"/>
      </rPr>
      <t>、供配电系统维保费用</t>
    </r>
    <r>
      <rPr>
        <b/>
        <sz val="10"/>
        <rFont val="Arial"/>
        <charset val="134"/>
      </rPr>
      <t xml:space="preserve"> </t>
    </r>
  </si>
  <si>
    <t>参照2018年维护费用平均每月600元，12个月共计7200元。考虑设施设备老化程度，每年增加5%。</t>
  </si>
  <si>
    <r>
      <rPr>
        <b/>
        <sz val="10"/>
        <rFont val="Arial"/>
        <charset val="134"/>
      </rPr>
      <t>5</t>
    </r>
    <r>
      <rPr>
        <b/>
        <sz val="10"/>
        <rFont val="宋体"/>
        <charset val="134"/>
      </rPr>
      <t>、给排水系统费用</t>
    </r>
    <r>
      <rPr>
        <b/>
        <sz val="10"/>
        <rFont val="Arial"/>
        <charset val="134"/>
      </rPr>
      <t xml:space="preserve"> </t>
    </r>
  </si>
  <si>
    <t>参照2018年维护费用平均每月1200元，12个月共计14400元。考虑设施设备老化程度，每年增加5%。</t>
  </si>
  <si>
    <r>
      <rPr>
        <b/>
        <sz val="10"/>
        <rFont val="Arial"/>
        <charset val="134"/>
      </rPr>
      <t>6</t>
    </r>
    <r>
      <rPr>
        <b/>
        <sz val="10"/>
        <rFont val="宋体"/>
        <charset val="134"/>
      </rPr>
      <t>、空调维保费</t>
    </r>
    <r>
      <rPr>
        <b/>
        <sz val="10"/>
        <rFont val="Arial"/>
        <charset val="134"/>
      </rPr>
      <t xml:space="preserve"> </t>
    </r>
  </si>
  <si>
    <t>保安宿舍一台空调老化，计划购买，预算费用4000元。日常维修费用4000元，共计8000元。考虑设施设备老化程度，每年增加5%。</t>
  </si>
  <si>
    <r>
      <rPr>
        <b/>
        <sz val="10"/>
        <rFont val="Arial"/>
        <charset val="134"/>
      </rPr>
      <t>7</t>
    </r>
    <r>
      <rPr>
        <b/>
        <sz val="10"/>
        <rFont val="宋体"/>
        <charset val="134"/>
      </rPr>
      <t>、水质检测费</t>
    </r>
    <r>
      <rPr>
        <b/>
        <sz val="10"/>
        <rFont val="Arial"/>
        <charset val="134"/>
      </rPr>
      <t xml:space="preserve"> </t>
    </r>
  </si>
  <si>
    <t>泳池每年水质检测费用约4000元。</t>
  </si>
  <si>
    <r>
      <rPr>
        <b/>
        <sz val="10"/>
        <rFont val="宋体"/>
        <charset val="134"/>
      </rPr>
      <t>8、停车场维护费</t>
    </r>
    <r>
      <rPr>
        <b/>
        <sz val="10"/>
        <rFont val="Arial"/>
        <charset val="134"/>
      </rPr>
      <t xml:space="preserve"> </t>
    </r>
  </si>
  <si>
    <t>参照2018年停车场维护费用，预算每月1000元，12个月共计12000元。考虑设施设备老化程度，每年增加5%。</t>
  </si>
  <si>
    <r>
      <rPr>
        <b/>
        <sz val="10"/>
        <rFont val="宋体"/>
        <charset val="134"/>
      </rPr>
      <t>9、化粪池清理费</t>
    </r>
    <r>
      <rPr>
        <b/>
        <sz val="10"/>
        <rFont val="Arial"/>
        <charset val="134"/>
      </rPr>
      <t xml:space="preserve"> </t>
    </r>
  </si>
  <si>
    <t>参照2018年化粪池清掏合同费用标准。</t>
  </si>
  <si>
    <t>10、管道疏通费</t>
  </si>
  <si>
    <t>参照2018年局部管道疏通费用，共计8000元。考虑随时间延长，管道堵塞可能性加大，费用预算为15000元。</t>
  </si>
  <si>
    <r>
      <rPr>
        <b/>
        <sz val="10"/>
        <rFont val="宋体"/>
        <charset val="134"/>
      </rPr>
      <t>11、水池清洗</t>
    </r>
    <r>
      <rPr>
        <b/>
        <sz val="10"/>
        <rFont val="Arial"/>
        <charset val="134"/>
      </rPr>
      <t xml:space="preserve"> </t>
    </r>
  </si>
  <si>
    <t>参照往年水池清洗费用，一年两次，每次5000元。</t>
  </si>
  <si>
    <t>三</t>
  </si>
  <si>
    <t>物资采购</t>
  </si>
  <si>
    <t>1、日常维修材料费</t>
  </si>
  <si>
    <t>参照2018年度每月维修材料采购费用约20000元，12个月共计240000元。考虑设施设备老化程度，每年增加5%。</t>
  </si>
  <si>
    <t>四</t>
  </si>
  <si>
    <t>工程采购</t>
  </si>
  <si>
    <t>1、门禁对讲改造</t>
  </si>
  <si>
    <t>2019年计划对小区门禁对讲系统进行改造，预计费用750000元。</t>
  </si>
  <si>
    <t>2、房屋外墙翻新及公共部位渗水维修</t>
  </si>
  <si>
    <t>参照2018年小区外墙渗水维修共计22处，随着时间延长房屋老化，预计每年增加5处，每处维修费用平均2500元，费用67500元。每年增加12500元。外墙翻新粉刷预估费用4000000元。</t>
  </si>
  <si>
    <r>
      <rPr>
        <b/>
        <sz val="10"/>
        <rFont val="Arial"/>
        <charset val="134"/>
      </rPr>
      <t>3</t>
    </r>
    <r>
      <rPr>
        <b/>
        <sz val="10"/>
        <rFont val="宋体"/>
        <charset val="134"/>
      </rPr>
      <t>、游乐场翻新改造</t>
    </r>
  </si>
  <si>
    <t>小区游乐场地面及设施设备老化，需要翻新，参照以往改造费用预计60000元。</t>
  </si>
  <si>
    <r>
      <rPr>
        <b/>
        <sz val="10"/>
        <rFont val="Arial"/>
        <charset val="134"/>
      </rPr>
      <t>4</t>
    </r>
    <r>
      <rPr>
        <b/>
        <sz val="10"/>
        <rFont val="宋体"/>
        <charset val="134"/>
      </rPr>
      <t>、供水管道漏水维修</t>
    </r>
  </si>
  <si>
    <t>参照2018年小区管道漏水维修共计6处，随着时间延长管道老化，预计每年增加2处，每处维修费用平均3000元，费用24000元。每年增加6000元。</t>
  </si>
  <si>
    <r>
      <rPr>
        <b/>
        <sz val="10"/>
        <rFont val="Arial"/>
        <charset val="134"/>
      </rPr>
      <t>5</t>
    </r>
    <r>
      <rPr>
        <b/>
        <sz val="10"/>
        <rFont val="宋体"/>
        <charset val="134"/>
      </rPr>
      <t>、商业中心建立体车库</t>
    </r>
  </si>
  <si>
    <t>方案指定中，费用方式待定。</t>
  </si>
  <si>
    <t>6、商铺外围改建停车场</t>
  </si>
  <si>
    <t>方案指定中。</t>
  </si>
  <si>
    <t>7、日常零星工程维修改造</t>
  </si>
  <si>
    <t>参照2018年零星工程维修改造费用预估。</t>
  </si>
  <si>
    <t>六</t>
  </si>
</sst>
</file>

<file path=xl/styles.xml><?xml version="1.0" encoding="utf-8"?>
<styleSheet xmlns="http://schemas.openxmlformats.org/spreadsheetml/2006/main">
  <numFmts count="5">
    <numFmt numFmtId="176" formatCode="0.00_ "/>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5">
    <font>
      <sz val="11"/>
      <color theme="1"/>
      <name val="宋体"/>
      <charset val="134"/>
      <scheme val="minor"/>
    </font>
    <font>
      <b/>
      <sz val="16"/>
      <name val="宋体"/>
      <charset val="134"/>
    </font>
    <font>
      <b/>
      <sz val="16"/>
      <name val="Arial"/>
      <charset val="134"/>
    </font>
    <font>
      <b/>
      <sz val="16"/>
      <color rgb="FFFF0000"/>
      <name val="Arial"/>
      <charset val="134"/>
    </font>
    <font>
      <sz val="10"/>
      <name val="宋体"/>
      <charset val="134"/>
    </font>
    <font>
      <sz val="10"/>
      <name val="Arial"/>
      <charset val="134"/>
    </font>
    <font>
      <sz val="10"/>
      <color rgb="FFFF0000"/>
      <name val="宋体"/>
      <charset val="134"/>
    </font>
    <font>
      <b/>
      <sz val="10"/>
      <name val="Arial"/>
      <charset val="134"/>
    </font>
    <font>
      <b/>
      <sz val="10"/>
      <color rgb="FFFF0000"/>
      <name val="宋体"/>
      <charset val="134"/>
    </font>
    <font>
      <b/>
      <sz val="14"/>
      <name val="宋体"/>
      <charset val="134"/>
    </font>
    <font>
      <sz val="10"/>
      <color theme="1"/>
      <name val="Arial"/>
      <charset val="134"/>
    </font>
    <font>
      <sz val="11"/>
      <color rgb="FFFF0000"/>
      <name val="宋体"/>
      <charset val="134"/>
    </font>
    <font>
      <b/>
      <sz val="10"/>
      <name val="宋体"/>
      <charset val="134"/>
    </font>
    <font>
      <sz val="10"/>
      <color indexed="8"/>
      <name val="Arial"/>
      <charset val="134"/>
    </font>
    <font>
      <sz val="14"/>
      <name val="Arial"/>
      <charset val="134"/>
    </font>
    <font>
      <b/>
      <sz val="12"/>
      <color indexed="8"/>
      <name val="宋体"/>
      <charset val="134"/>
    </font>
    <font>
      <sz val="12"/>
      <color indexed="8"/>
      <name val="宋体"/>
      <charset val="134"/>
    </font>
    <font>
      <sz val="12"/>
      <color rgb="FFFF0000"/>
      <name val="宋体"/>
      <charset val="134"/>
    </font>
    <font>
      <sz val="12"/>
      <color theme="1"/>
      <name val="宋体"/>
      <charset val="134"/>
      <scheme val="minor"/>
    </font>
    <font>
      <sz val="16"/>
      <color theme="1"/>
      <name val="宋体"/>
      <charset val="134"/>
      <scheme val="minor"/>
    </font>
    <font>
      <sz val="10"/>
      <color theme="1"/>
      <name val="宋体"/>
      <charset val="134"/>
      <scheme val="minor"/>
    </font>
    <font>
      <b/>
      <sz val="16"/>
      <color theme="1"/>
      <name val="宋体"/>
      <charset val="134"/>
      <scheme val="minor"/>
    </font>
    <font>
      <b/>
      <sz val="11"/>
      <color theme="1"/>
      <name val="宋体"/>
      <charset val="134"/>
      <scheme val="minor"/>
    </font>
    <font>
      <b/>
      <sz val="11"/>
      <color indexed="8"/>
      <name val="宋体"/>
      <charset val="134"/>
    </font>
    <font>
      <sz val="11"/>
      <color indexed="8"/>
      <name val="宋体"/>
      <charset val="134"/>
    </font>
    <font>
      <sz val="11"/>
      <color theme="1"/>
      <name val="宋体"/>
      <charset val="134"/>
    </font>
    <font>
      <sz val="11"/>
      <color theme="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11"/>
      <color rgb="FF006100"/>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sz val="11"/>
      <color rgb="FFFA7D00"/>
      <name val="宋体"/>
      <charset val="0"/>
      <scheme val="minor"/>
    </font>
    <font>
      <b/>
      <sz val="13"/>
      <color theme="3"/>
      <name val="宋体"/>
      <charset val="134"/>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8"/>
      </right>
      <top/>
      <bottom/>
      <diagonal/>
    </border>
    <border>
      <left style="thin">
        <color indexed="8"/>
      </left>
      <right/>
      <top/>
      <bottom style="thin">
        <color indexed="8"/>
      </bottom>
      <diagonal/>
    </border>
    <border>
      <left style="thin">
        <color rgb="FF000000"/>
      </left>
      <right style="thin">
        <color indexed="8"/>
      </right>
      <top style="thin">
        <color rgb="FF000000"/>
      </top>
      <bottom style="thin">
        <color rgb="FF000000"/>
      </bottom>
      <diagonal/>
    </border>
    <border>
      <left/>
      <right style="thin">
        <color indexed="8"/>
      </right>
      <top style="thin">
        <color rgb="FF000000"/>
      </top>
      <bottom style="thin">
        <color rgb="FF000000"/>
      </bottom>
      <diagonal/>
    </border>
    <border>
      <left style="thin">
        <color indexed="8"/>
      </left>
      <right style="thin">
        <color indexed="8"/>
      </right>
      <top/>
      <bottom/>
      <diagonal/>
    </border>
    <border>
      <left style="thin">
        <color indexed="8"/>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8"/>
      </left>
      <right style="thin">
        <color rgb="FF000000"/>
      </right>
      <top style="thin">
        <color rgb="FF000000"/>
      </top>
      <bottom style="thin">
        <color indexed="8"/>
      </bottom>
      <diagonal/>
    </border>
    <border>
      <left style="thin">
        <color rgb="FF000000"/>
      </left>
      <right style="thin">
        <color rgb="FF000000"/>
      </right>
      <top style="thin">
        <color rgb="FF000000"/>
      </top>
      <bottom style="thin">
        <color indexed="8"/>
      </bottom>
      <diagonal/>
    </border>
    <border>
      <left style="thin">
        <color rgb="FF000000"/>
      </left>
      <right style="thin">
        <color indexed="8"/>
      </right>
      <top style="thin">
        <color rgb="FF000000"/>
      </top>
      <bottom style="thin">
        <color indexed="8"/>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27" fillId="10" borderId="0" applyNumberFormat="0" applyBorder="0" applyAlignment="0" applyProtection="0">
      <alignment vertical="center"/>
    </xf>
    <xf numFmtId="0" fontId="31" fillId="13"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6" borderId="0" applyNumberFormat="0" applyBorder="0" applyAlignment="0" applyProtection="0">
      <alignment vertical="center"/>
    </xf>
    <xf numFmtId="0" fontId="29" fillId="11" borderId="0" applyNumberFormat="0" applyBorder="0" applyAlignment="0" applyProtection="0">
      <alignment vertical="center"/>
    </xf>
    <xf numFmtId="43" fontId="0" fillId="0" borderId="0" applyFont="0" applyFill="0" applyBorder="0" applyAlignment="0" applyProtection="0">
      <alignment vertical="center"/>
    </xf>
    <xf numFmtId="0" fontId="26" fillId="16"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7" borderId="31" applyNumberFormat="0" applyFont="0" applyAlignment="0" applyProtection="0">
      <alignment vertical="center"/>
    </xf>
    <xf numFmtId="0" fontId="26" fillId="20" borderId="0" applyNumberFormat="0" applyBorder="0" applyAlignment="0" applyProtection="0">
      <alignment vertical="center"/>
    </xf>
    <xf numFmtId="0" fontId="2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1" fillId="0" borderId="35" applyNumberFormat="0" applyFill="0" applyAlignment="0" applyProtection="0">
      <alignment vertical="center"/>
    </xf>
    <xf numFmtId="0" fontId="40" fillId="0" borderId="35" applyNumberFormat="0" applyFill="0" applyAlignment="0" applyProtection="0">
      <alignment vertical="center"/>
    </xf>
    <xf numFmtId="0" fontId="26" fillId="15" borderId="0" applyNumberFormat="0" applyBorder="0" applyAlignment="0" applyProtection="0">
      <alignment vertical="center"/>
    </xf>
    <xf numFmtId="0" fontId="28" fillId="0" borderId="32" applyNumberFormat="0" applyFill="0" applyAlignment="0" applyProtection="0">
      <alignment vertical="center"/>
    </xf>
    <xf numFmtId="0" fontId="26" fillId="9" borderId="0" applyNumberFormat="0" applyBorder="0" applyAlignment="0" applyProtection="0">
      <alignment vertical="center"/>
    </xf>
    <xf numFmtId="0" fontId="42" fillId="23" borderId="36" applyNumberFormat="0" applyAlignment="0" applyProtection="0">
      <alignment vertical="center"/>
    </xf>
    <xf numFmtId="0" fontId="43" fillId="23" borderId="30" applyNumberFormat="0" applyAlignment="0" applyProtection="0">
      <alignment vertical="center"/>
    </xf>
    <xf numFmtId="0" fontId="44" fillId="24" borderId="37" applyNumberFormat="0" applyAlignment="0" applyProtection="0">
      <alignment vertical="center"/>
    </xf>
    <xf numFmtId="0" fontId="27" fillId="19" borderId="0" applyNumberFormat="0" applyBorder="0" applyAlignment="0" applyProtection="0">
      <alignment vertical="center"/>
    </xf>
    <xf numFmtId="0" fontId="26" fillId="27" borderId="0" applyNumberFormat="0" applyBorder="0" applyAlignment="0" applyProtection="0">
      <alignment vertical="center"/>
    </xf>
    <xf numFmtId="0" fontId="39" fillId="0" borderId="34" applyNumberFormat="0" applyFill="0" applyAlignment="0" applyProtection="0">
      <alignment vertical="center"/>
    </xf>
    <xf numFmtId="0" fontId="37" fillId="0" borderId="33" applyNumberFormat="0" applyFill="0" applyAlignment="0" applyProtection="0">
      <alignment vertical="center"/>
    </xf>
    <xf numFmtId="0" fontId="35" fillId="21" borderId="0" applyNumberFormat="0" applyBorder="0" applyAlignment="0" applyProtection="0">
      <alignment vertical="center"/>
    </xf>
    <xf numFmtId="0" fontId="30" fillId="12" borderId="0" applyNumberFormat="0" applyBorder="0" applyAlignment="0" applyProtection="0">
      <alignment vertical="center"/>
    </xf>
    <xf numFmtId="0" fontId="27" fillId="14" borderId="0" applyNumberFormat="0" applyBorder="0" applyAlignment="0" applyProtection="0">
      <alignment vertical="center"/>
    </xf>
    <xf numFmtId="0" fontId="26" fillId="22" borderId="0" applyNumberFormat="0" applyBorder="0" applyAlignment="0" applyProtection="0">
      <alignment vertical="center"/>
    </xf>
    <xf numFmtId="0" fontId="27" fillId="8" borderId="0" applyNumberFormat="0" applyBorder="0" applyAlignment="0" applyProtection="0">
      <alignment vertical="center"/>
    </xf>
    <xf numFmtId="0" fontId="27" fillId="5" borderId="0" applyNumberFormat="0" applyBorder="0" applyAlignment="0" applyProtection="0">
      <alignment vertical="center"/>
    </xf>
    <xf numFmtId="0" fontId="27" fillId="29" borderId="0" applyNumberFormat="0" applyBorder="0" applyAlignment="0" applyProtection="0">
      <alignment vertical="center"/>
    </xf>
    <xf numFmtId="0" fontId="27" fillId="31" borderId="0" applyNumberFormat="0" applyBorder="0" applyAlignment="0" applyProtection="0">
      <alignment vertical="center"/>
    </xf>
    <xf numFmtId="0" fontId="26" fillId="34" borderId="0" applyNumberFormat="0" applyBorder="0" applyAlignment="0" applyProtection="0">
      <alignment vertical="center"/>
    </xf>
    <xf numFmtId="0" fontId="26" fillId="26" borderId="0" applyNumberFormat="0" applyBorder="0" applyAlignment="0" applyProtection="0">
      <alignment vertical="center"/>
    </xf>
    <xf numFmtId="0" fontId="27" fillId="18" borderId="0" applyNumberFormat="0" applyBorder="0" applyAlignment="0" applyProtection="0">
      <alignment vertical="center"/>
    </xf>
    <xf numFmtId="0" fontId="27" fillId="33" borderId="0" applyNumberFormat="0" applyBorder="0" applyAlignment="0" applyProtection="0">
      <alignment vertical="center"/>
    </xf>
    <xf numFmtId="0" fontId="26" fillId="4" borderId="0" applyNumberFormat="0" applyBorder="0" applyAlignment="0" applyProtection="0">
      <alignment vertical="center"/>
    </xf>
    <xf numFmtId="0" fontId="0" fillId="0" borderId="0"/>
    <xf numFmtId="0" fontId="27" fillId="25" borderId="0" applyNumberFormat="0" applyBorder="0" applyAlignment="0" applyProtection="0">
      <alignment vertical="center"/>
    </xf>
    <xf numFmtId="0" fontId="26" fillId="28" borderId="0" applyNumberFormat="0" applyBorder="0" applyAlignment="0" applyProtection="0">
      <alignment vertical="center"/>
    </xf>
    <xf numFmtId="0" fontId="26" fillId="30" borderId="0" applyNumberFormat="0" applyBorder="0" applyAlignment="0" applyProtection="0">
      <alignment vertical="center"/>
    </xf>
    <xf numFmtId="0" fontId="27" fillId="32" borderId="0" applyNumberFormat="0" applyBorder="0" applyAlignment="0" applyProtection="0">
      <alignment vertical="center"/>
    </xf>
    <xf numFmtId="0" fontId="26" fillId="7" borderId="0" applyNumberFormat="0" applyBorder="0" applyAlignment="0" applyProtection="0">
      <alignment vertical="center"/>
    </xf>
    <xf numFmtId="0" fontId="0" fillId="0" borderId="0">
      <alignment vertical="center"/>
    </xf>
    <xf numFmtId="43" fontId="0" fillId="0" borderId="0" applyFont="0" applyFill="0" applyBorder="0" applyAlignment="0" applyProtection="0">
      <alignment vertical="center"/>
    </xf>
  </cellStyleXfs>
  <cellXfs count="105">
    <xf numFmtId="0" fontId="0" fillId="0" borderId="0" xfId="0"/>
    <xf numFmtId="0" fontId="1" fillId="2" borderId="1"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center" vertical="center"/>
    </xf>
    <xf numFmtId="0" fontId="3" fillId="2" borderId="3" xfId="0" applyNumberFormat="1" applyFont="1" applyFill="1" applyBorder="1" applyAlignment="1" applyProtection="1">
      <alignment horizontal="center" vertical="center" wrapText="1"/>
    </xf>
    <xf numFmtId="0" fontId="4" fillId="2" borderId="4" xfId="0" applyNumberFormat="1" applyFont="1" applyFill="1" applyBorder="1" applyAlignment="1" applyProtection="1">
      <alignment vertical="center"/>
    </xf>
    <xf numFmtId="0" fontId="4" fillId="2" borderId="5" xfId="0" applyNumberFormat="1" applyFont="1" applyFill="1" applyBorder="1" applyAlignment="1" applyProtection="1">
      <alignment vertical="center"/>
    </xf>
    <xf numFmtId="0" fontId="5" fillId="2" borderId="5" xfId="0" applyNumberFormat="1" applyFont="1" applyFill="1" applyBorder="1" applyAlignment="1" applyProtection="1">
      <alignment vertical="center"/>
    </xf>
    <xf numFmtId="0" fontId="6" fillId="2" borderId="6" xfId="0" applyNumberFormat="1" applyFont="1" applyFill="1" applyBorder="1" applyAlignment="1" applyProtection="1">
      <alignment vertical="center" wrapText="1"/>
    </xf>
    <xf numFmtId="0" fontId="7" fillId="2" borderId="7" xfId="0" applyNumberFormat="1" applyFont="1" applyFill="1" applyBorder="1" applyAlignment="1" applyProtection="1">
      <alignment vertical="center" shrinkToFit="1"/>
    </xf>
    <xf numFmtId="0" fontId="7" fillId="2" borderId="8" xfId="0" applyNumberFormat="1" applyFont="1" applyFill="1" applyBorder="1" applyAlignment="1" applyProtection="1">
      <alignment vertical="center" shrinkToFit="1"/>
    </xf>
    <xf numFmtId="43" fontId="7" fillId="2" borderId="8" xfId="8" applyFont="1" applyFill="1" applyBorder="1" applyAlignment="1" applyProtection="1">
      <alignment horizontal="center" vertical="center" shrinkToFit="1"/>
    </xf>
    <xf numFmtId="0" fontId="8" fillId="2" borderId="8" xfId="0" applyNumberFormat="1" applyFont="1" applyFill="1" applyBorder="1" applyAlignment="1" applyProtection="1">
      <alignment horizontal="center" vertical="center" wrapText="1" shrinkToFit="1"/>
    </xf>
    <xf numFmtId="0" fontId="9" fillId="2" borderId="9" xfId="0" applyNumberFormat="1" applyFont="1" applyFill="1" applyBorder="1" applyAlignment="1" applyProtection="1">
      <alignment horizontal="center" vertical="center"/>
    </xf>
    <xf numFmtId="0" fontId="7" fillId="2" borderId="10" xfId="0" applyNumberFormat="1" applyFont="1" applyFill="1" applyBorder="1" applyAlignment="1" applyProtection="1">
      <alignment horizontal="left" vertical="center" shrinkToFit="1"/>
    </xf>
    <xf numFmtId="0" fontId="7" fillId="2" borderId="11" xfId="0" applyNumberFormat="1" applyFont="1" applyFill="1" applyBorder="1" applyAlignment="1" applyProtection="1">
      <alignment horizontal="left" vertical="center" shrinkToFit="1"/>
    </xf>
    <xf numFmtId="0" fontId="5" fillId="2" borderId="9" xfId="0" applyNumberFormat="1" applyFont="1" applyFill="1" applyBorder="1" applyAlignment="1" applyProtection="1">
      <alignment horizontal="center" vertical="center"/>
    </xf>
    <xf numFmtId="0" fontId="7" fillId="2" borderId="12" xfId="0" applyNumberFormat="1" applyFont="1" applyFill="1" applyBorder="1" applyAlignment="1" applyProtection="1">
      <alignment vertical="center" shrinkToFit="1"/>
    </xf>
    <xf numFmtId="43" fontId="10" fillId="2" borderId="12" xfId="8" applyFont="1" applyFill="1" applyBorder="1" applyAlignment="1" applyProtection="1">
      <alignment vertical="center"/>
    </xf>
    <xf numFmtId="0" fontId="11" fillId="2" borderId="12" xfId="0" applyNumberFormat="1" applyFont="1" applyFill="1" applyBorder="1" applyAlignment="1" applyProtection="1">
      <alignment vertical="center" wrapText="1"/>
    </xf>
    <xf numFmtId="0" fontId="5" fillId="2" borderId="13" xfId="0" applyNumberFormat="1" applyFont="1" applyFill="1" applyBorder="1" applyAlignment="1" applyProtection="1">
      <alignment horizontal="center" vertical="center"/>
    </xf>
    <xf numFmtId="0" fontId="7" fillId="2" borderId="14" xfId="0" applyNumberFormat="1" applyFont="1" applyFill="1" applyBorder="1" applyAlignment="1" applyProtection="1">
      <alignment vertical="center" shrinkToFit="1"/>
    </xf>
    <xf numFmtId="43" fontId="10" fillId="2" borderId="15" xfId="8" applyFont="1" applyFill="1" applyBorder="1" applyAlignment="1" applyProtection="1">
      <alignment vertical="center"/>
    </xf>
    <xf numFmtId="0" fontId="11" fillId="2" borderId="15" xfId="0" applyNumberFormat="1" applyFont="1" applyFill="1" applyBorder="1" applyAlignment="1" applyProtection="1">
      <alignment vertical="center" wrapText="1"/>
    </xf>
    <xf numFmtId="0" fontId="7" fillId="2" borderId="11" xfId="0" applyNumberFormat="1" applyFont="1" applyFill="1" applyBorder="1" applyAlignment="1" applyProtection="1">
      <alignment vertical="center" shrinkToFit="1"/>
    </xf>
    <xf numFmtId="43" fontId="10" fillId="2" borderId="11" xfId="8" applyFont="1" applyFill="1" applyBorder="1" applyAlignment="1" applyProtection="1">
      <alignment vertical="center"/>
    </xf>
    <xf numFmtId="0" fontId="11" fillId="2" borderId="11" xfId="0" applyNumberFormat="1" applyFont="1" applyFill="1" applyBorder="1" applyAlignment="1" applyProtection="1">
      <alignment vertical="center" wrapText="1"/>
    </xf>
    <xf numFmtId="39" fontId="5" fillId="2" borderId="11" xfId="0" applyNumberFormat="1" applyFont="1" applyFill="1" applyBorder="1" applyAlignment="1" applyProtection="1">
      <alignment horizontal="right" vertical="center"/>
    </xf>
    <xf numFmtId="0" fontId="7" fillId="2" borderId="11" xfId="0" applyNumberFormat="1" applyFont="1" applyFill="1" applyBorder="1" applyAlignment="1" applyProtection="1">
      <alignment shrinkToFit="1"/>
    </xf>
    <xf numFmtId="0" fontId="12" fillId="2" borderId="11" xfId="0" applyNumberFormat="1" applyFont="1" applyFill="1" applyBorder="1" applyAlignment="1" applyProtection="1">
      <alignment vertical="center" shrinkToFit="1"/>
    </xf>
    <xf numFmtId="43" fontId="13" fillId="2" borderId="11" xfId="8" applyFont="1" applyFill="1" applyBorder="1" applyAlignment="1" applyProtection="1">
      <alignment vertical="center"/>
    </xf>
    <xf numFmtId="0" fontId="12" fillId="2" borderId="11" xfId="0" applyNumberFormat="1" applyFont="1" applyFill="1" applyBorder="1" applyAlignment="1" applyProtection="1">
      <alignment shrinkToFit="1"/>
    </xf>
    <xf numFmtId="0" fontId="5" fillId="2" borderId="16" xfId="0" applyNumberFormat="1" applyFont="1" applyFill="1" applyBorder="1" applyAlignment="1" applyProtection="1">
      <alignment horizontal="center" vertical="center"/>
    </xf>
    <xf numFmtId="0" fontId="12" fillId="2" borderId="12" xfId="0" applyNumberFormat="1" applyFont="1" applyFill="1" applyBorder="1" applyAlignment="1" applyProtection="1">
      <alignment vertical="center" shrinkToFit="1"/>
    </xf>
    <xf numFmtId="0" fontId="5" fillId="2" borderId="17" xfId="0" applyNumberFormat="1" applyFont="1" applyFill="1" applyBorder="1" applyAlignment="1" applyProtection="1">
      <alignment horizontal="center" vertical="center"/>
    </xf>
    <xf numFmtId="0" fontId="12" fillId="2" borderId="18" xfId="0" applyNumberFormat="1" applyFont="1" applyFill="1" applyBorder="1" applyAlignment="1" applyProtection="1">
      <alignment horizontal="left" vertical="center" shrinkToFit="1"/>
    </xf>
    <xf numFmtId="43" fontId="10" fillId="2" borderId="18" xfId="8" applyFont="1" applyFill="1" applyBorder="1" applyAlignment="1" applyProtection="1">
      <alignment vertical="center"/>
    </xf>
    <xf numFmtId="0" fontId="11" fillId="2" borderId="14" xfId="0" applyNumberFormat="1" applyFont="1" applyFill="1" applyBorder="1" applyAlignment="1" applyProtection="1">
      <alignment vertical="center" wrapText="1"/>
    </xf>
    <xf numFmtId="0" fontId="9" fillId="2" borderId="19" xfId="0" applyNumberFormat="1" applyFont="1" applyFill="1" applyBorder="1" applyAlignment="1" applyProtection="1">
      <alignment horizontal="center" vertical="center"/>
    </xf>
    <xf numFmtId="0" fontId="12" fillId="2" borderId="20" xfId="0" applyNumberFormat="1" applyFont="1" applyFill="1" applyBorder="1" applyAlignment="1" applyProtection="1">
      <alignment horizontal="left" vertical="center" shrinkToFit="1"/>
    </xf>
    <xf numFmtId="0" fontId="12" fillId="2" borderId="21" xfId="0" applyNumberFormat="1" applyFont="1" applyFill="1" applyBorder="1" applyAlignment="1" applyProtection="1">
      <alignment horizontal="left" vertical="center" shrinkToFit="1"/>
    </xf>
    <xf numFmtId="0" fontId="12" fillId="2" borderId="11" xfId="0" applyNumberFormat="1" applyFont="1" applyFill="1" applyBorder="1" applyAlignment="1" applyProtection="1">
      <alignment horizontal="left" vertical="center" shrinkToFit="1"/>
    </xf>
    <xf numFmtId="43" fontId="10" fillId="2" borderId="11" xfId="8" applyFont="1" applyFill="1" applyBorder="1" applyAlignment="1" applyProtection="1">
      <alignment horizontal="right" vertical="center"/>
    </xf>
    <xf numFmtId="0" fontId="12" fillId="2" borderId="10" xfId="0" applyNumberFormat="1" applyFont="1" applyFill="1" applyBorder="1" applyAlignment="1" applyProtection="1">
      <alignment horizontal="left" vertical="center" shrinkToFit="1"/>
    </xf>
    <xf numFmtId="0" fontId="14" fillId="2" borderId="9" xfId="0" applyNumberFormat="1" applyFont="1" applyFill="1" applyBorder="1" applyAlignment="1" applyProtection="1">
      <alignment horizontal="center" vertical="center"/>
    </xf>
    <xf numFmtId="176" fontId="13" fillId="2" borderId="11" xfId="8" applyNumberFormat="1" applyFont="1" applyFill="1" applyBorder="1" applyAlignment="1" applyProtection="1">
      <alignment vertical="center"/>
    </xf>
    <xf numFmtId="0" fontId="12" fillId="2" borderId="11" xfId="0" applyNumberFormat="1" applyFont="1" applyFill="1" applyBorder="1" applyAlignment="1" applyProtection="1">
      <alignment vertical="center" wrapText="1" shrinkToFit="1"/>
    </xf>
    <xf numFmtId="0" fontId="14" fillId="2" borderId="22" xfId="0" applyNumberFormat="1" applyFont="1" applyFill="1" applyBorder="1" applyAlignment="1" applyProtection="1">
      <alignment horizontal="center" vertical="center"/>
    </xf>
    <xf numFmtId="0" fontId="7" fillId="2" borderId="6" xfId="0" applyNumberFormat="1" applyFont="1" applyFill="1" applyBorder="1" applyAlignment="1" applyProtection="1">
      <alignment vertical="center" shrinkToFit="1"/>
    </xf>
    <xf numFmtId="176" fontId="13" fillId="2" borderId="6" xfId="8" applyNumberFormat="1" applyFont="1" applyFill="1" applyBorder="1" applyAlignment="1" applyProtection="1">
      <alignment vertical="center"/>
    </xf>
    <xf numFmtId="0" fontId="11" fillId="2" borderId="6" xfId="0" applyNumberFormat="1" applyFont="1" applyFill="1" applyBorder="1" applyAlignment="1" applyProtection="1">
      <alignment vertical="center" wrapText="1"/>
    </xf>
    <xf numFmtId="0" fontId="12" fillId="2" borderId="6" xfId="0" applyNumberFormat="1" applyFont="1" applyFill="1" applyBorder="1" applyAlignment="1" applyProtection="1">
      <alignment vertical="center" shrinkToFit="1"/>
    </xf>
    <xf numFmtId="0" fontId="15" fillId="0" borderId="23" xfId="0" applyNumberFormat="1" applyFont="1" applyFill="1" applyBorder="1" applyAlignment="1" applyProtection="1">
      <alignment horizontal="center" vertical="center"/>
    </xf>
    <xf numFmtId="0" fontId="15" fillId="0" borderId="23" xfId="0" applyNumberFormat="1" applyFont="1" applyFill="1" applyBorder="1" applyAlignment="1" applyProtection="1">
      <alignment horizontal="left" vertical="center"/>
    </xf>
    <xf numFmtId="43" fontId="16" fillId="0" borderId="23" xfId="8" applyFont="1" applyFill="1" applyBorder="1" applyAlignment="1" applyProtection="1">
      <alignment vertical="center"/>
    </xf>
    <xf numFmtId="0" fontId="17" fillId="0" borderId="23" xfId="0" applyNumberFormat="1" applyFont="1" applyFill="1" applyBorder="1" applyAlignment="1" applyProtection="1">
      <alignment vertical="center" wrapText="1"/>
    </xf>
    <xf numFmtId="0" fontId="18" fillId="0" borderId="0" xfId="0" applyFont="1" applyAlignment="1">
      <alignment horizontal="center"/>
    </xf>
    <xf numFmtId="0" fontId="19" fillId="0" borderId="0" xfId="0" applyFont="1" applyAlignment="1">
      <alignment horizontal="center"/>
    </xf>
    <xf numFmtId="0" fontId="18" fillId="0" borderId="23" xfId="0" applyFont="1" applyBorder="1" applyAlignment="1">
      <alignment horizontal="center"/>
    </xf>
    <xf numFmtId="4" fontId="18" fillId="0" borderId="23" xfId="0" applyNumberFormat="1" applyFont="1" applyBorder="1" applyAlignment="1">
      <alignment horizontal="center"/>
    </xf>
    <xf numFmtId="0" fontId="20" fillId="0" borderId="0" xfId="0" applyFont="1" applyAlignment="1">
      <alignment vertical="center"/>
    </xf>
    <xf numFmtId="0" fontId="20" fillId="2" borderId="0" xfId="0" applyFont="1" applyFill="1" applyAlignment="1">
      <alignment vertical="center"/>
    </xf>
    <xf numFmtId="0" fontId="20" fillId="0" borderId="0" xfId="0" applyFont="1" applyAlignment="1">
      <alignment horizontal="left" vertical="center"/>
    </xf>
    <xf numFmtId="0" fontId="0" fillId="0" borderId="0" xfId="0"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right" vertical="center"/>
    </xf>
    <xf numFmtId="0" fontId="21" fillId="0" borderId="0" xfId="0" applyFont="1" applyAlignment="1">
      <alignment horizontal="center" vertical="center"/>
    </xf>
    <xf numFmtId="0" fontId="21" fillId="0" borderId="0" xfId="0" applyFont="1" applyAlignment="1">
      <alignment horizontal="right" vertical="center"/>
    </xf>
    <xf numFmtId="0" fontId="22" fillId="0" borderId="0" xfId="0" applyFont="1" applyAlignment="1">
      <alignment horizontal="right" vertical="center"/>
    </xf>
    <xf numFmtId="0" fontId="23" fillId="2" borderId="23" xfId="0" applyFont="1" applyFill="1" applyBorder="1" applyAlignment="1" applyProtection="1">
      <alignment horizontal="center" vertical="center"/>
      <protection locked="0"/>
    </xf>
    <xf numFmtId="0" fontId="23" fillId="2" borderId="23" xfId="0" applyFont="1" applyFill="1" applyBorder="1" applyAlignment="1" applyProtection="1">
      <alignment horizontal="right" vertical="center"/>
      <protection locked="0"/>
    </xf>
    <xf numFmtId="0" fontId="23" fillId="3" borderId="23" xfId="0" applyFont="1" applyFill="1" applyBorder="1" applyAlignment="1" applyProtection="1">
      <alignment horizontal="center" vertical="center"/>
      <protection locked="0"/>
    </xf>
    <xf numFmtId="43" fontId="0" fillId="3" borderId="23" xfId="8" applyFont="1" applyFill="1" applyBorder="1" applyAlignment="1">
      <alignment horizontal="right" vertical="center"/>
    </xf>
    <xf numFmtId="0" fontId="24" fillId="0" borderId="23" xfId="0" applyFont="1" applyFill="1" applyBorder="1" applyAlignment="1" applyProtection="1">
      <alignment horizontal="center" vertical="center"/>
      <protection locked="0"/>
    </xf>
    <xf numFmtId="43" fontId="0" fillId="0" borderId="23" xfId="8" applyFont="1" applyBorder="1" applyAlignment="1">
      <alignment horizontal="right" vertical="center"/>
    </xf>
    <xf numFmtId="0" fontId="0" fillId="0" borderId="23" xfId="0" applyFont="1" applyBorder="1" applyAlignment="1">
      <alignment vertical="center"/>
    </xf>
    <xf numFmtId="0" fontId="0" fillId="0" borderId="23" xfId="0" applyFont="1" applyBorder="1" applyAlignment="1">
      <alignment vertical="center" wrapText="1"/>
    </xf>
    <xf numFmtId="0" fontId="24" fillId="3" borderId="23" xfId="0" applyFont="1" applyFill="1" applyBorder="1" applyAlignment="1" applyProtection="1">
      <alignment horizontal="center" vertical="center"/>
      <protection locked="0"/>
    </xf>
    <xf numFmtId="0" fontId="0" fillId="3" borderId="23" xfId="0" applyFont="1" applyFill="1" applyBorder="1" applyAlignment="1">
      <alignment vertical="center"/>
    </xf>
    <xf numFmtId="0" fontId="24" fillId="0" borderId="1" xfId="0" applyFont="1" applyFill="1" applyBorder="1" applyAlignment="1" applyProtection="1">
      <alignment horizontal="center" vertical="center"/>
      <protection locked="0"/>
    </xf>
    <xf numFmtId="0" fontId="24" fillId="0" borderId="3" xfId="0" applyFont="1" applyFill="1" applyBorder="1" applyAlignment="1" applyProtection="1">
      <alignment horizontal="center" vertical="center"/>
      <protection locked="0"/>
    </xf>
    <xf numFmtId="176" fontId="0" fillId="0" borderId="0" xfId="0" applyNumberFormat="1" applyFont="1" applyAlignment="1">
      <alignment horizontal="right" vertical="center"/>
    </xf>
    <xf numFmtId="0" fontId="24" fillId="0" borderId="24" xfId="0" applyFont="1" applyFill="1" applyBorder="1" applyAlignment="1" applyProtection="1">
      <alignment horizontal="center" vertical="center"/>
      <protection locked="0"/>
    </xf>
    <xf numFmtId="0" fontId="24" fillId="0" borderId="25" xfId="0" applyFont="1" applyFill="1" applyBorder="1" applyAlignment="1" applyProtection="1">
      <alignment horizontal="center" vertical="center"/>
      <protection locked="0"/>
    </xf>
    <xf numFmtId="0" fontId="24" fillId="0" borderId="4" xfId="0" applyFont="1" applyFill="1" applyBorder="1" applyAlignment="1" applyProtection="1">
      <alignment horizontal="center" vertical="center"/>
      <protection locked="0"/>
    </xf>
    <xf numFmtId="0" fontId="24" fillId="0" borderId="6" xfId="0" applyFont="1" applyFill="1" applyBorder="1" applyAlignment="1" applyProtection="1">
      <alignment horizontal="center" vertical="center"/>
      <protection locked="0"/>
    </xf>
    <xf numFmtId="0" fontId="24" fillId="0" borderId="26" xfId="0" applyFont="1" applyFill="1" applyBorder="1" applyAlignment="1" applyProtection="1">
      <alignment horizontal="center" vertical="center"/>
      <protection locked="0"/>
    </xf>
    <xf numFmtId="0" fontId="24" fillId="0" borderId="27" xfId="0" applyFont="1" applyFill="1" applyBorder="1" applyAlignment="1" applyProtection="1">
      <alignment horizontal="center" vertical="center"/>
      <protection locked="0"/>
    </xf>
    <xf numFmtId="176" fontId="25" fillId="0" borderId="23" xfId="0" applyNumberFormat="1" applyFont="1" applyBorder="1" applyAlignment="1">
      <alignment horizontal="right" vertical="center"/>
    </xf>
    <xf numFmtId="176" fontId="25" fillId="0" borderId="28" xfId="0" applyNumberFormat="1" applyFont="1" applyBorder="1" applyAlignment="1">
      <alignment horizontal="right" vertical="center"/>
    </xf>
    <xf numFmtId="176" fontId="25" fillId="0" borderId="29" xfId="0" applyNumberFormat="1" applyFont="1" applyBorder="1" applyAlignment="1">
      <alignment horizontal="right" vertical="center"/>
    </xf>
    <xf numFmtId="176" fontId="25" fillId="0" borderId="22" xfId="0" applyNumberFormat="1" applyFont="1" applyBorder="1" applyAlignment="1">
      <alignment horizontal="right" vertical="center"/>
    </xf>
    <xf numFmtId="0" fontId="23" fillId="3" borderId="26" xfId="0" applyFont="1" applyFill="1" applyBorder="1" applyAlignment="1" applyProtection="1">
      <alignment horizontal="center" vertical="center"/>
      <protection locked="0"/>
    </xf>
    <xf numFmtId="0" fontId="23" fillId="3" borderId="27" xfId="0" applyFont="1" applyFill="1" applyBorder="1" applyAlignment="1" applyProtection="1">
      <alignment horizontal="center" vertical="center"/>
      <protection locked="0"/>
    </xf>
    <xf numFmtId="43" fontId="25" fillId="3" borderId="23" xfId="8" applyFont="1" applyFill="1" applyBorder="1" applyAlignment="1">
      <alignment horizontal="right" vertical="center"/>
    </xf>
    <xf numFmtId="0" fontId="24" fillId="0" borderId="28" xfId="0" applyFont="1" applyFill="1" applyBorder="1" applyAlignment="1" applyProtection="1">
      <alignment horizontal="center" vertical="center"/>
      <protection locked="0"/>
    </xf>
    <xf numFmtId="0" fontId="24" fillId="0" borderId="29" xfId="0" applyFont="1" applyFill="1" applyBorder="1" applyAlignment="1" applyProtection="1">
      <alignment horizontal="center" vertical="center"/>
      <protection locked="0"/>
    </xf>
    <xf numFmtId="0" fontId="24" fillId="0" borderId="22" xfId="0" applyFont="1" applyFill="1" applyBorder="1" applyAlignment="1" applyProtection="1">
      <alignment horizontal="center" vertical="center"/>
      <protection locked="0"/>
    </xf>
    <xf numFmtId="0" fontId="24" fillId="0" borderId="23" xfId="0" applyFont="1" applyFill="1" applyBorder="1" applyAlignment="1" applyProtection="1">
      <alignment horizontal="left" vertical="center"/>
      <protection locked="0"/>
    </xf>
    <xf numFmtId="43" fontId="0" fillId="0" borderId="23" xfId="8" applyFont="1" applyBorder="1" applyAlignment="1">
      <alignment horizontal="left" vertical="center"/>
    </xf>
    <xf numFmtId="0" fontId="0" fillId="0" borderId="23" xfId="0" applyFont="1" applyBorder="1" applyAlignment="1">
      <alignment horizontal="left" vertical="center" wrapText="1"/>
    </xf>
    <xf numFmtId="0" fontId="0" fillId="3" borderId="26" xfId="0" applyFont="1" applyFill="1" applyBorder="1" applyAlignment="1">
      <alignment horizontal="center" vertical="center"/>
    </xf>
    <xf numFmtId="0" fontId="0" fillId="3" borderId="27" xfId="0" applyFont="1" applyFill="1" applyBorder="1" applyAlignment="1">
      <alignment horizontal="center" vertical="center"/>
    </xf>
    <xf numFmtId="176" fontId="0" fillId="3" borderId="23" xfId="0" applyNumberFormat="1" applyFont="1" applyFill="1" applyBorder="1" applyAlignment="1">
      <alignment horizontal="right" vertical="center"/>
    </xf>
    <xf numFmtId="0" fontId="0" fillId="3" borderId="23"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千位分隔 2" xfId="51"/>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59"/>
  <sheetViews>
    <sheetView tabSelected="1" workbookViewId="0">
      <selection activeCell="E67" sqref="E67"/>
    </sheetView>
  </sheetViews>
  <sheetFormatPr defaultColWidth="9" defaultRowHeight="13.5" outlineLevelCol="4"/>
  <cols>
    <col min="1" max="1" width="6.5" style="62" customWidth="1"/>
    <col min="2" max="2" width="6.375" style="63" customWidth="1"/>
    <col min="3" max="3" width="24.125" style="64" customWidth="1"/>
    <col min="4" max="4" width="17.25" style="65" customWidth="1"/>
    <col min="5" max="5" width="68.5" style="63" customWidth="1"/>
    <col min="6" max="16384" width="9" style="62"/>
  </cols>
  <sheetData>
    <row r="1" s="59" customFormat="1" ht="24" customHeight="1" spans="2:5">
      <c r="B1" s="66" t="s">
        <v>0</v>
      </c>
      <c r="C1" s="66"/>
      <c r="D1" s="67"/>
      <c r="E1" s="66"/>
    </row>
    <row r="2" s="59" customFormat="1" ht="15" customHeight="1" spans="2:5">
      <c r="B2" s="68" t="s">
        <v>1</v>
      </c>
      <c r="C2" s="68"/>
      <c r="D2" s="68"/>
      <c r="E2" s="68"/>
    </row>
    <row r="3" s="60" customFormat="1" ht="18" customHeight="1" spans="2:5">
      <c r="B3" s="69" t="s">
        <v>2</v>
      </c>
      <c r="C3" s="69" t="s">
        <v>3</v>
      </c>
      <c r="D3" s="70" t="s">
        <v>4</v>
      </c>
      <c r="E3" s="69" t="s">
        <v>5</v>
      </c>
    </row>
    <row r="4" s="60" customFormat="1" ht="18" customHeight="1" spans="2:5">
      <c r="B4" s="71" t="s">
        <v>6</v>
      </c>
      <c r="C4" s="71"/>
      <c r="D4" s="72">
        <f>D5+D6++D7</f>
        <v>822.4772456</v>
      </c>
      <c r="E4" s="71"/>
    </row>
    <row r="5" s="59" customFormat="1" ht="18" customHeight="1" spans="2:5">
      <c r="B5" s="73">
        <v>1</v>
      </c>
      <c r="C5" s="73" t="s">
        <v>7</v>
      </c>
      <c r="D5" s="74">
        <v>393</v>
      </c>
      <c r="E5" s="75" t="s">
        <v>8</v>
      </c>
    </row>
    <row r="6" s="59" customFormat="1" ht="27" customHeight="1" spans="2:5">
      <c r="B6" s="73">
        <v>2</v>
      </c>
      <c r="C6" s="73" t="s">
        <v>9</v>
      </c>
      <c r="D6" s="74">
        <v>251.1849056</v>
      </c>
      <c r="E6" s="76" t="s">
        <v>10</v>
      </c>
    </row>
    <row r="7" s="59" customFormat="1" ht="18" customHeight="1" spans="2:5">
      <c r="B7" s="77">
        <v>3</v>
      </c>
      <c r="C7" s="77" t="s">
        <v>11</v>
      </c>
      <c r="D7" s="72">
        <f>SUM(D8:D30)</f>
        <v>178.29234</v>
      </c>
      <c r="E7" s="78"/>
    </row>
    <row r="8" s="59" customFormat="1" ht="18" customHeight="1" spans="2:5">
      <c r="B8" s="79" t="s">
        <v>12</v>
      </c>
      <c r="C8" s="80"/>
      <c r="D8" s="81">
        <v>29.65309</v>
      </c>
      <c r="E8" s="75" t="s">
        <v>13</v>
      </c>
    </row>
    <row r="9" s="59" customFormat="1" ht="18" customHeight="1" spans="2:5">
      <c r="B9" s="82"/>
      <c r="C9" s="83"/>
      <c r="D9" s="81"/>
      <c r="E9" s="75" t="s">
        <v>14</v>
      </c>
    </row>
    <row r="10" s="59" customFormat="1" ht="18" customHeight="1" spans="2:5">
      <c r="B10" s="82"/>
      <c r="C10" s="83"/>
      <c r="D10" s="81"/>
      <c r="E10" s="75" t="s">
        <v>15</v>
      </c>
    </row>
    <row r="11" s="59" customFormat="1" ht="18" customHeight="1" spans="2:5">
      <c r="B11" s="82"/>
      <c r="C11" s="83"/>
      <c r="D11" s="81"/>
      <c r="E11" s="75" t="s">
        <v>16</v>
      </c>
    </row>
    <row r="12" s="59" customFormat="1" ht="18" customHeight="1" spans="2:5">
      <c r="B12" s="82"/>
      <c r="C12" s="83"/>
      <c r="D12" s="81"/>
      <c r="E12" s="75" t="s">
        <v>17</v>
      </c>
    </row>
    <row r="13" s="59" customFormat="1" ht="18" customHeight="1" spans="2:5">
      <c r="B13" s="82"/>
      <c r="C13" s="83"/>
      <c r="D13" s="81"/>
      <c r="E13" s="75" t="s">
        <v>18</v>
      </c>
    </row>
    <row r="14" s="59" customFormat="1" ht="18" customHeight="1" spans="2:5">
      <c r="B14" s="82"/>
      <c r="C14" s="83"/>
      <c r="D14" s="81"/>
      <c r="E14" s="75" t="s">
        <v>19</v>
      </c>
    </row>
    <row r="15" s="59" customFormat="1" ht="18" customHeight="1" spans="2:5">
      <c r="B15" s="82"/>
      <c r="C15" s="83"/>
      <c r="D15" s="81"/>
      <c r="E15" s="75" t="s">
        <v>20</v>
      </c>
    </row>
    <row r="16" s="59" customFormat="1" ht="18" customHeight="1" spans="2:5">
      <c r="B16" s="82"/>
      <c r="C16" s="83"/>
      <c r="D16" s="81"/>
      <c r="E16" s="75" t="s">
        <v>21</v>
      </c>
    </row>
    <row r="17" s="59" customFormat="1" ht="18" customHeight="1" spans="2:5">
      <c r="B17" s="82"/>
      <c r="C17" s="83"/>
      <c r="D17" s="81"/>
      <c r="E17" s="75" t="s">
        <v>22</v>
      </c>
    </row>
    <row r="18" s="59" customFormat="1" ht="18" customHeight="1" spans="2:5">
      <c r="B18" s="82"/>
      <c r="C18" s="83"/>
      <c r="D18" s="81"/>
      <c r="E18" s="75" t="s">
        <v>23</v>
      </c>
    </row>
    <row r="19" s="59" customFormat="1" ht="18" customHeight="1" spans="2:5">
      <c r="B19" s="82"/>
      <c r="C19" s="83"/>
      <c r="D19" s="81"/>
      <c r="E19" s="75" t="s">
        <v>24</v>
      </c>
    </row>
    <row r="20" s="59" customFormat="1" ht="18" customHeight="1" spans="2:5">
      <c r="B20" s="82"/>
      <c r="C20" s="83"/>
      <c r="D20" s="81"/>
      <c r="E20" s="75" t="s">
        <v>25</v>
      </c>
    </row>
    <row r="21" s="59" customFormat="1" ht="18" customHeight="1" spans="2:5">
      <c r="B21" s="84"/>
      <c r="C21" s="85"/>
      <c r="D21" s="81"/>
      <c r="E21" s="75" t="s">
        <v>26</v>
      </c>
    </row>
    <row r="22" s="59" customFormat="1" ht="18" customHeight="1" spans="2:5">
      <c r="B22" s="86" t="s">
        <v>27</v>
      </c>
      <c r="C22" s="87"/>
      <c r="D22" s="88">
        <v>1.3</v>
      </c>
      <c r="E22" s="75"/>
    </row>
    <row r="23" s="59" customFormat="1" ht="18" customHeight="1" spans="2:5">
      <c r="B23" s="79" t="s">
        <v>28</v>
      </c>
      <c r="C23" s="80"/>
      <c r="D23" s="89">
        <v>13.15363</v>
      </c>
      <c r="E23" s="75" t="s">
        <v>29</v>
      </c>
    </row>
    <row r="24" s="59" customFormat="1" ht="18" customHeight="1" spans="2:5">
      <c r="B24" s="82"/>
      <c r="C24" s="83"/>
      <c r="D24" s="90"/>
      <c r="E24" s="75" t="s">
        <v>30</v>
      </c>
    </row>
    <row r="25" s="59" customFormat="1" ht="18" customHeight="1" spans="2:5">
      <c r="B25" s="82"/>
      <c r="C25" s="83"/>
      <c r="D25" s="90"/>
      <c r="E25" s="75" t="s">
        <v>31</v>
      </c>
    </row>
    <row r="26" s="59" customFormat="1" ht="18" customHeight="1" spans="2:5">
      <c r="B26" s="82"/>
      <c r="C26" s="83"/>
      <c r="D26" s="90"/>
      <c r="E26" s="75" t="s">
        <v>32</v>
      </c>
    </row>
    <row r="27" s="59" customFormat="1" ht="18" customHeight="1" spans="2:5">
      <c r="B27" s="82"/>
      <c r="C27" s="83"/>
      <c r="D27" s="90"/>
      <c r="E27" s="75" t="s">
        <v>33</v>
      </c>
    </row>
    <row r="28" s="59" customFormat="1" ht="18" customHeight="1" spans="2:5">
      <c r="B28" s="84"/>
      <c r="C28" s="85"/>
      <c r="D28" s="91"/>
      <c r="E28" s="75" t="s">
        <v>34</v>
      </c>
    </row>
    <row r="29" s="59" customFormat="1" ht="18" customHeight="1" spans="2:5">
      <c r="B29" s="79" t="s">
        <v>35</v>
      </c>
      <c r="C29" s="80"/>
      <c r="D29" s="88">
        <v>8.2</v>
      </c>
      <c r="E29" s="75" t="s">
        <v>36</v>
      </c>
    </row>
    <row r="30" s="59" customFormat="1" ht="18" customHeight="1" spans="2:5">
      <c r="B30" s="73">
        <v>4</v>
      </c>
      <c r="C30" s="73" t="s">
        <v>37</v>
      </c>
      <c r="D30" s="74">
        <v>125.98562</v>
      </c>
      <c r="E30" s="75"/>
    </row>
    <row r="31" s="59" customFormat="1" ht="18" customHeight="1" spans="2:5">
      <c r="B31" s="92" t="s">
        <v>38</v>
      </c>
      <c r="C31" s="93"/>
      <c r="D31" s="94">
        <f>SUM(D32:D58)</f>
        <v>1535.312</v>
      </c>
      <c r="E31" s="78"/>
    </row>
    <row r="32" s="59" customFormat="1" ht="32" customHeight="1" spans="2:5">
      <c r="B32" s="73">
        <v>1</v>
      </c>
      <c r="C32" s="73" t="s">
        <v>39</v>
      </c>
      <c r="D32" s="74">
        <v>330</v>
      </c>
      <c r="E32" s="76" t="s">
        <v>40</v>
      </c>
    </row>
    <row r="33" s="59" customFormat="1" ht="37" customHeight="1" spans="2:5">
      <c r="B33" s="73">
        <v>2</v>
      </c>
      <c r="C33" s="73" t="s">
        <v>41</v>
      </c>
      <c r="D33" s="74">
        <v>170.75</v>
      </c>
      <c r="E33" s="76" t="s">
        <v>42</v>
      </c>
    </row>
    <row r="34" s="59" customFormat="1" ht="23" customHeight="1" spans="2:5">
      <c r="B34" s="95">
        <v>3</v>
      </c>
      <c r="C34" s="95" t="s">
        <v>43</v>
      </c>
      <c r="D34" s="74">
        <v>111.5</v>
      </c>
      <c r="E34" s="75" t="s">
        <v>44</v>
      </c>
    </row>
    <row r="35" s="59" customFormat="1" ht="23" customHeight="1" spans="2:5">
      <c r="B35" s="96"/>
      <c r="C35" s="96"/>
      <c r="D35" s="74"/>
      <c r="E35" s="75" t="s">
        <v>45</v>
      </c>
    </row>
    <row r="36" s="59" customFormat="1" ht="23" customHeight="1" spans="2:5">
      <c r="B36" s="96"/>
      <c r="C36" s="96"/>
      <c r="D36" s="74"/>
      <c r="E36" s="75" t="s">
        <v>46</v>
      </c>
    </row>
    <row r="37" s="59" customFormat="1" ht="23" customHeight="1" spans="2:5">
      <c r="B37" s="96"/>
      <c r="C37" s="96"/>
      <c r="D37" s="74"/>
      <c r="E37" s="75" t="s">
        <v>47</v>
      </c>
    </row>
    <row r="38" s="59" customFormat="1" ht="23" customHeight="1" spans="2:5">
      <c r="B38" s="96"/>
      <c r="C38" s="96"/>
      <c r="D38" s="74"/>
      <c r="E38" s="75" t="s">
        <v>48</v>
      </c>
    </row>
    <row r="39" s="59" customFormat="1" ht="23" customHeight="1" spans="2:5">
      <c r="B39" s="97"/>
      <c r="C39" s="97"/>
      <c r="D39" s="74"/>
      <c r="E39" s="75" t="s">
        <v>49</v>
      </c>
    </row>
    <row r="40" s="59" customFormat="1" ht="18" customHeight="1" spans="2:5">
      <c r="B40" s="95">
        <v>4</v>
      </c>
      <c r="C40" s="95" t="s">
        <v>50</v>
      </c>
      <c r="D40" s="74">
        <v>647.422</v>
      </c>
      <c r="E40" s="75" t="s">
        <v>51</v>
      </c>
    </row>
    <row r="41" s="59" customFormat="1" ht="18" customHeight="1" spans="2:5">
      <c r="B41" s="95">
        <v>5</v>
      </c>
      <c r="C41" s="95" t="s">
        <v>52</v>
      </c>
      <c r="D41" s="74">
        <v>35.02</v>
      </c>
      <c r="E41" s="75" t="s">
        <v>53</v>
      </c>
    </row>
    <row r="42" s="59" customFormat="1" ht="18" customHeight="1" spans="2:5">
      <c r="B42" s="96"/>
      <c r="C42" s="96"/>
      <c r="D42" s="74"/>
      <c r="E42" s="75" t="s">
        <v>54</v>
      </c>
    </row>
    <row r="43" s="59" customFormat="1" ht="18" customHeight="1" spans="2:5">
      <c r="B43" s="96"/>
      <c r="C43" s="96"/>
      <c r="D43" s="74"/>
      <c r="E43" s="75" t="s">
        <v>55</v>
      </c>
    </row>
    <row r="44" s="59" customFormat="1" ht="18" customHeight="1" spans="2:5">
      <c r="B44" s="96"/>
      <c r="C44" s="96"/>
      <c r="D44" s="74"/>
      <c r="E44" s="75" t="s">
        <v>56</v>
      </c>
    </row>
    <row r="45" s="59" customFormat="1" ht="18" customHeight="1" spans="2:5">
      <c r="B45" s="96"/>
      <c r="C45" s="96"/>
      <c r="D45" s="74"/>
      <c r="E45" s="75" t="s">
        <v>57</v>
      </c>
    </row>
    <row r="46" s="59" customFormat="1" ht="18" customHeight="1" spans="2:5">
      <c r="B46" s="96"/>
      <c r="C46" s="96"/>
      <c r="D46" s="74"/>
      <c r="E46" s="75" t="s">
        <v>58</v>
      </c>
    </row>
    <row r="47" s="59" customFormat="1" ht="18" customHeight="1" spans="2:5">
      <c r="B47" s="96"/>
      <c r="C47" s="96"/>
      <c r="D47" s="74"/>
      <c r="E47" s="75" t="s">
        <v>59</v>
      </c>
    </row>
    <row r="48" s="59" customFormat="1" ht="18" customHeight="1" spans="2:5">
      <c r="B48" s="95">
        <v>7</v>
      </c>
      <c r="C48" s="95" t="s">
        <v>60</v>
      </c>
      <c r="D48" s="74">
        <v>7.3</v>
      </c>
      <c r="E48" s="75" t="s">
        <v>61</v>
      </c>
    </row>
    <row r="49" s="59" customFormat="1" ht="18" customHeight="1" spans="2:5">
      <c r="B49" s="96"/>
      <c r="C49" s="96"/>
      <c r="D49" s="74"/>
      <c r="E49" s="75" t="s">
        <v>62</v>
      </c>
    </row>
    <row r="50" s="59" customFormat="1" ht="18" customHeight="1" spans="2:5">
      <c r="B50" s="96"/>
      <c r="C50" s="96"/>
      <c r="D50" s="74"/>
      <c r="E50" s="75" t="s">
        <v>63</v>
      </c>
    </row>
    <row r="51" s="59" customFormat="1" ht="18" customHeight="1" spans="2:5">
      <c r="B51" s="96"/>
      <c r="C51" s="96"/>
      <c r="D51" s="74"/>
      <c r="E51" s="75" t="s">
        <v>64</v>
      </c>
    </row>
    <row r="52" s="59" customFormat="1" ht="18" customHeight="1" spans="2:5">
      <c r="B52" s="97"/>
      <c r="C52" s="97"/>
      <c r="D52" s="74"/>
      <c r="E52" s="75" t="s">
        <v>65</v>
      </c>
    </row>
    <row r="53" s="61" customFormat="1" ht="35" customHeight="1" spans="2:5">
      <c r="B53" s="98">
        <v>8</v>
      </c>
      <c r="C53" s="98" t="s">
        <v>66</v>
      </c>
      <c r="D53" s="99">
        <v>107</v>
      </c>
      <c r="E53" s="100" t="s">
        <v>67</v>
      </c>
    </row>
    <row r="54" s="59" customFormat="1" ht="18" customHeight="1" spans="2:5">
      <c r="B54" s="73">
        <v>9</v>
      </c>
      <c r="C54" s="73" t="s">
        <v>68</v>
      </c>
      <c r="D54" s="74">
        <v>67.2</v>
      </c>
      <c r="E54" s="75" t="s">
        <v>69</v>
      </c>
    </row>
    <row r="55" s="59" customFormat="1" ht="18" customHeight="1" spans="2:5">
      <c r="B55" s="73">
        <v>10</v>
      </c>
      <c r="C55" s="73" t="s">
        <v>70</v>
      </c>
      <c r="D55" s="74">
        <v>4.32</v>
      </c>
      <c r="E55" s="75"/>
    </row>
    <row r="56" s="59" customFormat="1" ht="18" customHeight="1" spans="2:5">
      <c r="B56" s="73">
        <v>12</v>
      </c>
      <c r="C56" s="73" t="s">
        <v>71</v>
      </c>
      <c r="D56" s="74">
        <v>0.8</v>
      </c>
      <c r="E56" s="75"/>
    </row>
    <row r="57" s="59" customFormat="1" ht="18" customHeight="1" spans="2:5">
      <c r="B57" s="73">
        <v>13</v>
      </c>
      <c r="C57" s="73" t="s">
        <v>72</v>
      </c>
      <c r="D57" s="74">
        <v>2</v>
      </c>
      <c r="E57" s="75"/>
    </row>
    <row r="58" s="59" customFormat="1" ht="18" customHeight="1" spans="2:5">
      <c r="B58" s="73">
        <v>14</v>
      </c>
      <c r="C58" s="73" t="s">
        <v>73</v>
      </c>
      <c r="D58" s="74">
        <v>52</v>
      </c>
      <c r="E58" s="75"/>
    </row>
    <row r="59" s="59" customFormat="1" ht="18" customHeight="1" spans="2:5">
      <c r="B59" s="101" t="s">
        <v>74</v>
      </c>
      <c r="C59" s="102"/>
      <c r="D59" s="103">
        <f>D4-D31</f>
        <v>-712.8347544</v>
      </c>
      <c r="E59" s="104"/>
    </row>
  </sheetData>
  <mergeCells count="20">
    <mergeCell ref="B1:E1"/>
    <mergeCell ref="B2:E2"/>
    <mergeCell ref="B4:C4"/>
    <mergeCell ref="B22:C22"/>
    <mergeCell ref="B29:C29"/>
    <mergeCell ref="B31:C31"/>
    <mergeCell ref="B59:C59"/>
    <mergeCell ref="B34:B39"/>
    <mergeCell ref="B41:B47"/>
    <mergeCell ref="B48:B52"/>
    <mergeCell ref="C34:C39"/>
    <mergeCell ref="C41:C47"/>
    <mergeCell ref="C48:C52"/>
    <mergeCell ref="D8:D21"/>
    <mergeCell ref="D23:D28"/>
    <mergeCell ref="D34:D39"/>
    <mergeCell ref="D41:D47"/>
    <mergeCell ref="D48:D52"/>
    <mergeCell ref="B8:C21"/>
    <mergeCell ref="B23:C28"/>
  </mergeCells>
  <pageMargins left="0.707638888888889" right="0.235416666666667" top="0.471527777777778" bottom="0.313888888888889" header="0.297916666666667" footer="0.235416666666667"/>
  <pageSetup paperSize="9" scale="65"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D6" sqref="D6"/>
    </sheetView>
  </sheetViews>
  <sheetFormatPr defaultColWidth="9" defaultRowHeight="14.25" outlineLevelCol="3"/>
  <cols>
    <col min="1" max="4" width="16.625" style="55" customWidth="1"/>
  </cols>
  <sheetData>
    <row r="1" ht="28" customHeight="1" spans="1:4">
      <c r="A1" s="56" t="s">
        <v>75</v>
      </c>
      <c r="B1" s="56"/>
      <c r="C1" s="56"/>
      <c r="D1" s="56"/>
    </row>
    <row r="2" ht="28" customHeight="1" spans="1:4">
      <c r="A2" s="57" t="s">
        <v>76</v>
      </c>
      <c r="B2" s="57" t="s">
        <v>77</v>
      </c>
      <c r="C2" s="57" t="s">
        <v>78</v>
      </c>
      <c r="D2" s="57" t="s">
        <v>79</v>
      </c>
    </row>
    <row r="3" ht="28" customHeight="1" spans="1:4">
      <c r="A3" s="57" t="s">
        <v>80</v>
      </c>
      <c r="B3" s="57">
        <v>1</v>
      </c>
      <c r="C3" s="58">
        <v>13500</v>
      </c>
      <c r="D3" s="57">
        <f t="shared" ref="D3:D10" si="0">B3*C3*12</f>
        <v>162000</v>
      </c>
    </row>
    <row r="4" ht="28" customHeight="1" spans="1:4">
      <c r="A4" s="57" t="s">
        <v>81</v>
      </c>
      <c r="B4" s="57">
        <v>1</v>
      </c>
      <c r="C4" s="58">
        <v>6500</v>
      </c>
      <c r="D4" s="57">
        <f t="shared" si="0"/>
        <v>78000</v>
      </c>
    </row>
    <row r="5" ht="28" customHeight="1" spans="1:4">
      <c r="A5" s="57" t="s">
        <v>82</v>
      </c>
      <c r="B5" s="57">
        <v>3</v>
      </c>
      <c r="C5" s="58">
        <v>5500</v>
      </c>
      <c r="D5" s="57">
        <f t="shared" si="0"/>
        <v>198000</v>
      </c>
    </row>
    <row r="6" ht="28" customHeight="1" spans="1:4">
      <c r="A6" s="57" t="s">
        <v>83</v>
      </c>
      <c r="B6" s="57">
        <v>2</v>
      </c>
      <c r="C6" s="58">
        <v>5200</v>
      </c>
      <c r="D6" s="57">
        <f t="shared" si="0"/>
        <v>124800</v>
      </c>
    </row>
    <row r="7" ht="28" customHeight="1" spans="1:4">
      <c r="A7" s="57" t="s">
        <v>84</v>
      </c>
      <c r="B7" s="57">
        <v>5</v>
      </c>
      <c r="C7" s="58">
        <v>5300</v>
      </c>
      <c r="D7" s="57">
        <f t="shared" si="0"/>
        <v>318000</v>
      </c>
    </row>
    <row r="8" ht="28" customHeight="1" spans="1:4">
      <c r="A8" s="57" t="s">
        <v>85</v>
      </c>
      <c r="B8" s="57">
        <v>32</v>
      </c>
      <c r="C8" s="58">
        <v>5200</v>
      </c>
      <c r="D8" s="57">
        <f t="shared" si="0"/>
        <v>1996800</v>
      </c>
    </row>
    <row r="9" ht="28" customHeight="1" spans="1:4">
      <c r="A9" s="57" t="s">
        <v>86</v>
      </c>
      <c r="B9" s="57">
        <v>4</v>
      </c>
      <c r="C9" s="58">
        <v>5500</v>
      </c>
      <c r="D9" s="57">
        <f t="shared" si="0"/>
        <v>264000</v>
      </c>
    </row>
    <row r="10" ht="28" customHeight="1" spans="1:4">
      <c r="A10" s="57" t="s">
        <v>87</v>
      </c>
      <c r="B10" s="57">
        <v>4</v>
      </c>
      <c r="C10" s="58">
        <v>5200</v>
      </c>
      <c r="D10" s="57">
        <f t="shared" si="0"/>
        <v>249600</v>
      </c>
    </row>
    <row r="11" ht="28" customHeight="1" spans="1:4">
      <c r="A11" s="57" t="s">
        <v>88</v>
      </c>
      <c r="B11" s="57"/>
      <c r="C11" s="57"/>
      <c r="D11" s="57">
        <f>SUM(D3:D10)</f>
        <v>3391200</v>
      </c>
    </row>
    <row r="12" ht="28" customHeight="1"/>
  </sheetData>
  <mergeCells count="1">
    <mergeCell ref="A1:D1"/>
  </mergeCell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B28" sqref="B28"/>
    </sheetView>
  </sheetViews>
  <sheetFormatPr defaultColWidth="9" defaultRowHeight="13.5" outlineLevelCol="3"/>
  <cols>
    <col min="2" max="2" width="30.625" customWidth="1"/>
    <col min="3" max="3" width="19.5" customWidth="1"/>
    <col min="4" max="4" width="32.625" customWidth="1"/>
  </cols>
  <sheetData>
    <row r="1" ht="20.25" spans="1:4">
      <c r="A1" s="1" t="s">
        <v>89</v>
      </c>
      <c r="B1" s="2"/>
      <c r="C1" s="2"/>
      <c r="D1" s="3"/>
    </row>
    <row r="2" ht="38" customHeight="1" spans="1:4">
      <c r="A2" s="4" t="s">
        <v>90</v>
      </c>
      <c r="B2" s="5"/>
      <c r="C2" s="6"/>
      <c r="D2" s="7" t="s">
        <v>91</v>
      </c>
    </row>
    <row r="3" ht="38" customHeight="1" spans="1:4">
      <c r="A3" s="8" t="s">
        <v>2</v>
      </c>
      <c r="B3" s="9" t="s">
        <v>3</v>
      </c>
      <c r="C3" s="10" t="s">
        <v>92</v>
      </c>
      <c r="D3" s="11" t="s">
        <v>93</v>
      </c>
    </row>
    <row r="4" ht="38" customHeight="1" spans="1:4">
      <c r="A4" s="12" t="s">
        <v>94</v>
      </c>
      <c r="B4" s="13" t="s">
        <v>95</v>
      </c>
      <c r="C4" s="13"/>
      <c r="D4" s="14"/>
    </row>
    <row r="5" ht="40.5" spans="1:4">
      <c r="A5" s="15"/>
      <c r="B5" s="16" t="s">
        <v>96</v>
      </c>
      <c r="C5" s="17">
        <v>432000</v>
      </c>
      <c r="D5" s="18" t="s">
        <v>97</v>
      </c>
    </row>
    <row r="6" ht="54" customHeight="1" spans="1:4">
      <c r="A6" s="19"/>
      <c r="B6" s="20" t="s">
        <v>98</v>
      </c>
      <c r="C6" s="21">
        <v>45240</v>
      </c>
      <c r="D6" s="22" t="s">
        <v>99</v>
      </c>
    </row>
    <row r="7" ht="18.75" spans="1:4">
      <c r="A7" s="12" t="s">
        <v>100</v>
      </c>
      <c r="B7" s="13" t="s">
        <v>101</v>
      </c>
      <c r="C7" s="13"/>
      <c r="D7" s="14"/>
    </row>
    <row r="8" ht="49" customHeight="1" spans="1:4">
      <c r="A8" s="15"/>
      <c r="B8" s="23" t="s">
        <v>102</v>
      </c>
      <c r="C8" s="24">
        <v>237600</v>
      </c>
      <c r="D8" s="25" t="s">
        <v>103</v>
      </c>
    </row>
    <row r="9" ht="40.5" spans="1:4">
      <c r="A9" s="15"/>
      <c r="B9" s="23" t="s">
        <v>104</v>
      </c>
      <c r="C9" s="24">
        <v>10340.21</v>
      </c>
      <c r="D9" s="25" t="s">
        <v>105</v>
      </c>
    </row>
    <row r="10" ht="63" customHeight="1" spans="1:4">
      <c r="A10" s="15"/>
      <c r="B10" s="23" t="s">
        <v>106</v>
      </c>
      <c r="C10" s="26">
        <v>12600</v>
      </c>
      <c r="D10" s="25" t="s">
        <v>107</v>
      </c>
    </row>
    <row r="11" ht="45" customHeight="1" spans="1:4">
      <c r="A11" s="15"/>
      <c r="B11" s="23" t="s">
        <v>108</v>
      </c>
      <c r="C11" s="26">
        <v>7560</v>
      </c>
      <c r="D11" s="25" t="s">
        <v>109</v>
      </c>
    </row>
    <row r="12" ht="50" customHeight="1" spans="1:4">
      <c r="A12" s="15"/>
      <c r="B12" s="23" t="s">
        <v>110</v>
      </c>
      <c r="C12" s="26">
        <v>15120</v>
      </c>
      <c r="D12" s="25" t="s">
        <v>111</v>
      </c>
    </row>
    <row r="13" ht="54" spans="1:4">
      <c r="A13" s="15"/>
      <c r="B13" s="23" t="s">
        <v>112</v>
      </c>
      <c r="C13" s="24">
        <v>8400</v>
      </c>
      <c r="D13" s="25" t="s">
        <v>113</v>
      </c>
    </row>
    <row r="14" ht="27" customHeight="1" spans="1:4">
      <c r="A14" s="15"/>
      <c r="B14" s="27" t="s">
        <v>114</v>
      </c>
      <c r="C14" s="26">
        <v>4000</v>
      </c>
      <c r="D14" s="25" t="s">
        <v>115</v>
      </c>
    </row>
    <row r="15" ht="45" customHeight="1" spans="1:4">
      <c r="A15" s="15"/>
      <c r="B15" s="28" t="s">
        <v>116</v>
      </c>
      <c r="C15" s="29">
        <v>12600</v>
      </c>
      <c r="D15" s="25" t="s">
        <v>117</v>
      </c>
    </row>
    <row r="16" ht="21" customHeight="1" spans="1:4">
      <c r="A16" s="15"/>
      <c r="B16" s="30" t="s">
        <v>118</v>
      </c>
      <c r="C16" s="24">
        <v>11000</v>
      </c>
      <c r="D16" s="25" t="s">
        <v>119</v>
      </c>
    </row>
    <row r="17" ht="40.5" spans="1:4">
      <c r="A17" s="31"/>
      <c r="B17" s="32" t="s">
        <v>120</v>
      </c>
      <c r="C17" s="17">
        <v>15000</v>
      </c>
      <c r="D17" s="18" t="s">
        <v>121</v>
      </c>
    </row>
    <row r="18" ht="46" customHeight="1" spans="1:4">
      <c r="A18" s="33"/>
      <c r="B18" s="34" t="s">
        <v>122</v>
      </c>
      <c r="C18" s="35">
        <v>10000</v>
      </c>
      <c r="D18" s="36" t="s">
        <v>123</v>
      </c>
    </row>
    <row r="19" ht="18.75" spans="1:4">
      <c r="A19" s="37" t="s">
        <v>124</v>
      </c>
      <c r="B19" s="38" t="s">
        <v>125</v>
      </c>
      <c r="C19" s="38"/>
      <c r="D19" s="39"/>
    </row>
    <row r="20" ht="62" customHeight="1" spans="1:4">
      <c r="A20" s="15"/>
      <c r="B20" s="40" t="s">
        <v>126</v>
      </c>
      <c r="C20" s="41">
        <v>240000</v>
      </c>
      <c r="D20" s="25" t="s">
        <v>127</v>
      </c>
    </row>
    <row r="21" ht="18.75" spans="1:4">
      <c r="A21" s="12" t="s">
        <v>128</v>
      </c>
      <c r="B21" s="42" t="s">
        <v>129</v>
      </c>
      <c r="C21" s="42"/>
      <c r="D21" s="40"/>
    </row>
    <row r="22" ht="39" customHeight="1" spans="1:4">
      <c r="A22" s="43"/>
      <c r="B22" s="28" t="s">
        <v>130</v>
      </c>
      <c r="C22" s="44">
        <v>750000</v>
      </c>
      <c r="D22" s="25" t="s">
        <v>131</v>
      </c>
    </row>
    <row r="23" ht="67.5" spans="1:4">
      <c r="A23" s="43"/>
      <c r="B23" s="45" t="s">
        <v>132</v>
      </c>
      <c r="C23" s="29">
        <v>4800000</v>
      </c>
      <c r="D23" s="25" t="s">
        <v>133</v>
      </c>
    </row>
    <row r="24" ht="49" customHeight="1" spans="1:4">
      <c r="A24" s="43"/>
      <c r="B24" s="23" t="s">
        <v>134</v>
      </c>
      <c r="C24" s="44">
        <v>60000</v>
      </c>
      <c r="D24" s="25" t="s">
        <v>135</v>
      </c>
    </row>
    <row r="25" ht="55" customHeight="1" spans="1:4">
      <c r="A25" s="46"/>
      <c r="B25" s="47" t="s">
        <v>136</v>
      </c>
      <c r="C25" s="48">
        <v>30000</v>
      </c>
      <c r="D25" s="25" t="s">
        <v>137</v>
      </c>
    </row>
    <row r="26" ht="18" spans="1:4">
      <c r="A26" s="46"/>
      <c r="B26" s="47" t="s">
        <v>138</v>
      </c>
      <c r="C26" s="48">
        <v>0</v>
      </c>
      <c r="D26" s="49" t="s">
        <v>139</v>
      </c>
    </row>
    <row r="27" ht="18" spans="1:4">
      <c r="A27" s="46"/>
      <c r="B27" s="50" t="s">
        <v>140</v>
      </c>
      <c r="C27" s="48">
        <v>150000</v>
      </c>
      <c r="D27" s="49" t="s">
        <v>141</v>
      </c>
    </row>
    <row r="28" ht="27" spans="1:4">
      <c r="A28" s="46"/>
      <c r="B28" s="50" t="s">
        <v>142</v>
      </c>
      <c r="C28" s="48">
        <v>100000</v>
      </c>
      <c r="D28" s="49" t="s">
        <v>143</v>
      </c>
    </row>
    <row r="29" ht="30" customHeight="1" spans="1:4">
      <c r="A29" s="51" t="s">
        <v>144</v>
      </c>
      <c r="B29" s="52" t="s">
        <v>88</v>
      </c>
      <c r="C29" s="53">
        <f>SUM(C5:C28)</f>
        <v>6951460.21</v>
      </c>
      <c r="D29" s="54"/>
    </row>
  </sheetData>
  <mergeCells count="5">
    <mergeCell ref="A1:D1"/>
    <mergeCell ref="B4:D4"/>
    <mergeCell ref="B7:D7"/>
    <mergeCell ref="B19:D19"/>
    <mergeCell ref="B21:D21"/>
  </mergeCells>
  <pageMargins left="0.590277777777778" right="0.471527777777778" top="0.707638888888889" bottom="0.747916666666667" header="0.511805555555556" footer="0.511805555555556"/>
  <pageSetup paperSize="9" orientation="portrait"/>
  <headerFooter/>
  <ignoredErrors>
    <ignoredError sqref="C29" emptyCellReference="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预算表</vt:lpstr>
      <vt:lpstr>人员平均薪酬</vt:lpstr>
      <vt:lpstr>工程预算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地上的芒果</cp:lastModifiedBy>
  <dcterms:created xsi:type="dcterms:W3CDTF">2006-09-16T00:00:00Z</dcterms:created>
  <dcterms:modified xsi:type="dcterms:W3CDTF">2018-12-04T12:08:43Z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10</vt:lpwstr>
  </property>
  <property fmtid="{D5CDD505-2E9C-101B-9397-08002B2CF9AE}" pid="3" name="KSOProductBuildVer">
    <vt:lpwstr>2052-11.1.0.8002</vt:lpwstr>
  </property>
</Properties>
</file>