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arvan\Desktop\7\trunk\apiFrame\target\classes\"/>
    </mc:Choice>
  </mc:AlternateContent>
  <bookViews>
    <workbookView xWindow="0" yWindow="0" windowWidth="21450" windowHeight="6225"/>
  </bookViews>
  <sheets>
    <sheet name="api_info" sheetId="1" r:id="rId1"/>
    <sheet name="getCountry" sheetId="4" r:id="rId2"/>
    <sheet name="getRegion" sheetId="6" r:id="rId3"/>
    <sheet name="getRegionForReceiving" sheetId="2" r:id="rId4"/>
  </sheets>
  <definedNames>
    <definedName name="_xlnm._FilterDatabase" localSheetId="1" hidden="1">getCountry!$A$1:$F$2</definedName>
    <definedName name="_xlnm._FilterDatabase" localSheetId="2" hidden="1">getRegion!$A$1:$F$2</definedName>
    <definedName name="_xlnm._FilterDatabase" localSheetId="3" hidden="1">getRegionForReceiving!$A$1:$F$2</definedName>
  </definedNames>
  <calcPr calcId="152511" calcOnSave="0"/>
</workbook>
</file>

<file path=xl/calcChain.xml><?xml version="1.0" encoding="utf-8"?>
<calcChain xmlns="http://schemas.openxmlformats.org/spreadsheetml/2006/main">
  <c r="I41" i="4" l="1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<sst xmlns="http://schemas.openxmlformats.org/spreadsheetml/2006/main" count="459" uniqueCount="207">
  <si>
    <t>CaseId(用例编号)</t>
  </si>
  <si>
    <t>1</t>
  </si>
  <si>
    <t>ApiId(接口编号)</t>
    <phoneticPr fontId="1" type="noConversion"/>
  </si>
  <si>
    <t>ApiName(接口名称)</t>
    <phoneticPr fontId="1" type="noConversion"/>
  </si>
  <si>
    <t>Type(接口提交方式)</t>
    <phoneticPr fontId="1" type="noConversion"/>
  </si>
  <si>
    <t>Url(接口地址)</t>
    <phoneticPr fontId="1" type="noConversion"/>
  </si>
  <si>
    <t>IsExcute(是否执行)</t>
    <phoneticPr fontId="1" type="noConversion"/>
  </si>
  <si>
    <t>Y</t>
    <phoneticPr fontId="1" type="noConversion"/>
  </si>
  <si>
    <t>ApiId(接口编号)</t>
    <phoneticPr fontId="1" type="noConversion"/>
  </si>
  <si>
    <t>ExpectedReponseData(期望响应数据)</t>
    <phoneticPr fontId="1" type="noConversion"/>
  </si>
  <si>
    <t>PreCheckResult(前置验证结果)</t>
    <phoneticPr fontId="1" type="noConversion"/>
  </si>
  <si>
    <t>AfterCheckSQL(后置验证SQL)</t>
    <phoneticPr fontId="1" type="noConversion"/>
  </si>
  <si>
    <t>AfterCheckResult(后置验证结果)</t>
    <phoneticPr fontId="1" type="noConversion"/>
  </si>
  <si>
    <t>LabelPrintService</t>
  </si>
  <si>
    <t>1</t>
    <phoneticPr fontId="1" type="noConversion"/>
  </si>
  <si>
    <t>PreCheckSQL(前置验证SQL)</t>
    <phoneticPr fontId="1" type="noConversion"/>
  </si>
  <si>
    <t>ActualReponseData(实际响应数据)</t>
    <phoneticPr fontId="1" type="noConversion"/>
  </si>
  <si>
    <t>AssertResult(断言结果)</t>
    <phoneticPr fontId="1" type="noConversion"/>
  </si>
  <si>
    <t>Base64img(Base64图片)</t>
    <phoneticPr fontId="1" type="noConversion"/>
  </si>
  <si>
    <t>RequestData(接口请求参数)</t>
    <phoneticPr fontId="1" type="noConversion"/>
  </si>
  <si>
    <t>2</t>
    <phoneticPr fontId="1" type="noConversion"/>
  </si>
  <si>
    <t>postXml</t>
    <phoneticPr fontId="1" type="noConversion"/>
  </si>
  <si>
    <t>postJson</t>
    <phoneticPr fontId="1" type="noConversion"/>
  </si>
  <si>
    <t>LabelPrintService</t>
    <phoneticPr fontId="1" type="noConversion"/>
  </si>
  <si>
    <t>http://test-oms.eminxing.com:50080/default/svc/web-service</t>
    <phoneticPr fontId="1" type="noConversion"/>
  </si>
  <si>
    <t>UseCaseTitle(用例标题)</t>
    <phoneticPr fontId="1" type="noConversion"/>
  </si>
  <si>
    <t>UseCaseTitle(用例标题)</t>
    <phoneticPr fontId="4" type="noConversion"/>
  </si>
  <si>
    <t>UseCaseTitle(用例标题)</t>
    <phoneticPr fontId="4" type="noConversion"/>
  </si>
  <si>
    <t>序号</t>
  </si>
  <si>
    <t>接口名称</t>
  </si>
  <si>
    <t>service</t>
  </si>
  <si>
    <t>获取国家列表</t>
  </si>
  <si>
    <t>getCountry</t>
    <phoneticPr fontId="8" type="noConversion"/>
  </si>
  <si>
    <t>获取中国区域列表</t>
  </si>
  <si>
    <t>getRegion</t>
    <phoneticPr fontId="8" type="noConversion"/>
  </si>
  <si>
    <t>获取支持揽收的区域</t>
  </si>
  <si>
    <t>getRegionForReceiving</t>
  </si>
  <si>
    <t>获取海外仓仓库代码</t>
  </si>
  <si>
    <t>getWarehouse</t>
  </si>
  <si>
    <t>获取中转仓仓库代码</t>
    <phoneticPr fontId="8" type="noConversion"/>
  </si>
  <si>
    <t>getTransferWarehouse</t>
  </si>
  <si>
    <t>获取订单运输方式</t>
    <phoneticPr fontId="8" type="noConversion"/>
  </si>
  <si>
    <t>getShippingMethod</t>
    <phoneticPr fontId="8" type="noConversion"/>
  </si>
  <si>
    <t>获取中转仓入库单派送方式</t>
  </si>
  <si>
    <t>getSmcode</t>
    <phoneticPr fontId="8" type="noConversion"/>
  </si>
  <si>
    <t>获取进出口商</t>
  </si>
  <si>
    <t>getVatList</t>
    <phoneticPr fontId="8" type="noConversion"/>
  </si>
  <si>
    <t>获取系统品类</t>
  </si>
  <si>
    <t>getCategory</t>
    <phoneticPr fontId="8" type="noConversion"/>
  </si>
  <si>
    <t>获取公司账户</t>
  </si>
  <si>
    <t>getAccount</t>
    <phoneticPr fontId="8" type="noConversion"/>
  </si>
  <si>
    <t>获取库存</t>
    <phoneticPr fontId="8" type="noConversion"/>
  </si>
  <si>
    <t>getProductInventory</t>
    <phoneticPr fontId="8" type="noConversion"/>
  </si>
  <si>
    <t>创建商品</t>
    <phoneticPr fontId="8" type="noConversion"/>
  </si>
  <si>
    <t>addProduct</t>
    <phoneticPr fontId="8" type="noConversion"/>
  </si>
  <si>
    <t>修改商品</t>
    <phoneticPr fontId="8" type="noConversion"/>
  </si>
  <si>
    <t xml:space="preserve">editProduct </t>
    <phoneticPr fontId="8" type="noConversion"/>
  </si>
  <si>
    <t>获取商品列表</t>
    <phoneticPr fontId="8" type="noConversion"/>
  </si>
  <si>
    <t>getProductSkuList</t>
    <phoneticPr fontId="8" type="noConversion"/>
  </si>
  <si>
    <t>新增商品进口国数据</t>
    <phoneticPr fontId="8" type="noConversion"/>
  </si>
  <si>
    <t>addImportCountry</t>
    <phoneticPr fontId="8" type="noConversion"/>
  </si>
  <si>
    <t>打印SKU</t>
  </si>
  <si>
    <t>printSku</t>
  </si>
  <si>
    <t>新建订单</t>
  </si>
  <si>
    <t>createOrder</t>
  </si>
  <si>
    <t>修改订单</t>
  </si>
  <si>
    <t>modifyOrder</t>
  </si>
  <si>
    <t>取消订单</t>
  </si>
  <si>
    <t>cancelOrder</t>
  </si>
  <si>
    <t>根据参考号获取单票订单信息</t>
  </si>
  <si>
    <t>getOrderByRefCode</t>
  </si>
  <si>
    <t>根据订单号获取单票订单信息</t>
    <phoneticPr fontId="8" type="noConversion"/>
  </si>
  <si>
    <t>getOrderByCode</t>
  </si>
  <si>
    <t>获取订单列表</t>
  </si>
  <si>
    <t>getOrderList</t>
  </si>
  <si>
    <t>运费试算</t>
  </si>
  <si>
    <t>getCalculateFee</t>
    <phoneticPr fontId="8" type="noConversion"/>
  </si>
  <si>
    <t>地址校验</t>
  </si>
  <si>
    <t>verifyAddressInfo</t>
  </si>
  <si>
    <t>售后单查询</t>
  </si>
  <si>
    <t>searchReturnOrder</t>
  </si>
  <si>
    <t>售后单列表</t>
  </si>
  <si>
    <t>getAfterReturnOrders</t>
  </si>
  <si>
    <t>废弃售后单</t>
  </si>
  <si>
    <t>returnAfterOrderDiscard</t>
    <phoneticPr fontId="8" type="noConversion"/>
  </si>
  <si>
    <t>创建售后单</t>
  </si>
  <si>
    <t>createAfterReturnOrder</t>
  </si>
  <si>
    <t>修改售后单</t>
  </si>
  <si>
    <t>updateAfterReturnOrde</t>
  </si>
  <si>
    <t>新建入库单</t>
  </si>
  <si>
    <t>createGRN</t>
    <phoneticPr fontId="8" type="noConversion"/>
  </si>
  <si>
    <t>编辑入库单</t>
  </si>
  <si>
    <t>modifyGRN</t>
    <phoneticPr fontId="8" type="noConversion"/>
  </si>
  <si>
    <t>废弃入库单</t>
  </si>
  <si>
    <t>delGRN</t>
    <phoneticPr fontId="8" type="noConversion"/>
  </si>
  <si>
    <t>获取入库单列表</t>
    <phoneticPr fontId="8" type="noConversion"/>
  </si>
  <si>
    <t>getGRNList</t>
    <phoneticPr fontId="8" type="noConversion"/>
  </si>
  <si>
    <t>获取入库单明细</t>
    <phoneticPr fontId="8" type="noConversion"/>
  </si>
  <si>
    <t>getGRNDetail</t>
    <phoneticPr fontId="8" type="noConversion"/>
  </si>
  <si>
    <t>删除入库单箱唛</t>
  </si>
  <si>
    <t>delAsnBox</t>
    <phoneticPr fontId="8" type="noConversion"/>
  </si>
  <si>
    <t>打印箱唛</t>
    <phoneticPr fontId="8" type="noConversion"/>
  </si>
  <si>
    <t xml:space="preserve">printGcReceivingBox </t>
    <phoneticPr fontId="8" type="noConversion"/>
  </si>
  <si>
    <t>&lt;paramsJson&gt;{"product_sku":"API_sku_AutoTest001","reference_no":"","product_title":"意大利怀表","product_weight":"0.35","product_length":"29.70","product_width":"21.00","product_height":"4","contain_battery":"0","product_declared_value":"10.5","product_declared_name":"MenTshirt","cat_lang":"en","cat_id_level0":"400001","cat_id_level1":"500013","cat_id_level2":"600788","verify":"0","hs_code":"code123","warning_qty":"10"}&lt;/paramsJson&gt;</t>
    <phoneticPr fontId="1" type="noConversion"/>
  </si>
  <si>
    <t>{
  "Data": {
    "BatchNumber": "T5093-EKD1808071096",
    "ProductCode": "F-E(2DAY)ddd",
    "WarehouseCode": "CA",
    "ReferenceNumber": "",
    "LabelType": 1
  },
  "Version": "0.0.0.3",
  "RequestTime": "2017-09-21T08:00:38.0852597Z",
  "RequestId": null
}</t>
    <phoneticPr fontId="1" type="noConversion"/>
  </si>
  <si>
    <t>appToken</t>
    <phoneticPr fontId="1" type="noConversion"/>
  </si>
  <si>
    <t>appKey</t>
    <phoneticPr fontId="1" type="noConversion"/>
  </si>
  <si>
    <t>e3b35ad93c4d3d831728ff1217d02b90</t>
    <phoneticPr fontId="1" type="noConversion"/>
  </si>
  <si>
    <t>b39989ad17963d61d1c18267d3fc1605</t>
    <phoneticPr fontId="1" type="noConversion"/>
  </si>
  <si>
    <t>配置区域</t>
    <phoneticPr fontId="1" type="noConversion"/>
  </si>
  <si>
    <t>RequestData(接口请求参数)</t>
    <phoneticPr fontId="1" type="noConversion"/>
  </si>
  <si>
    <t>http://192.168.109.224:8000/V4/Api/LabelPrintService/PrintLabel?type=json</t>
    <phoneticPr fontId="1" type="noConversion"/>
  </si>
  <si>
    <t>2</t>
    <phoneticPr fontId="4" type="noConversion"/>
  </si>
  <si>
    <t>3</t>
    <phoneticPr fontId="4" type="noConversion"/>
  </si>
  <si>
    <t>4</t>
    <phoneticPr fontId="4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</si>
  <si>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</si>
  <si>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</si>
  <si>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</si>
  <si>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</si>
  <si>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</si>
  <si>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</si>
  <si>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</si>
  <si>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</si>
  <si>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</si>
  <si>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</si>
  <si>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</si>
  <si>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</si>
  <si>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</si>
  <si>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</si>
  <si>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</si>
  <si>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</si>
  <si>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</si>
  <si>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</si>
  <si>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</si>
  <si>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</si>
  <si>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</si>
  <si>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</si>
  <si>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</si>
  <si>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</si>
  <si>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</si>
  <si>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</si>
  <si>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</si>
  <si>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</si>
  <si>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</si>
  <si>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</si>
  <si>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</si>
  <si>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</si>
  <si>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</si>
  <si>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</si>
  <si>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</si>
  <si>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</si>
  <si>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{
 "Version":"0.0.0.3",
    "Data": {
        "OrderID": "TestHKRM8374XR",
"ParcelInformation": {
      "Weight": "50", 
      "WeightUnit": 3, 
      "Length": "30", 
      "Width": "20", 
      "Height": "2", 
      "SizeUnit": 2, 
      "ExistDangeroursGoods": false, 
      "ProductInformations": [
        {
          "Description": "phonecase", 
          "Quantity": 1, 
          "Weight": "33", 
          "WeightUnit": 3, 
          "Value": "10.0", 
          "Sku": "", 
          "Remark": "", 
          "ProductUrl": "", 
          "HSCode": "testcode"
        }
      ]
    }, 
    "RecipientAddress": {
      "FirstName": "Ecommerce", 
      "LastName": "Transhipment  Solution Ltd", 
      "Company": null, 
      "StreetAddress": "54 Worthy Lane", 
      "StreetAddress2": "Address2", 
      "StreetAddress3": null, 
     "City": "MEANLEY",
            "State": "Western Australia",
            "ZIPCode": "BB7 9YL",
            "Country": "GB",
      "PhoneNumber": "079 4281 0589", 
      "IsResidential": true
    }, 
    "ChannelName": "HKRM", 
    "Token": "99999999999999999999999999999999", 
    "ServiceTypeCode": "Large_Letter_48", 
    "WarehouseCode": "UK", 
    "LabelMarkText": null, 
    "RedundancyField": {
      "SignatureOption": ""
    }
  }
}</t>
    <phoneticPr fontId="4" type="noConversion"/>
  </si>
  <si>
    <t>{
    "Version":"0.0.0.3",
      "Data": {
     "OrderID": "TestHKRM9345WX",
 "ParcelInformation": {
      "Weight": "30", 
      "WeightUnit": 1, 
      "Length": "30", 
      "Width": "20", 
      "Height": "10", 
      "SizeUnit": 1, 
      "ExistDangeroursGoods": false, 
      "ProductInformations": [
        {
          "Description": "phonecase", 
          "Quantity": 1, 
          "Weight": "33", 
          "WeightUnit": 3, 
          "Value": "10.0", 
          "Sku": "", 
          "Remark": "", 
          "ProductUrl": "", 
          "HSCode": "66666"
        }
      ]
    }, 
    "RecipientAddress": {
      "FirstName": "Ecommerce", 
      "LastName": "Transhipment  Solution Ltd", 
      "Company": null, 
      "StreetAddress": "54 Worthy Lane", 
      "StreetAddress2": "Address2", 
      "StreetAddress3": null, 
     "City": "MEANLEY",
            "State": "Western Australia",
            "ZIPCode": "SR43 9YL",
            "Country": "GB",
      "PhoneNumber": "079 4281 0589", 
      "IsResidential": true
    }, 
    "ChannelName": "HKRM", 
    "Token": "99999999999999999999999999999999", 
    "ServiceTypeCode": "Tracked_24_S", 
    "WarehouseCode": "UK", 
    "LabelMarkText": null, 
    "RedundancyField": {
      "SignatureOption": ""
    }
  }
}</t>
    <phoneticPr fontId="4" type="noConversion"/>
  </si>
  <si>
    <t>{
 "Version":"0.0.0.3",
    "Data": {
        "OrderID": "TestHKRM8374XR",
"ParcelInformation": {
      "Weight": "50", 
      "WeightUnit": 3, 
      "Length": "30", 
      "Width": "20", 
      "Height": "2", 
      "SizeUnit": 2, 
      "ExistDangeroursGoods": false, 
      "ProductInformations": [
        {
          "Description": "phonecase", 
          "Quantity": 1, 
          "Weight": "33", 
          "WeightUnit": 3, 
          "Value": "10.0", 
          "Sku": "", 
          "Remark": "", 
          "ProductUrl": "", 
          "HSCode": "testcode"
        }
      ]
    }, 
    "RecipientAddress": {
      "FirstName": "Ecommerce", 
      "LastName": "Transhipment  Solution Ltd", 
      "Company": null, 
      "StreetAddress": "54 Worthy Lane", 
      "StreetAddress2": "Address2", 
      "StreetAddress3": null, 
     "City": "MEANLEY",
            "State": "Western Australia",
            "ZIPCode": "SR43 9YL",
            "Country": "GB",
      "PhoneNumber": "079 4281 0589", 
      "IsResidential": true
    }, 
    "ChannelName": "HKRM", 
    "Token": "99999999999999999999999999999999", 
    "ServiceTypeCode": "Tracked_24_S", 
    "WarehouseCode": "UK", 
    "LabelMarkText": null, 
    "RedundancyField": {
      "SignatureOption": ""
    }
  }
}</t>
    <phoneticPr fontId="4" type="noConversion"/>
  </si>
  <si>
    <t>{
 "Version":"0.0.0.3",
    "Data": {
        "OrderID": "TestHKRM8374XR",
"ParcelInformation": {
      "Weight": "50", 
      "WeightUnit": 3, 
      "Length": "30", 
      "Width": "20", 
      "Height": "2", 
      "SizeUnit": 2, 
      "ExistDangeroursGoods": false, 
      "ProductInformations": [
        {
          "Description": "phonecase", 
          "Quantity": 1, 
          "Weight": "33", 
          "WeightUnit": 3, 
          "Value": "10.0", 
          "Sku": "", 
          "Remark": "", 
          "ProductUrl": "", 
          "HSCode": "testcode"
        }
      ]
    }, 
    "RecipientAddress": {
      "FirstName": "Ecommerce", 
      "LastName": "Transhipment  Solution Ltd", 
      "Company": null, 
      "StreetAddress": "54 Worthy Lane", 
      "StreetAddress2": "Address2", 
      "StreetAddress3": null, 
     "City": "MEANLEY",
            "State": "Western Australia",
            "ZIPCode": "SR43 9YL",
            "Country": "GB",
      "PhoneNumber": "079 4281 0589", 
      "IsResidential": true
    }, 
    "ChannelName": "HKRM", 
    "Token": "99999999999999999999999999999999", 
    "ServiceTypeCode": "Tracked_24_S", 
    "WarehouseCode": "UK", 
    "LabelMarkText": null, 
    "RedundancyField": {
      "SignatureOption": ""
    }
  }
}</t>
    <phoneticPr fontId="4" type="noConversion"/>
  </si>
  <si>
    <t>{
 "Version":"0.0.0.3",
    "Data": {
        "OrderID": "TestHKRM8374XR",
"ParcelInformation": {
      "Weight": "50", 
      "WeightUnit": 3, 
      "Length": "30", 
      "Width": "20", 
      "Height": "2", 
      "SizeUnit": 2, 
      "ExistDangeroursGoods": false, 
      "ProductInformations": [
        {
          "Description": "phonecase", 
          "Quantity": 1, 
          "Weight": "33", 
          "WeightUnit": 3, 
          "Value": "10.0", 
          "Sku": "", 
          "Remark": "", 
          "ProductUrl": "", 
          "HSCode": "testcode"
        }
      ]
    }, 
    "RecipientAddress": {
      "FirstName": "Ecommerce", 
      "LastName": "Transhipment  Solution Ltd", 
      "Company": null, 
      "StreetAddress": "54 Worthy Lane", 
      "StreetAddress2": "Address2", 
      "StreetAddress3": null, 
     "City": "MEANLEY",
            "State": "Western Australia",
            "ZIPCode": "SR43 9YL",
            "Country": "GB",
      "PhoneNumber": "079 4281 0589", 
      "IsResidential": true
    }, 
    "ChannelName": "HKRM", 
    "Token": "99999999999999999999999999999999", 
    "ServiceTypeCode": "Tracked_24_S", 
    "WarehouseCode": "UK", 
    "LabelMarkText": null, 
    "RedundancyField": {
      "SignatureOption": ""
    }
  }
}</t>
    <phoneticPr fontId="4" type="noConversion"/>
  </si>
  <si>
    <t>LabelImage</t>
    <phoneticPr fontId="4" type="noConversion"/>
  </si>
  <si>
    <t>{
}</t>
    <phoneticPr fontId="4" type="noConversion"/>
  </si>
  <si>
    <t>通过</t>
  </si>
  <si>
    <t>{"Data":{"ID":2174380,"OrderID":"TestHKRM8374XR","IsCache":false,"TrackingNumber":"0B051522600000097241E","SmallLabelNumber":null,"DeliveryMethod":"Large_Letter_48","LabelImage":"值为Base64，具体信息请查看日志","ImageType":1,"InvoiceNumber":null,"InvoiceImage":null,"InvoiceType":0},"Version":"0.0.0.3","RequestId":"6f9e1fde-f84e-4ca1-9176-54296cf2fa47","ResponseTime":"2019-04-30T04:28:55.3818011Z","ResponseId":"4334b5d5-8a60-4a2c-9b42-a231366c4621","ResponseResult":1,"ResponseError":null}</t>
  </si>
  <si>
    <t>{"Data":{"ID":2174381,"OrderID":"TestHKRM8374XR","IsCache":false,"TrackingNumber":"IDP222217574GB","SmallLabelNumber":null,"DeliveryMethod":"Tracked_24_S","LabelImage":"值为Base64，具体信息请查看日志","ImageType":1,"InvoiceNumber":null,"InvoiceImage":null,"InvoiceType":0},"Version":"0.0.0.3","RequestId":"43baa5a1-17f9-41c1-b2c9-f08cac4ff81f","ResponseTime":"2019-04-30T04:28:57.2100933Z","ResponseId":"b08df983-5ae4-4545-acf5-42b66f2c0f37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</si>
  <si>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d4007d04-1b28-4b2a-a856-ac68dacf5221","ResponseTime":"2019-04-30T04:28:57.3194336Z","ResponseId":"66225569-97aa-4fc3-9f98-44ca67591058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</si>
  <si>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18fe9802-9005-44a2-a4c3-982c5bdec837","ResponseTime":"2019-04-30T04:28:57.4133265Z","ResponseId":"74e56c96-8809-429a-9efe-ec24fc63c496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</si>
  <si>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7bd8ebd7-7301-4603-8177-9ebf63ade670","ResponseTime":"2019-04-30T04:28:57.4915175Z","ResponseId":"8d6a38f5-4621-43b5-bd64-c6580edcd562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</si>
  <si>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c39c1cc7-4049-4abe-9498-d0519459d6b3","ResponseTime":"2019-04-30T04:28:57.5541179Z","ResponseId":"977a90ae-2403-41f6-9139-92cb1dd50d9b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</si>
  <si>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afc8760e-b351-41ed-8ef4-e64b057a312a","ResponseTime":"2019-04-30T04:28:57.6785807Z","ResponseId":"ae15743f-29a6-46f3-9c76-2a093dba3792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</si>
  <si>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a2b826a2-c08a-4edd-9ed0-6994f8077087","ResponseTime":"2019-04-30T04:28:57.741005Z","ResponseId":"10f16e3d-ed17-492f-8184-611dc6ce4b97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</si>
  <si>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91456e52-f5c3-4639-8ae2-569255ae6d4a","ResponseTime":"2019-04-30T04:28:57.8034395Z","ResponseId":"093f0894-61dd-4070-9b33-7d35f1ad3abe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</si>
  <si>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54e7d50c-4e38-4389-aa78-4e38258390bd","ResponseTime":"2019-04-30T04:28:57.8660438Z","ResponseId":"ad5d9e95-4d23-48fc-a2ec-2e28eaef430b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</si>
  <si>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2e052565-b8ae-4553-80d5-afe02c9b142e","ResponseTime":"2019-04-30T04:28:57.9285772Z","ResponseId":"efba6fc9-2525-4ad4-ae9c-e11256d2da31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</si>
  <si>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993d43e9-2dec-4fd8-9efa-1be6e8331405","ResponseTime":"2019-04-30T04:28:58.0068857Z","ResponseId":"9f97f3d1-d988-4ea8-b996-c26d48153ed5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</si>
  <si>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0538d98e-8192-4680-bee4-65892cabc6c3","ResponseTime":"2019-04-30T04:28:58.0694639Z","ResponseId":"532f90a3-b44f-43fb-87c9-6b85bb80459c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</si>
  <si>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ab5799bf-0d02-424b-a5e8-b9d818fff68b","ResponseTime":"2019-04-30T04:28:58.13199Z","ResponseId":"b535a2a3-f574-43e6-a752-70e5bf79b4b2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</si>
  <si>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ce9b0bb2-c639-4651-9d2c-0c4aea55c53c","ResponseTime":"2019-04-30T04:28:58.1945627Z","ResponseId":"0189793a-c562-49c2-a9cf-a18c755e79d7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</si>
  <si>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35e1184f-f62d-4a5e-b07e-da066ed0d399","ResponseTime":"2019-04-30T04:28:58.2725924Z","ResponseId":"5b952e0a-f440-494d-a201-d1cdc1a7829a","ResponseResult":1,"ResponseError":null}</t>
  </si>
  <si>
    <t>请求数据格式Json,这是默认返回值，接口调用失败</t>
  </si>
  <si>
    <t>不通过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</si>
  <si>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1ed8896f-f178-476f-8ac3-b3074fff19c9","ResponseTime":"2019-04-30T04:28:58.3660431Z","ResponseId":"4be57643-d469-494c-9893-437769a8def9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</si>
  <si>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42673f63-021c-4688-81f9-60f319d455f1","ResponseTime":"2019-04-30T04:28:58.475581Z","ResponseId":"1db8642a-d28d-4b29-85b4-c1fdf39c8d2f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</si>
  <si>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b8ef52f2-b7dd-4b31-b1a1-762c7227bb1c","ResponseTime":"2019-04-30T04:28:58.5694445Z","ResponseId":"f33689ad-516e-4f16-a3fd-d99ab8c41fc4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</si>
  <si>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15012f63-c35a-4c4b-a715-5fd2c1a1d021","ResponseTime":"2019-04-30T04:28:58.6478459Z","ResponseId":"75027639-29ec-4b34-a9d6-fd95e1c3fe96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</si>
  <si>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ef88d30a-16b5-4704-ac5a-9838133af869","ResponseTime":"2019-04-30T04:28:58.7097774Z","ResponseId":"c64744a1-c3d8-46d6-8e6f-d76f6b7149c9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</si>
  <si>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2feca77c-f90d-460e-bf01-f65a55b4c526","ResponseTime":"2019-04-30T04:28:58.7566059Z","ResponseId":"498a3f47-df6d-4e66-8528-8e5da8bbe658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</si>
  <si>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24dc3619-230a-468f-970f-cb89fec2e98e","ResponseTime":"2019-04-30T04:28:58.8347939Z","ResponseId":"1d0a63a9-4743-4352-9f5c-626a47831f3b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</si>
  <si>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3f663b2b-bc65-4211-990b-7a607d2140c7","ResponseTime":"2019-04-30T04:28:58.9129562Z","ResponseId":"730e0ebd-a7a1-4f9b-a1d5-a0b473c6e2a7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</si>
  <si>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9c67ed51-7bc0-4adf-994e-67495dde29fb","ResponseTime":"2019-04-30T04:28:58.9599487Z","ResponseId":"fe68a648-cc56-4e74-85e3-85fefe38fd5a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</si>
  <si>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5b63f137-c40b-4cb8-acee-e36464d1df36","ResponseTime":"2019-04-30T04:28:59.0223535Z","ResponseId":"e3a10d1b-278a-466e-bdd6-bc3177c04ce6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</si>
  <si>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4bda8d9d-38e9-4e24-b2df-5c80bc04588b","ResponseTime":"2019-04-30T04:28:59.0848667Z","ResponseId":"7b5461a9-a17c-42c6-9605-85e08d89d6ab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</si>
  <si>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a1823999-51bc-4936-af4b-cd2560f04ecd","ResponseTime":"2019-04-30T04:28:59.1786404Z","ResponseId":"cfcc64eb-07ec-4a63-bfb6-c406c9605dad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</si>
  <si>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93355df5-9b89-4edf-9316-3f0520767234","ResponseTime":"2019-04-30T04:28:59.2414225Z","ResponseId":"21db2da5-2302-4fd8-a9de-c275c1953fb1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</si>
  <si>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bf015ff1-9794-49db-881f-e505d4278999","ResponseTime":"2019-04-30T04:28:59.3040355Z","ResponseId":"e5e875d0-18cd-4486-a15b-140afff1bf35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</si>
  <si>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d738cc8d-ac96-409b-8989-7e283ece54f8","ResponseTime":"2019-04-30T04:28:59.3822734Z","ResponseId":"a6be83a6-2476-46e2-99e9-f5015d73f663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</si>
  <si>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a6dddf9e-5996-4596-9f38-0031c6003214","ResponseTime":"2019-04-30T04:28:59.4630716Z","ResponseId":"8ef36f6a-5052-4a41-8152-49ebd7ba3c43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</si>
  <si>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c86573f4-7627-4ede-a62c-4a5775b88ea1","ResponseTime":"2019-04-30T04:28:59.5224513Z","ResponseId":"82d235ce-0241-4aa9-92de-e1d34cb02598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</si>
  <si>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4bbb7acf-a432-48ec-ac31-d44e6dc535e9","ResponseTime":"2019-04-30T04:28:59.6008109Z","ResponseId":"e1b61d6a-90f8-4037-894e-f08ca468331a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</si>
  <si>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471f10c6-cfe0-42e4-9a82-b4a65bbd0c5a","ResponseTime":"2019-04-30T04:28:59.7259513Z","ResponseId":"5b9c75db-44ce-41c5-9e13-817d6712be34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</si>
  <si>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e75e6a61-a2b1-4018-a884-33b6a2e5d921","ResponseTime":"2019-04-30T04:28:59.8197102Z","ResponseId":"9c4f0da5-a3d3-4e1d-b129-80e497d1c7e8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</si>
  <si>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00d684ac-038d-4ae4-b92b-6a0b8f755145","ResponseTime":"2019-04-30T04:28:59.8823105Z","ResponseId":"51c79a89-02da-40cf-a846-842231de687f","ResponseResult":1,"ResponseError":null}</t>
  </si>
  <si>
    <t>{"Data":{"ID":0,"OrderID":"TestHKRM8374XR","IsCache":true,"TrackingNumber":"IDP222217574GB","SmallLabelNumber":null,"DeliveryMethod":"Tracked_24_S","LabelImage":"值为Base64，具体信息请查看日志","ImageType":1,"InvoiceNumber":null,"InvoiceImage":null,"InvoiceType":0},"Version":"0.0.0.3","RequestId":"7074fb47-8d9f-489e-8627-bf48c901fc08","ResponseTime":"2019-04-30T04:28:57.6166612Z","ResponseId":"13886729-0ac9-4037-be11-32fb6cb18126","ResponseResult":1,"ResponseError":null}</t>
    <phoneticPr fontId="4" type="noConversion"/>
  </si>
  <si>
    <t>是否执行</t>
    <phoneticPr fontId="1" type="noConversion"/>
  </si>
  <si>
    <t>Y</t>
    <phoneticPr fontId="1" type="noConversion"/>
  </si>
  <si>
    <t>业务</t>
    <phoneticPr fontId="1" type="noConversion"/>
  </si>
  <si>
    <t xml:space="preserve">String url = Configure.getUrlByApiId(apiId);
String actualResult = HttpUtils.request(apiId,url,requestData,sheetname);
String assertstString =null;
    if (!(actualResult.isEmpty())) { 
     assertstString = (actualResult.contains(expectedReponseData)?"通过":"不通过"); 
    }
    else {
    assertstString = "响应结果为空"; }
    Map&lt;String, String&gt; actualResultMap =  FastJson.base64Output(actualResult,useCaseTitle,sheetname); 
    actualResult = actualResultMap.get("actualResult");
    String filepath = actualResultMap.get("filepath");
    String filename = actualResultMap.get("filename");
  int[] cell={7,8,9};
  ExcelUtils.addCellData(new CellData(sheetname,caseId, cell, actualResult,assertstString,filepath,filename));
  if (sheetNumMaxsize ==Integer.parseInt(caseId)) {
   ExcelUtils.putmap(sheetname);
  }
Assert.assertTrue(actualResult.contains(expectedReponseData));
</t>
    <phoneticPr fontId="1" type="noConversion"/>
  </si>
  <si>
    <t>T5093-EKD1808071096</t>
    <phoneticPr fontId="4" type="noConversion"/>
  </si>
  <si>
    <t>Success</t>
    <phoneticPr fontId="1" type="noConversion"/>
  </si>
  <si>
    <t>{"Data":{"ID":0,"OrderID":"TestHKRM9345WX","IsCache":true,"TrackingNumber":"IDP222217407GB","SmallLabelNumber":null,"DeliveryMethod":"Tracked_24_S","LabelImage":"值为Base64，具体信息请查看日志","ImageType":1,"InvoiceNumber":null,"InvoiceImage":null,"InvoiceType":0},"Version":"0.0.0.3","RequestId":"b33b1faf-eff9-4e18-9d89-05df96aaed7b","ResponseTime":"2019-04-30T04:28:54.7095902Z","ResponseId":"ec277b33-3550-43bd-bfd7-a77c60edc62c","ResponseResult":1,"ResponseError":null}</t>
    <phoneticPr fontId="4" type="noConversion"/>
  </si>
  <si>
    <t>http://192.168.109.224:8000/V4/Api/LabelPrintService/CancelLabel?type=json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</si>
</sst>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0" applyNumberFormat="1" applyFont="1" applyFill="1" applyAlignment="1">
      <alignment horizontal="left" vertical="top" wrapText="1"/>
    </xf>
    <xf numFmtId="0" fontId="2" fillId="0" borderId="0" xfId="1" applyFill="1" applyAlignment="1">
      <alignment vertical="center"/>
    </xf>
    <xf numFmtId="49" fontId="3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vertical="center" wrapText="1"/>
    </xf>
    <xf numFmtId="0" fontId="2" fillId="0" borderId="0" xfId="1" applyAlignment="1">
      <alignment vertical="center"/>
    </xf>
    <xf numFmtId="49" fontId="3" fillId="0" borderId="0" xfId="0" applyNumberFormat="1" applyFon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2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Fill="1" applyBorder="1" applyAlignment="1" applyProtection="1"/>
    <xf numFmtId="0" fontId="3" fillId="0" borderId="0" xfId="0" applyFont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9.224:8000/V4/Api/LabelPrintService/CancelLabel?type=json" TargetMode="External"/><Relationship Id="rId2" Type="http://schemas.openxmlformats.org/officeDocument/2006/relationships/hyperlink" Target="http://test-oms.eminxing.com:50080/default/svc/web-service" TargetMode="External"/><Relationship Id="rId1" Type="http://schemas.openxmlformats.org/officeDocument/2006/relationships/hyperlink" Target="http://192.168.109.224:8000/V4/Api/LabelPrintService/PrintLabel?type=jso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B1" workbookViewId="0">
      <pane ySplit="1" topLeftCell="A2" activePane="bottomLeft" state="frozen"/>
      <selection pane="bottomLeft" activeCell="D12" sqref="D12"/>
    </sheetView>
  </sheetViews>
  <sheetFormatPr defaultColWidth="9" defaultRowHeight="13.5" x14ac:dyDescent="0.15"/>
  <cols>
    <col min="1" max="1" width="17.25" style="4" hidden="1" customWidth="1"/>
    <col min="2" max="2" width="22.125" style="5" customWidth="1"/>
    <col min="3" max="3" width="17.75" style="4" customWidth="1"/>
    <col min="4" max="4" width="73.5" style="5" customWidth="1"/>
    <col min="5" max="5" width="9" style="6"/>
    <col min="6" max="6" width="43.625" style="6" customWidth="1"/>
    <col min="7" max="7" width="6" style="6" customWidth="1"/>
    <col min="8" max="8" width="26.875" style="6" customWidth="1"/>
    <col min="9" max="9" width="18.5" style="6" customWidth="1"/>
    <col min="10" max="16384" width="9" style="6"/>
  </cols>
  <sheetData>
    <row r="1" spans="1:11" ht="28.15" customHeight="1" x14ac:dyDescent="0.15">
      <c r="A1" s="4" t="s">
        <v>2</v>
      </c>
      <c r="B1" s="4" t="s">
        <v>3</v>
      </c>
      <c r="C1" s="4" t="s">
        <v>4</v>
      </c>
      <c r="D1" s="4" t="s">
        <v>5</v>
      </c>
    </row>
    <row r="2" spans="1:11" x14ac:dyDescent="0.15">
      <c r="A2" s="4">
        <v>1</v>
      </c>
      <c r="B2" s="6" t="s">
        <v>13</v>
      </c>
      <c r="C2" s="4" t="s">
        <v>22</v>
      </c>
      <c r="D2" s="15" t="s">
        <v>111</v>
      </c>
      <c r="E2" s="33" t="s">
        <v>109</v>
      </c>
      <c r="F2" s="33"/>
      <c r="G2" s="33"/>
      <c r="H2" s="33"/>
      <c r="I2" s="33"/>
    </row>
    <row r="3" spans="1:11" x14ac:dyDescent="0.15">
      <c r="A3" s="4">
        <v>2</v>
      </c>
      <c r="B3" s="6" t="s">
        <v>23</v>
      </c>
      <c r="C3" s="4" t="s">
        <v>21</v>
      </c>
      <c r="D3" s="12" t="s">
        <v>24</v>
      </c>
      <c r="E3" s="21" t="s">
        <v>105</v>
      </c>
      <c r="F3" s="22" t="s">
        <v>107</v>
      </c>
      <c r="G3" s="23" t="s">
        <v>28</v>
      </c>
      <c r="H3" s="23" t="s">
        <v>29</v>
      </c>
      <c r="I3" s="24" t="s">
        <v>30</v>
      </c>
      <c r="J3" s="6" t="s">
        <v>199</v>
      </c>
      <c r="K3" s="34" t="s">
        <v>201</v>
      </c>
    </row>
    <row r="4" spans="1:11" ht="13.5" customHeight="1" x14ac:dyDescent="0.15">
      <c r="B4" s="6"/>
      <c r="D4" s="12" t="s">
        <v>206</v>
      </c>
      <c r="E4" s="21" t="s">
        <v>106</v>
      </c>
      <c r="F4" s="22" t="s">
        <v>108</v>
      </c>
      <c r="G4" s="25">
        <v>1</v>
      </c>
      <c r="H4" s="15" t="s">
        <v>31</v>
      </c>
      <c r="I4" s="26" t="s">
        <v>32</v>
      </c>
      <c r="J4" s="34" t="s">
        <v>200</v>
      </c>
      <c r="K4" s="35" t="s">
        <v>202</v>
      </c>
    </row>
    <row r="5" spans="1:11" x14ac:dyDescent="0.15">
      <c r="B5" s="6"/>
      <c r="D5" s="6"/>
      <c r="G5" s="25">
        <v>2</v>
      </c>
      <c r="H5" s="15" t="s">
        <v>33</v>
      </c>
      <c r="I5" s="26" t="s">
        <v>34</v>
      </c>
      <c r="J5" s="34" t="s">
        <v>200</v>
      </c>
    </row>
    <row r="6" spans="1:11" x14ac:dyDescent="0.15">
      <c r="B6" s="6"/>
      <c r="C6" s="7"/>
      <c r="D6" s="12"/>
      <c r="G6" s="25">
        <v>3</v>
      </c>
      <c r="H6" s="15" t="s">
        <v>35</v>
      </c>
      <c r="I6" s="27" t="s">
        <v>36</v>
      </c>
      <c r="J6" s="34" t="s">
        <v>200</v>
      </c>
    </row>
    <row r="7" spans="1:11" x14ac:dyDescent="0.15">
      <c r="B7" s="6"/>
      <c r="D7" s="12"/>
      <c r="G7" s="25">
        <v>4</v>
      </c>
      <c r="H7" s="15" t="s">
        <v>37</v>
      </c>
      <c r="I7" s="26" t="s">
        <v>38</v>
      </c>
      <c r="J7" s="34" t="s">
        <v>200</v>
      </c>
    </row>
    <row r="8" spans="1:11" x14ac:dyDescent="0.15">
      <c r="B8" s="6"/>
      <c r="D8" s="6"/>
      <c r="G8" s="25">
        <v>5</v>
      </c>
      <c r="H8" s="28" t="s">
        <v>39</v>
      </c>
      <c r="I8" s="26" t="s">
        <v>40</v>
      </c>
      <c r="J8" s="34" t="s">
        <v>200</v>
      </c>
    </row>
    <row r="9" spans="1:11" x14ac:dyDescent="0.15">
      <c r="B9" s="6"/>
      <c r="D9" s="6"/>
      <c r="G9" s="25">
        <v>6</v>
      </c>
      <c r="H9" s="15" t="s">
        <v>41</v>
      </c>
      <c r="I9" s="26" t="s">
        <v>42</v>
      </c>
      <c r="J9" s="34" t="s">
        <v>200</v>
      </c>
    </row>
    <row r="10" spans="1:11" x14ac:dyDescent="0.15">
      <c r="B10" s="6"/>
      <c r="D10" s="6"/>
      <c r="G10" s="25">
        <v>7</v>
      </c>
      <c r="H10" s="29" t="s">
        <v>43</v>
      </c>
      <c r="I10" s="26" t="s">
        <v>44</v>
      </c>
      <c r="J10" s="34" t="s">
        <v>200</v>
      </c>
    </row>
    <row r="11" spans="1:11" x14ac:dyDescent="0.15">
      <c r="B11" s="6"/>
      <c r="D11" s="6"/>
      <c r="G11" s="25">
        <v>8</v>
      </c>
      <c r="H11" s="29" t="s">
        <v>45</v>
      </c>
      <c r="I11" s="26" t="s">
        <v>46</v>
      </c>
      <c r="J11" s="34" t="s">
        <v>200</v>
      </c>
    </row>
    <row r="12" spans="1:11" x14ac:dyDescent="0.15">
      <c r="B12" s="6"/>
      <c r="D12" s="6"/>
      <c r="G12" s="25">
        <v>9</v>
      </c>
      <c r="H12" s="15" t="s">
        <v>47</v>
      </c>
      <c r="I12" s="26" t="s">
        <v>48</v>
      </c>
      <c r="J12" s="34" t="s">
        <v>200</v>
      </c>
    </row>
    <row r="13" spans="1:11" x14ac:dyDescent="0.15">
      <c r="B13" s="6"/>
      <c r="D13" s="6"/>
      <c r="G13" s="25">
        <v>10</v>
      </c>
      <c r="H13" s="15" t="s">
        <v>49</v>
      </c>
      <c r="I13" s="26" t="s">
        <v>50</v>
      </c>
      <c r="J13" s="34" t="s">
        <v>200</v>
      </c>
    </row>
    <row r="14" spans="1:11" x14ac:dyDescent="0.15">
      <c r="B14" s="6"/>
      <c r="D14" s="6"/>
      <c r="G14" s="25">
        <v>11</v>
      </c>
      <c r="H14" s="29" t="s">
        <v>51</v>
      </c>
      <c r="I14" s="26" t="s">
        <v>52</v>
      </c>
      <c r="J14" s="34" t="s">
        <v>200</v>
      </c>
    </row>
    <row r="15" spans="1:11" x14ac:dyDescent="0.15">
      <c r="G15" s="25">
        <v>12</v>
      </c>
      <c r="H15" s="29" t="s">
        <v>53</v>
      </c>
      <c r="I15" s="26" t="s">
        <v>54</v>
      </c>
      <c r="J15" s="34" t="s">
        <v>200</v>
      </c>
    </row>
    <row r="16" spans="1:11" x14ac:dyDescent="0.15">
      <c r="G16" s="25">
        <v>13</v>
      </c>
      <c r="H16" s="29" t="s">
        <v>55</v>
      </c>
      <c r="I16" s="26" t="s">
        <v>56</v>
      </c>
      <c r="J16" s="34" t="s">
        <v>200</v>
      </c>
    </row>
    <row r="17" spans="7:10" x14ac:dyDescent="0.15">
      <c r="G17" s="25">
        <v>14</v>
      </c>
      <c r="H17" s="29" t="s">
        <v>57</v>
      </c>
      <c r="I17" s="26" t="s">
        <v>58</v>
      </c>
      <c r="J17" s="34" t="s">
        <v>200</v>
      </c>
    </row>
    <row r="18" spans="7:10" x14ac:dyDescent="0.15">
      <c r="G18" s="25">
        <v>15</v>
      </c>
      <c r="H18" s="29" t="s">
        <v>59</v>
      </c>
      <c r="I18" s="30" t="s">
        <v>60</v>
      </c>
      <c r="J18" s="34" t="s">
        <v>200</v>
      </c>
    </row>
    <row r="19" spans="7:10" x14ac:dyDescent="0.15">
      <c r="G19" s="25">
        <v>16</v>
      </c>
      <c r="H19" s="29" t="s">
        <v>61</v>
      </c>
      <c r="I19" s="30" t="s">
        <v>62</v>
      </c>
      <c r="J19" s="34" t="s">
        <v>200</v>
      </c>
    </row>
    <row r="20" spans="7:10" x14ac:dyDescent="0.15">
      <c r="G20" s="25">
        <v>17</v>
      </c>
      <c r="H20" s="29" t="s">
        <v>63</v>
      </c>
      <c r="I20" s="26" t="s">
        <v>64</v>
      </c>
      <c r="J20" s="34" t="s">
        <v>200</v>
      </c>
    </row>
    <row r="21" spans="7:10" x14ac:dyDescent="0.15">
      <c r="G21" s="25">
        <v>18</v>
      </c>
      <c r="H21" s="29" t="s">
        <v>65</v>
      </c>
      <c r="I21" s="26" t="s">
        <v>66</v>
      </c>
      <c r="J21" s="34" t="s">
        <v>200</v>
      </c>
    </row>
    <row r="22" spans="7:10" x14ac:dyDescent="0.15">
      <c r="G22" s="25">
        <v>19</v>
      </c>
      <c r="H22" s="29" t="s">
        <v>67</v>
      </c>
      <c r="I22" s="26" t="s">
        <v>68</v>
      </c>
      <c r="J22" s="34" t="s">
        <v>200</v>
      </c>
    </row>
    <row r="23" spans="7:10" x14ac:dyDescent="0.15">
      <c r="G23" s="25">
        <v>20</v>
      </c>
      <c r="H23" s="29" t="s">
        <v>69</v>
      </c>
      <c r="I23" s="26" t="s">
        <v>70</v>
      </c>
      <c r="J23" s="34" t="s">
        <v>200</v>
      </c>
    </row>
    <row r="24" spans="7:10" x14ac:dyDescent="0.15">
      <c r="G24" s="25">
        <v>21</v>
      </c>
      <c r="H24" s="29" t="s">
        <v>71</v>
      </c>
      <c r="I24" s="26" t="s">
        <v>72</v>
      </c>
      <c r="J24" s="34" t="s">
        <v>200</v>
      </c>
    </row>
    <row r="25" spans="7:10" x14ac:dyDescent="0.15">
      <c r="G25" s="25">
        <v>22</v>
      </c>
      <c r="H25" s="29" t="s">
        <v>73</v>
      </c>
      <c r="I25" s="26" t="s">
        <v>74</v>
      </c>
      <c r="J25" s="34" t="s">
        <v>200</v>
      </c>
    </row>
    <row r="26" spans="7:10" x14ac:dyDescent="0.15">
      <c r="G26" s="25">
        <v>23</v>
      </c>
      <c r="H26" s="29" t="s">
        <v>75</v>
      </c>
      <c r="I26" s="26" t="s">
        <v>76</v>
      </c>
      <c r="J26" s="34" t="s">
        <v>200</v>
      </c>
    </row>
    <row r="27" spans="7:10" x14ac:dyDescent="0.15">
      <c r="G27" s="25">
        <v>24</v>
      </c>
      <c r="H27" s="29" t="s">
        <v>77</v>
      </c>
      <c r="I27" s="26" t="s">
        <v>78</v>
      </c>
      <c r="J27" s="34" t="s">
        <v>200</v>
      </c>
    </row>
    <row r="28" spans="7:10" x14ac:dyDescent="0.15">
      <c r="G28" s="25">
        <v>25</v>
      </c>
      <c r="H28" s="29" t="s">
        <v>79</v>
      </c>
      <c r="I28" s="26" t="s">
        <v>80</v>
      </c>
      <c r="J28" s="34" t="s">
        <v>200</v>
      </c>
    </row>
    <row r="29" spans="7:10" x14ac:dyDescent="0.15">
      <c r="G29" s="25">
        <v>26</v>
      </c>
      <c r="H29" s="29" t="s">
        <v>81</v>
      </c>
      <c r="I29" s="26" t="s">
        <v>82</v>
      </c>
      <c r="J29" s="34" t="s">
        <v>200</v>
      </c>
    </row>
    <row r="30" spans="7:10" x14ac:dyDescent="0.15">
      <c r="G30" s="25">
        <v>27</v>
      </c>
      <c r="H30" s="29" t="s">
        <v>83</v>
      </c>
      <c r="I30" s="26" t="s">
        <v>84</v>
      </c>
      <c r="J30" s="34" t="s">
        <v>200</v>
      </c>
    </row>
    <row r="31" spans="7:10" x14ac:dyDescent="0.15">
      <c r="G31" s="25">
        <v>28</v>
      </c>
      <c r="H31" s="29" t="s">
        <v>85</v>
      </c>
      <c r="I31" s="26" t="s">
        <v>86</v>
      </c>
      <c r="J31" s="34" t="s">
        <v>200</v>
      </c>
    </row>
    <row r="32" spans="7:10" x14ac:dyDescent="0.15">
      <c r="G32" s="25">
        <v>29</v>
      </c>
      <c r="H32" s="29" t="s">
        <v>87</v>
      </c>
      <c r="I32" s="26" t="s">
        <v>88</v>
      </c>
      <c r="J32" s="34" t="s">
        <v>200</v>
      </c>
    </row>
    <row r="33" spans="7:10" x14ac:dyDescent="0.15">
      <c r="G33" s="25">
        <v>30</v>
      </c>
      <c r="H33" s="29" t="s">
        <v>89</v>
      </c>
      <c r="I33" s="26" t="s">
        <v>90</v>
      </c>
      <c r="J33" s="34" t="s">
        <v>200</v>
      </c>
    </row>
    <row r="34" spans="7:10" x14ac:dyDescent="0.15">
      <c r="G34" s="25">
        <v>31</v>
      </c>
      <c r="H34" s="29" t="s">
        <v>91</v>
      </c>
      <c r="I34" s="26" t="s">
        <v>92</v>
      </c>
      <c r="J34" s="34" t="s">
        <v>200</v>
      </c>
    </row>
    <row r="35" spans="7:10" x14ac:dyDescent="0.15">
      <c r="G35" s="25">
        <v>32</v>
      </c>
      <c r="H35" s="29" t="s">
        <v>93</v>
      </c>
      <c r="I35" s="26" t="s">
        <v>94</v>
      </c>
      <c r="J35" s="34" t="s">
        <v>200</v>
      </c>
    </row>
    <row r="36" spans="7:10" x14ac:dyDescent="0.15">
      <c r="G36" s="25">
        <v>33</v>
      </c>
      <c r="H36" s="29" t="s">
        <v>95</v>
      </c>
      <c r="I36" s="26" t="s">
        <v>96</v>
      </c>
      <c r="J36" s="34" t="s">
        <v>200</v>
      </c>
    </row>
    <row r="37" spans="7:10" x14ac:dyDescent="0.15">
      <c r="G37" s="25">
        <v>34</v>
      </c>
      <c r="H37" s="29" t="s">
        <v>97</v>
      </c>
      <c r="I37" s="26" t="s">
        <v>98</v>
      </c>
      <c r="J37" s="34" t="s">
        <v>200</v>
      </c>
    </row>
    <row r="38" spans="7:10" x14ac:dyDescent="0.15">
      <c r="G38" s="25">
        <v>35</v>
      </c>
      <c r="H38" s="29" t="s">
        <v>99</v>
      </c>
      <c r="I38" s="30" t="s">
        <v>100</v>
      </c>
      <c r="J38" s="34" t="s">
        <v>200</v>
      </c>
    </row>
    <row r="39" spans="7:10" x14ac:dyDescent="0.15">
      <c r="G39" s="25">
        <v>36</v>
      </c>
      <c r="H39" s="29" t="s">
        <v>101</v>
      </c>
      <c r="I39" s="26" t="s">
        <v>102</v>
      </c>
      <c r="J39" s="34" t="s">
        <v>200</v>
      </c>
    </row>
  </sheetData>
  <mergeCells count="1">
    <mergeCell ref="E2:I2"/>
  </mergeCells>
  <phoneticPr fontId="1" type="noConversion"/>
  <hyperlinks>
    <hyperlink ref="D2" r:id="rId1"/>
    <hyperlink ref="D3" r:id="rId2"/>
    <hyperlink ref="H4" location="getCountry!A1" display="获取国家列表"/>
    <hyperlink ref="H5" location="getRegion!A1" display="获取中国区域列表"/>
    <hyperlink ref="H6" location="getRegionForReceiving!A1" display="获取支持揽收的区域"/>
    <hyperlink ref="H7" location="getWarehouse!A1" display="获取海外仓仓库代码"/>
    <hyperlink ref="H8" location="getTransferWarehouse!A1" display="获取中转仓仓库代码"/>
    <hyperlink ref="H9" location="getShippingMethod!A1" display="获取订单运输方式"/>
    <hyperlink ref="H10" location="getSmcode!A1" display="获取中转仓入库单派送方式"/>
    <hyperlink ref="H11" location="getVatList!A1" display="获取进出口商"/>
    <hyperlink ref="H12" location="getCategory!A1" display="获取系统品类"/>
    <hyperlink ref="H13" location="getAccount!A1" display="获取公司账户"/>
    <hyperlink ref="H14" location="getProductInventory!A1" display="获取库存"/>
    <hyperlink ref="H15" location="addProduct!A1" display="创建商品"/>
    <hyperlink ref="H16" location="editProduct!A1" display="修改商品"/>
    <hyperlink ref="H17" location="getProductSkuList!A1" display="获取商品列表"/>
    <hyperlink ref="H18" location="addImportCountry!A1" display="新增商品进口国数据"/>
    <hyperlink ref="H20" location="createOrder!A1" display="新建订单"/>
    <hyperlink ref="H21" location="modifyOrder!A1" display="修改订单"/>
    <hyperlink ref="H22" location="cancelOrder!A1" display="取消订单"/>
    <hyperlink ref="H23" location="getOrderByRefCode!A1" display="根据参考号获取单票订单信息"/>
    <hyperlink ref="H24" location="getOrderByCode!A1" display="根据订单号获取单票订单信息"/>
    <hyperlink ref="H25" location="getOrderList!A1" display="获取订单列表"/>
    <hyperlink ref="H26" location="getCalculateFee!A1" display="运费试算"/>
    <hyperlink ref="H27" location="verifyAddressInfo!A1" display="地址校验"/>
    <hyperlink ref="H28" location="searchReturnOrder!A1" display="售后单查询"/>
    <hyperlink ref="H29" location="getAfterReturnOrders!A1" display="售后单列表"/>
    <hyperlink ref="H30" location="returnAfterOrderDiscard!A1" display="废弃售后单"/>
    <hyperlink ref="H31" location="createAfterReturnOrder!A1" display="创建售后单"/>
    <hyperlink ref="H32" location="updateAfterReturnOrder!A1" display="修改售后单"/>
    <hyperlink ref="H19" location="printSku!A1" display="打印SKU"/>
    <hyperlink ref="H33" location="createGRN!A1" display="新建入库单"/>
    <hyperlink ref="H34" location="modifyGRN!A1" display="编辑入库单"/>
    <hyperlink ref="H35" location="delGRN!A1" display="废弃入库单"/>
    <hyperlink ref="H36" location="getGRNList!A1" display="获取入库单列表"/>
    <hyperlink ref="H37" location="getGRNDetail!A1" display="获取入库单明细"/>
    <hyperlink ref="H38" location="delAsnBox!A1" display="删除入库单箱唛"/>
    <hyperlink ref="H39" location="printGcReceivingBox!A1" display="打印箱唛"/>
    <hyperlink ref="D4" r:id="rId3"/>
  </hyperlinks>
  <pageMargins left="0.69930555555555596" right="0.69930555555555596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pane ySplit="1" topLeftCell="A2" activePane="bottomLeft" state="frozen"/>
      <selection pane="bottomLeft" activeCell="G3" sqref="G3"/>
    </sheetView>
  </sheetViews>
  <sheetFormatPr defaultColWidth="31.75" defaultRowHeight="13.5" x14ac:dyDescent="0.15"/>
  <cols>
    <col min="1" max="1" width="6.75" style="2" customWidth="1"/>
    <col min="2" max="2" width="8.625" style="2" customWidth="1"/>
    <col min="3" max="3" width="6.625" style="2" customWidth="1"/>
    <col min="4" max="4" width="44.875" style="2" customWidth="1"/>
    <col min="5" max="5" width="23.75" style="3" customWidth="1"/>
    <col min="6" max="6" width="14" style="3" customWidth="1"/>
    <col min="7" max="7" width="121.125" style="1" customWidth="1"/>
    <col min="8" max="9" width="34.5" style="1" customWidth="1"/>
    <col min="10" max="10" width="31.75" style="1"/>
    <col min="11" max="11" width="21.625" style="1" customWidth="1"/>
    <col min="12" max="12" width="31.75" style="1"/>
    <col min="13" max="13" width="23.25" style="1" customWidth="1"/>
    <col min="14" max="16384" width="31.75" style="1"/>
  </cols>
  <sheetData>
    <row r="1" spans="1:13" s="20" customFormat="1" ht="54.75" customHeight="1" x14ac:dyDescent="0.15">
      <c r="A1" s="17" t="s">
        <v>0</v>
      </c>
      <c r="B1" s="17" t="s">
        <v>8</v>
      </c>
      <c r="C1" s="17" t="s">
        <v>6</v>
      </c>
      <c r="D1" s="17" t="s">
        <v>27</v>
      </c>
      <c r="E1" s="18" t="s">
        <v>110</v>
      </c>
      <c r="F1" s="17" t="s">
        <v>9</v>
      </c>
      <c r="G1" s="17" t="s">
        <v>16</v>
      </c>
      <c r="H1" s="18" t="s">
        <v>17</v>
      </c>
      <c r="I1" s="18" t="s">
        <v>18</v>
      </c>
      <c r="J1" s="19" t="s">
        <v>15</v>
      </c>
      <c r="K1" s="19" t="s">
        <v>10</v>
      </c>
      <c r="L1" s="19" t="s">
        <v>11</v>
      </c>
      <c r="M1" s="19" t="s">
        <v>12</v>
      </c>
    </row>
    <row r="2" spans="1:13" ht="12.75" customHeight="1" x14ac:dyDescent="0.2">
      <c r="A2" s="8" t="s">
        <v>1</v>
      </c>
      <c r="B2" s="16" t="s">
        <v>14</v>
      </c>
      <c r="C2" s="8" t="s">
        <v>7</v>
      </c>
      <c r="D2" s="31">
        <v>1</v>
      </c>
      <c r="E2" s="13" t="s">
        <v>152</v>
      </c>
      <c r="F2" s="14" t="s">
        <v>156</v>
      </c>
      <c r="G2" s="32" t="s">
        <v>205</v>
      </c>
      <c r="H2" t="s">
        <v>158</v>
      </c>
      <c r="I2" t="str">
        <f>HYPERLINK("D:\Users\Jarvan\Desktop\7\trunk\apiFrame\getCountry\1.pdf","1.jpg")</f>
        <v>1.jpg</v>
      </c>
      <c r="J2" s="11"/>
      <c r="K2" s="9"/>
      <c r="L2" s="10"/>
      <c r="M2" s="9"/>
    </row>
    <row r="3" spans="1:13" ht="12.75" customHeight="1" x14ac:dyDescent="0.2">
      <c r="A3" s="16" t="s">
        <v>112</v>
      </c>
      <c r="B3" s="16" t="s">
        <v>14</v>
      </c>
      <c r="C3" s="8" t="s">
        <v>7</v>
      </c>
      <c r="D3" s="31">
        <v>2</v>
      </c>
      <c r="E3" s="13" t="s">
        <v>151</v>
      </c>
      <c r="F3" s="14" t="s">
        <v>156</v>
      </c>
      <c r="G3" t="s">
        <v>159</v>
      </c>
      <c r="H3" t="s">
        <v>158</v>
      </c>
      <c r="I3" t="str">
        <f>HYPERLINK("D:\Users\Jarvan\Desktop\7\trunk\apiFrame\getCountry\2.pdf","2.jpg")</f>
        <v>2.jpg</v>
      </c>
      <c r="J3" s="11"/>
      <c r="K3" s="9"/>
      <c r="L3" s="10"/>
      <c r="M3" s="9"/>
    </row>
    <row r="4" spans="1:13" ht="12.75" customHeight="1" x14ac:dyDescent="0.2">
      <c r="A4" s="16" t="s">
        <v>113</v>
      </c>
      <c r="B4" s="16" t="s">
        <v>14</v>
      </c>
      <c r="C4" s="8" t="s">
        <v>7</v>
      </c>
      <c r="D4" s="31">
        <v>3</v>
      </c>
      <c r="E4" s="13" t="s">
        <v>154</v>
      </c>
      <c r="F4" s="14" t="s">
        <v>156</v>
      </c>
      <c r="G4" t="s">
        <v>160</v>
      </c>
      <c r="H4" t="s">
        <v>158</v>
      </c>
      <c r="I4" t="str">
        <f>HYPERLINK("D:\Users\Jarvan\Desktop\7\trunk\apiFrame\getCountry\3.pdf","3.jpg")</f>
        <v>3.jpg</v>
      </c>
      <c r="J4" s="11"/>
      <c r="K4" s="9"/>
      <c r="L4" s="10"/>
      <c r="M4" s="9"/>
    </row>
    <row r="5" spans="1:13" ht="12.75" customHeight="1" x14ac:dyDescent="0.2">
      <c r="A5" s="16" t="s">
        <v>114</v>
      </c>
      <c r="B5" s="16" t="s">
        <v>14</v>
      </c>
      <c r="C5" s="8" t="s">
        <v>7</v>
      </c>
      <c r="D5" s="31">
        <v>4</v>
      </c>
      <c r="E5" s="13" t="s">
        <v>155</v>
      </c>
      <c r="F5" s="14" t="s">
        <v>156</v>
      </c>
      <c r="G5" t="s">
        <v>161</v>
      </c>
      <c r="H5" t="s">
        <v>158</v>
      </c>
      <c r="I5" t="str">
        <f>HYPERLINK("D:\Users\Jarvan\Desktop\7\trunk\apiFrame\getCountry\4.pdf","4.jpg")</f>
        <v>4.jpg</v>
      </c>
      <c r="J5" s="11"/>
      <c r="K5" s="9"/>
      <c r="L5" s="10"/>
      <c r="M5" s="9"/>
    </row>
    <row r="6" spans="1:13" ht="12.75" customHeight="1" x14ac:dyDescent="0.2">
      <c r="A6" s="16" t="s">
        <v>115</v>
      </c>
      <c r="B6" s="16" t="s">
        <v>14</v>
      </c>
      <c r="C6" s="8" t="s">
        <v>7</v>
      </c>
      <c r="D6" s="31">
        <v>5</v>
      </c>
      <c r="E6" s="13" t="s">
        <v>153</v>
      </c>
      <c r="F6" s="14" t="s">
        <v>156</v>
      </c>
      <c r="G6" t="s">
        <v>162</v>
      </c>
      <c r="H6" t="s">
        <v>158</v>
      </c>
      <c r="I6" t="str">
        <f>HYPERLINK("D:\Users\Jarvan\Desktop\7\trunk\apiFrame\getCountry\5.pdf","5.jpg")</f>
        <v>5.jpg</v>
      </c>
      <c r="J6" s="11"/>
      <c r="K6" s="9"/>
      <c r="L6" s="10"/>
      <c r="M6" s="9"/>
    </row>
    <row r="7" spans="1:13" ht="12.75" customHeight="1" x14ac:dyDescent="0.2">
      <c r="A7" s="16" t="s">
        <v>116</v>
      </c>
      <c r="B7" s="16" t="s">
        <v>14</v>
      </c>
      <c r="C7" s="8" t="s">
        <v>7</v>
      </c>
      <c r="D7" s="31">
        <v>6</v>
      </c>
      <c r="E7" s="13" t="s">
        <v>153</v>
      </c>
      <c r="F7" s="14" t="s">
        <v>156</v>
      </c>
      <c r="G7" t="s">
        <v>163</v>
      </c>
      <c r="H7" t="s">
        <v>158</v>
      </c>
      <c r="I7" t="str">
        <f>HYPERLINK("D:\Users\Jarvan\Desktop\7\trunk\apiFrame\getCountry\6.pdf","6.jpg")</f>
        <v>6.jpg</v>
      </c>
      <c r="J7" s="11"/>
      <c r="K7" s="9"/>
      <c r="L7" s="10"/>
      <c r="M7" s="9"/>
    </row>
    <row r="8" spans="1:13" ht="12.75" customHeight="1" x14ac:dyDescent="0.2">
      <c r="A8" s="16" t="s">
        <v>117</v>
      </c>
      <c r="B8" s="16" t="s">
        <v>14</v>
      </c>
      <c r="C8" s="8" t="s">
        <v>7</v>
      </c>
      <c r="D8" s="31">
        <v>7</v>
      </c>
      <c r="E8" s="13" t="s">
        <v>153</v>
      </c>
      <c r="F8" s="14" t="s">
        <v>156</v>
      </c>
      <c r="G8" t="s">
        <v>164</v>
      </c>
      <c r="H8" t="s">
        <v>158</v>
      </c>
      <c r="I8" t="str">
        <f>HYPERLINK("D:\Users\Jarvan\Desktop\7\trunk\apiFrame\getCountry\7.pdf","7.jpg")</f>
        <v>7.jpg</v>
      </c>
      <c r="J8" s="11"/>
      <c r="K8" s="9"/>
      <c r="L8" s="10"/>
      <c r="M8" s="9"/>
    </row>
    <row r="9" spans="1:13" ht="12.75" customHeight="1" x14ac:dyDescent="0.2">
      <c r="A9" s="16" t="s">
        <v>118</v>
      </c>
      <c r="B9" s="16" t="s">
        <v>14</v>
      </c>
      <c r="C9" s="8" t="s">
        <v>7</v>
      </c>
      <c r="D9" s="31">
        <v>8</v>
      </c>
      <c r="E9" s="13" t="s">
        <v>153</v>
      </c>
      <c r="F9" s="14" t="s">
        <v>156</v>
      </c>
      <c r="G9" s="32" t="s">
        <v>198</v>
      </c>
      <c r="H9" t="s">
        <v>158</v>
      </c>
      <c r="I9" t="str">
        <f>HYPERLINK("D:\Users\Jarvan\Desktop\7\trunk\apiFrame\getCountry\8.pdf","8.jpg")</f>
        <v>8.jpg</v>
      </c>
      <c r="J9" s="11"/>
      <c r="K9" s="9"/>
      <c r="L9" s="10"/>
      <c r="M9" s="9"/>
    </row>
    <row r="10" spans="1:13" ht="12.75" customHeight="1" x14ac:dyDescent="0.2">
      <c r="A10" s="16" t="s">
        <v>119</v>
      </c>
      <c r="B10" s="16" t="s">
        <v>14</v>
      </c>
      <c r="C10" s="8" t="s">
        <v>7</v>
      </c>
      <c r="D10" s="31">
        <v>9</v>
      </c>
      <c r="E10" s="13" t="s">
        <v>153</v>
      </c>
      <c r="F10" s="14" t="s">
        <v>156</v>
      </c>
      <c r="G10" t="s">
        <v>165</v>
      </c>
      <c r="H10" t="s">
        <v>158</v>
      </c>
      <c r="I10" t="str">
        <f>HYPERLINK("D:\Users\Jarvan\Desktop\7\trunk\apiFrame\getCountry\9.pdf","9.jpg")</f>
        <v>9.jpg</v>
      </c>
      <c r="J10" s="11"/>
      <c r="K10" s="9"/>
      <c r="L10" s="10"/>
      <c r="M10" s="9"/>
    </row>
    <row r="11" spans="1:13" ht="12.75" customHeight="1" x14ac:dyDescent="0.2">
      <c r="A11" s="16" t="s">
        <v>120</v>
      </c>
      <c r="B11" s="16" t="s">
        <v>14</v>
      </c>
      <c r="C11" s="8" t="s">
        <v>7</v>
      </c>
      <c r="D11" s="31">
        <v>10</v>
      </c>
      <c r="E11" s="13" t="s">
        <v>153</v>
      </c>
      <c r="F11" s="14" t="s">
        <v>156</v>
      </c>
      <c r="G11" t="s">
        <v>166</v>
      </c>
      <c r="H11" t="s">
        <v>158</v>
      </c>
      <c r="I11" t="str">
        <f>HYPERLINK("D:\Users\Jarvan\Desktop\7\trunk\apiFrame\getCountry\10.pdf","10.jpg")</f>
        <v>10.jpg</v>
      </c>
      <c r="J11" s="11"/>
      <c r="K11" s="9"/>
      <c r="L11" s="10"/>
      <c r="M11" s="9"/>
    </row>
    <row r="12" spans="1:13" ht="12.75" customHeight="1" x14ac:dyDescent="0.2">
      <c r="A12" s="16" t="s">
        <v>121</v>
      </c>
      <c r="B12" s="16" t="s">
        <v>14</v>
      </c>
      <c r="C12" s="8" t="s">
        <v>7</v>
      </c>
      <c r="D12" s="31">
        <v>11</v>
      </c>
      <c r="E12" s="13" t="s">
        <v>153</v>
      </c>
      <c r="F12" s="14" t="s">
        <v>156</v>
      </c>
      <c r="G12" t="s">
        <v>167</v>
      </c>
      <c r="H12" t="s">
        <v>158</v>
      </c>
      <c r="I12" t="str">
        <f>HYPERLINK("D:\Users\Jarvan\Desktop\7\trunk\apiFrame\getCountry\11.pdf","11.jpg")</f>
        <v>11.jpg</v>
      </c>
      <c r="J12" s="11"/>
      <c r="K12" s="9"/>
      <c r="L12" s="10"/>
      <c r="M12" s="9"/>
    </row>
    <row r="13" spans="1:13" ht="12.75" customHeight="1" x14ac:dyDescent="0.2">
      <c r="A13" s="16" t="s">
        <v>122</v>
      </c>
      <c r="B13" s="16" t="s">
        <v>14</v>
      </c>
      <c r="C13" s="8" t="s">
        <v>7</v>
      </c>
      <c r="D13" s="31">
        <v>12</v>
      </c>
      <c r="E13" s="13" t="s">
        <v>153</v>
      </c>
      <c r="F13" s="14" t="s">
        <v>156</v>
      </c>
      <c r="G13" t="s">
        <v>168</v>
      </c>
      <c r="H13" t="s">
        <v>158</v>
      </c>
      <c r="I13" t="str">
        <f>HYPERLINK("D:\Users\Jarvan\Desktop\7\trunk\apiFrame\getCountry\12.pdf","12.jpg")</f>
        <v>12.jpg</v>
      </c>
      <c r="J13" s="11"/>
      <c r="K13" s="9"/>
      <c r="L13" s="10"/>
      <c r="M13" s="9"/>
    </row>
    <row r="14" spans="1:13" ht="12.75" customHeight="1" x14ac:dyDescent="0.2">
      <c r="A14" s="16" t="s">
        <v>123</v>
      </c>
      <c r="B14" s="16" t="s">
        <v>14</v>
      </c>
      <c r="C14" s="8" t="s">
        <v>7</v>
      </c>
      <c r="D14" s="31">
        <v>13</v>
      </c>
      <c r="E14" s="13" t="s">
        <v>153</v>
      </c>
      <c r="F14" s="14" t="s">
        <v>156</v>
      </c>
      <c r="G14" t="s">
        <v>169</v>
      </c>
      <c r="H14" t="s">
        <v>158</v>
      </c>
      <c r="I14" t="str">
        <f>HYPERLINK("D:\Users\Jarvan\Desktop\7\trunk\apiFrame\getCountry\13.pdf","13.jpg")</f>
        <v>13.jpg</v>
      </c>
      <c r="J14" s="11"/>
      <c r="K14" s="9"/>
      <c r="L14" s="10"/>
      <c r="M14" s="9"/>
    </row>
    <row r="15" spans="1:13" ht="12.75" customHeight="1" x14ac:dyDescent="0.2">
      <c r="A15" s="16" t="s">
        <v>124</v>
      </c>
      <c r="B15" s="16" t="s">
        <v>14</v>
      </c>
      <c r="C15" s="8" t="s">
        <v>7</v>
      </c>
      <c r="D15" s="31">
        <v>14</v>
      </c>
      <c r="E15" s="13" t="s">
        <v>153</v>
      </c>
      <c r="F15" s="14" t="s">
        <v>156</v>
      </c>
      <c r="G15" t="s">
        <v>170</v>
      </c>
      <c r="H15" t="s">
        <v>158</v>
      </c>
      <c r="I15" t="str">
        <f>HYPERLINK("D:\Users\Jarvan\Desktop\7\trunk\apiFrame\getCountry\14.pdf","14.jpg")</f>
        <v>14.jpg</v>
      </c>
      <c r="J15" s="11"/>
      <c r="K15" s="9"/>
      <c r="L15" s="10"/>
      <c r="M15" s="9"/>
    </row>
    <row r="16" spans="1:13" ht="12.75" customHeight="1" x14ac:dyDescent="0.2">
      <c r="A16" s="16" t="s">
        <v>125</v>
      </c>
      <c r="B16" s="16" t="s">
        <v>14</v>
      </c>
      <c r="C16" s="8" t="s">
        <v>7</v>
      </c>
      <c r="D16" s="31">
        <v>15</v>
      </c>
      <c r="E16" s="13" t="s">
        <v>153</v>
      </c>
      <c r="F16" s="14" t="s">
        <v>156</v>
      </c>
      <c r="G16" t="s">
        <v>171</v>
      </c>
      <c r="H16" t="s">
        <v>158</v>
      </c>
      <c r="I16" t="str">
        <f>HYPERLINK("D:\Users\Jarvan\Desktop\7\trunk\apiFrame\getCountry\15.pdf","15.jpg")</f>
        <v>15.jpg</v>
      </c>
      <c r="J16" s="11"/>
      <c r="K16" s="9"/>
      <c r="L16" s="10"/>
      <c r="M16" s="9"/>
    </row>
    <row r="17" spans="1:13" ht="12.75" customHeight="1" x14ac:dyDescent="0.2">
      <c r="A17" s="16" t="s">
        <v>126</v>
      </c>
      <c r="B17" s="16" t="s">
        <v>14</v>
      </c>
      <c r="C17" s="8" t="s">
        <v>7</v>
      </c>
      <c r="D17" s="31">
        <v>16</v>
      </c>
      <c r="E17" s="13" t="s">
        <v>153</v>
      </c>
      <c r="F17" s="14" t="s">
        <v>156</v>
      </c>
      <c r="G17" t="s">
        <v>172</v>
      </c>
      <c r="H17" t="s">
        <v>158</v>
      </c>
      <c r="I17" t="str">
        <f>HYPERLINK("D:\Users\Jarvan\Desktop\7\trunk\apiFrame\getCountry\16.pdf","16.jpg")</f>
        <v>16.jpg</v>
      </c>
      <c r="J17" s="11"/>
      <c r="K17" s="9"/>
      <c r="L17" s="10"/>
      <c r="M17" s="9"/>
    </row>
    <row r="18" spans="1:13" ht="12.75" customHeight="1" x14ac:dyDescent="0.2">
      <c r="A18" s="16" t="s">
        <v>127</v>
      </c>
      <c r="B18" s="16" t="s">
        <v>14</v>
      </c>
      <c r="C18" s="8" t="s">
        <v>7</v>
      </c>
      <c r="D18" s="31">
        <v>17</v>
      </c>
      <c r="E18" s="13" t="s">
        <v>153</v>
      </c>
      <c r="F18" s="14" t="s">
        <v>156</v>
      </c>
      <c r="G18" t="s">
        <v>173</v>
      </c>
      <c r="H18" t="s">
        <v>158</v>
      </c>
      <c r="I18" t="str">
        <f>HYPERLINK("D:\Users\Jarvan\Desktop\7\trunk\apiFrame\getCountry\17.pdf","17.jpg")</f>
        <v>17.jpg</v>
      </c>
      <c r="J18" s="11"/>
      <c r="K18" s="9"/>
      <c r="L18" s="10"/>
      <c r="M18" s="9"/>
    </row>
    <row r="19" spans="1:13" ht="12.75" customHeight="1" x14ac:dyDescent="0.2">
      <c r="A19" s="16" t="s">
        <v>128</v>
      </c>
      <c r="B19" s="16" t="s">
        <v>14</v>
      </c>
      <c r="C19" s="8" t="s">
        <v>7</v>
      </c>
      <c r="D19" s="31">
        <v>18</v>
      </c>
      <c r="E19" s="13" t="s">
        <v>153</v>
      </c>
      <c r="F19" s="14" t="s">
        <v>156</v>
      </c>
      <c r="G19" t="s">
        <v>174</v>
      </c>
      <c r="H19" t="s">
        <v>158</v>
      </c>
      <c r="I19" t="str">
        <f>HYPERLINK("D:\Users\Jarvan\Desktop\7\trunk\apiFrame\getCountry\18.pdf","18.jpg")</f>
        <v>18.jpg</v>
      </c>
      <c r="J19" s="11"/>
      <c r="K19" s="9"/>
      <c r="L19" s="10"/>
      <c r="M19" s="9"/>
    </row>
    <row r="20" spans="1:13" ht="12.75" customHeight="1" x14ac:dyDescent="0.2">
      <c r="A20" s="16" t="s">
        <v>129</v>
      </c>
      <c r="B20" s="16" t="s">
        <v>14</v>
      </c>
      <c r="C20" s="8" t="s">
        <v>7</v>
      </c>
      <c r="D20" s="31">
        <v>19</v>
      </c>
      <c r="E20" s="13" t="s">
        <v>157</v>
      </c>
      <c r="F20" s="14" t="s">
        <v>156</v>
      </c>
      <c r="G20" t="s">
        <v>175</v>
      </c>
      <c r="H20" t="s">
        <v>176</v>
      </c>
      <c r="I20" t="str">
        <f>HYPERLINK("D:\Users\Jarvan\Desktop\7\trunk\apiFrame\getCountry\19.pdf","19.jpg")</f>
        <v>19.jpg</v>
      </c>
      <c r="J20" s="11"/>
      <c r="K20" s="9"/>
      <c r="L20" s="10"/>
      <c r="M20" s="9"/>
    </row>
    <row r="21" spans="1:13" ht="12.75" customHeight="1" x14ac:dyDescent="0.2">
      <c r="A21" s="16" t="s">
        <v>130</v>
      </c>
      <c r="B21" s="16" t="s">
        <v>14</v>
      </c>
      <c r="C21" s="8" t="s">
        <v>7</v>
      </c>
      <c r="D21" s="31">
        <v>20</v>
      </c>
      <c r="E21" s="13" t="s">
        <v>153</v>
      </c>
      <c r="F21" s="14" t="s">
        <v>156</v>
      </c>
      <c r="G21" t="s">
        <v>177</v>
      </c>
      <c r="H21" t="s">
        <v>158</v>
      </c>
      <c r="I21" t="str">
        <f>HYPERLINK("D:\Users\Jarvan\Desktop\7\trunk\apiFrame\getCountry\20.pdf","20.jpg")</f>
        <v>20.jpg</v>
      </c>
      <c r="J21" s="11"/>
      <c r="K21" s="9"/>
      <c r="L21" s="10"/>
      <c r="M21" s="9"/>
    </row>
    <row r="22" spans="1:13" ht="12.75" customHeight="1" x14ac:dyDescent="0.2">
      <c r="A22" s="16" t="s">
        <v>131</v>
      </c>
      <c r="B22" s="16" t="s">
        <v>14</v>
      </c>
      <c r="C22" s="8" t="s">
        <v>7</v>
      </c>
      <c r="D22" s="31">
        <v>21</v>
      </c>
      <c r="E22" s="13" t="s">
        <v>153</v>
      </c>
      <c r="F22" s="14" t="s">
        <v>156</v>
      </c>
      <c r="G22" t="s">
        <v>178</v>
      </c>
      <c r="H22" t="s">
        <v>158</v>
      </c>
      <c r="I22" t="str">
        <f>HYPERLINK("D:\Users\Jarvan\Desktop\7\trunk\apiFrame\getCountry\21.pdf","21.jpg")</f>
        <v>21.jpg</v>
      </c>
      <c r="J22" s="11"/>
      <c r="K22" s="9"/>
      <c r="L22" s="10"/>
      <c r="M22" s="9"/>
    </row>
    <row r="23" spans="1:13" ht="12.75" customHeight="1" x14ac:dyDescent="0.2">
      <c r="A23" s="16" t="s">
        <v>132</v>
      </c>
      <c r="B23" s="16" t="s">
        <v>14</v>
      </c>
      <c r="C23" s="8" t="s">
        <v>7</v>
      </c>
      <c r="D23" s="31">
        <v>22</v>
      </c>
      <c r="E23" s="13" t="s">
        <v>153</v>
      </c>
      <c r="F23" s="14" t="s">
        <v>156</v>
      </c>
      <c r="G23" t="s">
        <v>179</v>
      </c>
      <c r="H23" t="s">
        <v>158</v>
      </c>
      <c r="I23" t="str">
        <f>HYPERLINK("D:\Users\Jarvan\Desktop\7\trunk\apiFrame\getCountry\22.pdf","22.jpg")</f>
        <v>22.jpg</v>
      </c>
      <c r="J23" s="11"/>
      <c r="K23" s="9"/>
      <c r="L23" s="10"/>
      <c r="M23" s="9"/>
    </row>
    <row r="24" spans="1:13" ht="12.75" customHeight="1" x14ac:dyDescent="0.2">
      <c r="A24" s="16" t="s">
        <v>133</v>
      </c>
      <c r="B24" s="16" t="s">
        <v>14</v>
      </c>
      <c r="C24" s="8" t="s">
        <v>7</v>
      </c>
      <c r="D24" s="31">
        <v>23</v>
      </c>
      <c r="E24" s="13" t="s">
        <v>153</v>
      </c>
      <c r="F24" s="14" t="s">
        <v>156</v>
      </c>
      <c r="G24" t="s">
        <v>180</v>
      </c>
      <c r="H24" t="s">
        <v>158</v>
      </c>
      <c r="I24" t="str">
        <f>HYPERLINK("D:\Users\Jarvan\Desktop\7\trunk\apiFrame\getCountry\23.pdf","23.jpg")</f>
        <v>23.jpg</v>
      </c>
      <c r="J24" s="11"/>
      <c r="K24" s="9"/>
      <c r="L24" s="10"/>
      <c r="M24" s="9"/>
    </row>
    <row r="25" spans="1:13" ht="12.75" customHeight="1" x14ac:dyDescent="0.2">
      <c r="A25" s="16" t="s">
        <v>134</v>
      </c>
      <c r="B25" s="16" t="s">
        <v>14</v>
      </c>
      <c r="C25" s="8" t="s">
        <v>7</v>
      </c>
      <c r="D25" s="31">
        <v>24</v>
      </c>
      <c r="E25" s="13" t="s">
        <v>153</v>
      </c>
      <c r="F25" s="14" t="s">
        <v>156</v>
      </c>
      <c r="G25" t="s">
        <v>181</v>
      </c>
      <c r="H25" t="s">
        <v>158</v>
      </c>
      <c r="I25" t="str">
        <f>HYPERLINK("D:\Users\Jarvan\Desktop\7\trunk\apiFrame\getCountry\24.pdf","24.jpg")</f>
        <v>24.jpg</v>
      </c>
      <c r="J25" s="11"/>
      <c r="K25" s="9"/>
      <c r="L25" s="10"/>
      <c r="M25" s="9"/>
    </row>
    <row r="26" spans="1:13" ht="12.75" customHeight="1" x14ac:dyDescent="0.2">
      <c r="A26" s="16" t="s">
        <v>135</v>
      </c>
      <c r="B26" s="16" t="s">
        <v>14</v>
      </c>
      <c r="C26" s="8" t="s">
        <v>7</v>
      </c>
      <c r="D26" s="31">
        <v>25</v>
      </c>
      <c r="E26" s="13" t="s">
        <v>153</v>
      </c>
      <c r="F26" s="14" t="s">
        <v>156</v>
      </c>
      <c r="G26" t="s">
        <v>182</v>
      </c>
      <c r="H26" t="s">
        <v>158</v>
      </c>
      <c r="I26" t="str">
        <f>HYPERLINK("D:\Users\Jarvan\Desktop\7\trunk\apiFrame\getCountry\25.pdf","25.jpg")</f>
        <v>25.jpg</v>
      </c>
      <c r="J26" s="11"/>
      <c r="K26" s="9"/>
      <c r="L26" s="10"/>
      <c r="M26" s="9"/>
    </row>
    <row r="27" spans="1:13" ht="12.75" customHeight="1" x14ac:dyDescent="0.2">
      <c r="A27" s="16" t="s">
        <v>136</v>
      </c>
      <c r="B27" s="16" t="s">
        <v>14</v>
      </c>
      <c r="C27" s="8" t="s">
        <v>7</v>
      </c>
      <c r="D27" s="31">
        <v>26</v>
      </c>
      <c r="E27" s="13" t="s">
        <v>153</v>
      </c>
      <c r="F27" s="14" t="s">
        <v>156</v>
      </c>
      <c r="G27" t="s">
        <v>183</v>
      </c>
      <c r="H27" t="s">
        <v>158</v>
      </c>
      <c r="I27" t="str">
        <f>HYPERLINK("D:\Users\Jarvan\Desktop\7\trunk\apiFrame\getCountry\26.pdf","26.jpg")</f>
        <v>26.jpg</v>
      </c>
      <c r="J27" s="11"/>
      <c r="K27" s="9"/>
      <c r="L27" s="10"/>
      <c r="M27" s="9"/>
    </row>
    <row r="28" spans="1:13" ht="12.75" customHeight="1" x14ac:dyDescent="0.2">
      <c r="A28" s="16" t="s">
        <v>137</v>
      </c>
      <c r="B28" s="16" t="s">
        <v>14</v>
      </c>
      <c r="C28" s="8" t="s">
        <v>7</v>
      </c>
      <c r="D28" s="31">
        <v>27</v>
      </c>
      <c r="E28" s="13" t="s">
        <v>153</v>
      </c>
      <c r="F28" s="14" t="s">
        <v>156</v>
      </c>
      <c r="G28" t="s">
        <v>184</v>
      </c>
      <c r="H28" t="s">
        <v>158</v>
      </c>
      <c r="I28" t="str">
        <f>HYPERLINK("D:\Users\Jarvan\Desktop\7\trunk\apiFrame\getCountry\27.pdf","27.jpg")</f>
        <v>27.jpg</v>
      </c>
      <c r="J28" s="11"/>
      <c r="K28" s="9"/>
      <c r="L28" s="10"/>
      <c r="M28" s="9"/>
    </row>
    <row r="29" spans="1:13" ht="12.75" customHeight="1" x14ac:dyDescent="0.2">
      <c r="A29" s="16" t="s">
        <v>138</v>
      </c>
      <c r="B29" s="16" t="s">
        <v>14</v>
      </c>
      <c r="C29" s="8" t="s">
        <v>7</v>
      </c>
      <c r="D29" s="31">
        <v>28</v>
      </c>
      <c r="E29" s="13" t="s">
        <v>153</v>
      </c>
      <c r="F29" s="14" t="s">
        <v>156</v>
      </c>
      <c r="G29" t="s">
        <v>185</v>
      </c>
      <c r="H29" t="s">
        <v>158</v>
      </c>
      <c r="I29" t="str">
        <f>HYPERLINK("D:\Users\Jarvan\Desktop\7\trunk\apiFrame\getCountry\28.pdf","28.jpg")</f>
        <v>28.jpg</v>
      </c>
      <c r="J29" s="11"/>
      <c r="K29" s="9"/>
      <c r="L29" s="10"/>
      <c r="M29" s="9"/>
    </row>
    <row r="30" spans="1:13" ht="12.75" customHeight="1" x14ac:dyDescent="0.2">
      <c r="A30" s="16" t="s">
        <v>139</v>
      </c>
      <c r="B30" s="16" t="s">
        <v>14</v>
      </c>
      <c r="C30" s="8" t="s">
        <v>7</v>
      </c>
      <c r="D30" s="31">
        <v>29</v>
      </c>
      <c r="E30" s="13" t="s">
        <v>153</v>
      </c>
      <c r="F30" s="14" t="s">
        <v>156</v>
      </c>
      <c r="G30" t="s">
        <v>186</v>
      </c>
      <c r="H30" t="s">
        <v>158</v>
      </c>
      <c r="I30" t="str">
        <f>HYPERLINK("D:\Users\Jarvan\Desktop\7\trunk\apiFrame\getCountry\29.pdf","29.jpg")</f>
        <v>29.jpg</v>
      </c>
      <c r="J30" s="11"/>
      <c r="K30" s="9"/>
      <c r="L30" s="10"/>
      <c r="M30" s="9"/>
    </row>
    <row r="31" spans="1:13" ht="12.75" customHeight="1" x14ac:dyDescent="0.2">
      <c r="A31" s="16" t="s">
        <v>140</v>
      </c>
      <c r="B31" s="16" t="s">
        <v>14</v>
      </c>
      <c r="C31" s="8" t="s">
        <v>7</v>
      </c>
      <c r="D31" s="31">
        <v>30</v>
      </c>
      <c r="E31" s="13" t="s">
        <v>153</v>
      </c>
      <c r="F31" s="14" t="s">
        <v>156</v>
      </c>
      <c r="G31" t="s">
        <v>187</v>
      </c>
      <c r="H31" t="s">
        <v>158</v>
      </c>
      <c r="I31" t="str">
        <f>HYPERLINK("D:\Users\Jarvan\Desktop\7\trunk\apiFrame\getCountry\30.pdf","30.jpg")</f>
        <v>30.jpg</v>
      </c>
      <c r="J31" s="11"/>
      <c r="K31" s="9"/>
      <c r="L31" s="10"/>
      <c r="M31" s="9"/>
    </row>
    <row r="32" spans="1:13" ht="12.75" customHeight="1" x14ac:dyDescent="0.2">
      <c r="A32" s="16" t="s">
        <v>141</v>
      </c>
      <c r="B32" s="16" t="s">
        <v>14</v>
      </c>
      <c r="C32" s="8" t="s">
        <v>7</v>
      </c>
      <c r="D32" s="31">
        <v>31</v>
      </c>
      <c r="E32" s="13" t="s">
        <v>153</v>
      </c>
      <c r="F32" s="14" t="s">
        <v>156</v>
      </c>
      <c r="G32" t="s">
        <v>188</v>
      </c>
      <c r="H32" t="s">
        <v>158</v>
      </c>
      <c r="I32" t="str">
        <f>HYPERLINK("D:\Users\Jarvan\Desktop\7\trunk\apiFrame\getCountry\31.pdf","31.jpg")</f>
        <v>31.jpg</v>
      </c>
      <c r="J32" s="11"/>
      <c r="K32" s="9"/>
      <c r="L32" s="10"/>
      <c r="M32" s="9"/>
    </row>
    <row r="33" spans="1:13" ht="12.75" customHeight="1" x14ac:dyDescent="0.2">
      <c r="A33" s="16" t="s">
        <v>142</v>
      </c>
      <c r="B33" s="16" t="s">
        <v>14</v>
      </c>
      <c r="C33" s="8" t="s">
        <v>7</v>
      </c>
      <c r="D33" s="31">
        <v>32</v>
      </c>
      <c r="E33" s="13" t="s">
        <v>153</v>
      </c>
      <c r="F33" s="14" t="s">
        <v>156</v>
      </c>
      <c r="G33" t="s">
        <v>189</v>
      </c>
      <c r="H33" t="s">
        <v>158</v>
      </c>
      <c r="I33" t="str">
        <f>HYPERLINK("D:\Users\Jarvan\Desktop\7\trunk\apiFrame\getCountry\32.pdf","32.jpg")</f>
        <v>32.jpg</v>
      </c>
      <c r="J33" s="11"/>
      <c r="K33" s="9"/>
      <c r="L33" s="10"/>
      <c r="M33" s="9"/>
    </row>
    <row r="34" spans="1:13" ht="12.75" customHeight="1" x14ac:dyDescent="0.2">
      <c r="A34" s="16" t="s">
        <v>143</v>
      </c>
      <c r="B34" s="16" t="s">
        <v>14</v>
      </c>
      <c r="C34" s="8" t="s">
        <v>7</v>
      </c>
      <c r="D34" s="31">
        <v>33</v>
      </c>
      <c r="E34" s="13" t="s">
        <v>153</v>
      </c>
      <c r="F34" s="14" t="s">
        <v>156</v>
      </c>
      <c r="G34" t="s">
        <v>190</v>
      </c>
      <c r="H34" t="s">
        <v>158</v>
      </c>
      <c r="I34" t="str">
        <f>HYPERLINK("D:\Users\Jarvan\Desktop\7\trunk\apiFrame\getCountry\33.pdf","33.jpg")</f>
        <v>33.jpg</v>
      </c>
      <c r="J34" s="11"/>
      <c r="K34" s="9"/>
      <c r="L34" s="10"/>
      <c r="M34" s="9"/>
    </row>
    <row r="35" spans="1:13" ht="12.75" customHeight="1" x14ac:dyDescent="0.2">
      <c r="A35" s="16" t="s">
        <v>144</v>
      </c>
      <c r="B35" s="16" t="s">
        <v>14</v>
      </c>
      <c r="C35" s="8" t="s">
        <v>7</v>
      </c>
      <c r="D35" s="31">
        <v>34</v>
      </c>
      <c r="E35" s="13" t="s">
        <v>153</v>
      </c>
      <c r="F35" s="14" t="s">
        <v>156</v>
      </c>
      <c r="G35" t="s">
        <v>191</v>
      </c>
      <c r="H35" t="s">
        <v>158</v>
      </c>
      <c r="I35" t="str">
        <f>HYPERLINK("D:\Users\Jarvan\Desktop\7\trunk\apiFrame\getCountry\34.pdf","34.jpg")</f>
        <v>34.jpg</v>
      </c>
      <c r="J35" s="11"/>
      <c r="K35" s="9"/>
      <c r="L35" s="10"/>
      <c r="M35" s="9"/>
    </row>
    <row r="36" spans="1:13" ht="12.75" customHeight="1" x14ac:dyDescent="0.2">
      <c r="A36" s="16" t="s">
        <v>145</v>
      </c>
      <c r="B36" s="16" t="s">
        <v>14</v>
      </c>
      <c r="C36" s="8" t="s">
        <v>7</v>
      </c>
      <c r="D36" s="31">
        <v>35</v>
      </c>
      <c r="E36" s="13" t="s">
        <v>153</v>
      </c>
      <c r="F36" s="14" t="s">
        <v>156</v>
      </c>
      <c r="G36" t="s">
        <v>192</v>
      </c>
      <c r="H36" t="s">
        <v>158</v>
      </c>
      <c r="I36" t="str">
        <f>HYPERLINK("D:\Users\Jarvan\Desktop\7\trunk\apiFrame\getCountry\35.pdf","35.jpg")</f>
        <v>35.jpg</v>
      </c>
      <c r="J36" s="11"/>
      <c r="K36" s="9"/>
      <c r="L36" s="10"/>
      <c r="M36" s="9"/>
    </row>
    <row r="37" spans="1:13" ht="12.75" customHeight="1" x14ac:dyDescent="0.2">
      <c r="A37" s="16" t="s">
        <v>146</v>
      </c>
      <c r="B37" s="16" t="s">
        <v>14</v>
      </c>
      <c r="C37" s="8" t="s">
        <v>7</v>
      </c>
      <c r="D37" s="31">
        <v>36</v>
      </c>
      <c r="E37" s="13" t="s">
        <v>153</v>
      </c>
      <c r="F37" s="14" t="s">
        <v>156</v>
      </c>
      <c r="G37" t="s">
        <v>193</v>
      </c>
      <c r="H37" t="s">
        <v>158</v>
      </c>
      <c r="I37" t="str">
        <f>HYPERLINK("D:\Users\Jarvan\Desktop\7\trunk\apiFrame\getCountry\36.pdf","36.jpg")</f>
        <v>36.jpg</v>
      </c>
      <c r="J37" s="11"/>
      <c r="K37" s="9"/>
      <c r="L37" s="10"/>
      <c r="M37" s="9"/>
    </row>
    <row r="38" spans="1:13" ht="12.75" customHeight="1" x14ac:dyDescent="0.2">
      <c r="A38" s="16" t="s">
        <v>147</v>
      </c>
      <c r="B38" s="16" t="s">
        <v>14</v>
      </c>
      <c r="C38" s="8" t="s">
        <v>7</v>
      </c>
      <c r="D38" s="31">
        <v>37</v>
      </c>
      <c r="E38" s="13" t="s">
        <v>153</v>
      </c>
      <c r="F38" s="14" t="s">
        <v>156</v>
      </c>
      <c r="G38" t="s">
        <v>194</v>
      </c>
      <c r="H38" t="s">
        <v>158</v>
      </c>
      <c r="I38" t="str">
        <f>HYPERLINK("D:\Users\Jarvan\Desktop\7\trunk\apiFrame\getCountry\37.pdf","37.jpg")</f>
        <v>37.jpg</v>
      </c>
      <c r="J38" s="11"/>
      <c r="K38" s="9"/>
      <c r="L38" s="10"/>
      <c r="M38" s="9"/>
    </row>
    <row r="39" spans="1:13" ht="12.75" customHeight="1" x14ac:dyDescent="0.2">
      <c r="A39" s="16" t="s">
        <v>148</v>
      </c>
      <c r="B39" s="16" t="s">
        <v>14</v>
      </c>
      <c r="C39" s="8" t="s">
        <v>7</v>
      </c>
      <c r="D39" s="31">
        <v>38</v>
      </c>
      <c r="E39" s="13" t="s">
        <v>153</v>
      </c>
      <c r="F39" s="14" t="s">
        <v>156</v>
      </c>
      <c r="G39" t="s">
        <v>195</v>
      </c>
      <c r="H39" t="s">
        <v>158</v>
      </c>
      <c r="I39" t="str">
        <f>HYPERLINK("D:\Users\Jarvan\Desktop\7\trunk\apiFrame\getCountry\38.pdf","38.jpg")</f>
        <v>38.jpg</v>
      </c>
      <c r="J39" s="11"/>
      <c r="K39" s="9"/>
      <c r="L39" s="10"/>
      <c r="M39" s="9"/>
    </row>
    <row r="40" spans="1:13" ht="12.75" customHeight="1" x14ac:dyDescent="0.2">
      <c r="A40" s="16" t="s">
        <v>149</v>
      </c>
      <c r="B40" s="16" t="s">
        <v>14</v>
      </c>
      <c r="C40" s="8" t="s">
        <v>7</v>
      </c>
      <c r="D40" s="31">
        <v>39</v>
      </c>
      <c r="E40" s="13" t="s">
        <v>153</v>
      </c>
      <c r="F40" s="14" t="s">
        <v>156</v>
      </c>
      <c r="G40" t="s">
        <v>196</v>
      </c>
      <c r="H40" t="s">
        <v>158</v>
      </c>
      <c r="I40" t="str">
        <f>HYPERLINK("D:\Users\Jarvan\Desktop\7\trunk\apiFrame\getCountry\39.pdf","39.jpg")</f>
        <v>39.jpg</v>
      </c>
      <c r="J40" s="11"/>
      <c r="K40" s="9"/>
      <c r="L40" s="10"/>
      <c r="M40" s="9"/>
    </row>
    <row r="41" spans="1:13" ht="12.75" customHeight="1" x14ac:dyDescent="0.2">
      <c r="A41" s="16" t="s">
        <v>150</v>
      </c>
      <c r="B41" s="16" t="s">
        <v>14</v>
      </c>
      <c r="C41" s="8" t="s">
        <v>7</v>
      </c>
      <c r="D41" s="31">
        <v>40</v>
      </c>
      <c r="E41" s="13" t="s">
        <v>153</v>
      </c>
      <c r="F41" s="14" t="s">
        <v>156</v>
      </c>
      <c r="G41" t="s">
        <v>197</v>
      </c>
      <c r="H41" t="s">
        <v>158</v>
      </c>
      <c r="I41" t="str">
        <f>HYPERLINK("D:\Users\Jarvan\Desktop\7\trunk\apiFrame\getCountry\40.pdf","40.jpg")</f>
        <v>40.jpg</v>
      </c>
      <c r="J41" s="11"/>
      <c r="K41" s="9"/>
      <c r="L41" s="10"/>
      <c r="M41" s="9"/>
    </row>
  </sheetData>
  <autoFilter ref="A1:F2"/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5" zoomScaleNormal="85" workbookViewId="0">
      <pane ySplit="1" topLeftCell="A2" activePane="bottomLeft" state="frozen"/>
      <selection pane="bottomLeft" activeCell="D2" sqref="D2"/>
    </sheetView>
  </sheetViews>
  <sheetFormatPr defaultColWidth="31.75" defaultRowHeight="13.5" x14ac:dyDescent="0.15"/>
  <cols>
    <col min="1" max="1" width="6.75" style="2" customWidth="1"/>
    <col min="2" max="2" width="8.625" style="2" customWidth="1"/>
    <col min="3" max="3" width="6.625" style="2" customWidth="1"/>
    <col min="4" max="4" width="27.125" style="2" customWidth="1"/>
    <col min="5" max="5" width="23.75" style="3" customWidth="1"/>
    <col min="6" max="6" width="14" style="3" customWidth="1"/>
    <col min="7" max="9" width="34.5" style="1" customWidth="1"/>
    <col min="10" max="10" width="31.75" style="1"/>
    <col min="11" max="11" width="21.625" style="1" customWidth="1"/>
    <col min="12" max="12" width="31.75" style="1"/>
    <col min="13" max="13" width="23.25" style="1" customWidth="1"/>
    <col min="14" max="16384" width="31.75" style="1"/>
  </cols>
  <sheetData>
    <row r="1" spans="1:13" s="20" customFormat="1" ht="54.75" customHeight="1" x14ac:dyDescent="0.15">
      <c r="A1" s="17" t="s">
        <v>0</v>
      </c>
      <c r="B1" s="17" t="s">
        <v>8</v>
      </c>
      <c r="C1" s="17" t="s">
        <v>6</v>
      </c>
      <c r="D1" s="17" t="s">
        <v>26</v>
      </c>
      <c r="E1" s="18" t="s">
        <v>19</v>
      </c>
      <c r="F1" s="17" t="s">
        <v>9</v>
      </c>
      <c r="G1" s="17" t="s">
        <v>16</v>
      </c>
      <c r="H1" s="18" t="s">
        <v>17</v>
      </c>
      <c r="I1" s="18" t="s">
        <v>18</v>
      </c>
      <c r="J1" s="19" t="s">
        <v>15</v>
      </c>
      <c r="K1" s="19" t="s">
        <v>10</v>
      </c>
      <c r="L1" s="19" t="s">
        <v>11</v>
      </c>
      <c r="M1" s="19" t="s">
        <v>12</v>
      </c>
    </row>
    <row r="2" spans="1:13" ht="12.75" customHeight="1" x14ac:dyDescent="0.15">
      <c r="A2" s="8" t="s">
        <v>1</v>
      </c>
      <c r="B2" s="16" t="s">
        <v>14</v>
      </c>
      <c r="C2" s="8" t="s">
        <v>7</v>
      </c>
      <c r="D2" s="8"/>
      <c r="E2" s="13" t="s">
        <v>104</v>
      </c>
      <c r="F2" s="14" t="s">
        <v>203</v>
      </c>
      <c r="G2"/>
      <c r="H2"/>
      <c r="I2"/>
      <c r="J2" s="11"/>
      <c r="K2" s="9"/>
      <c r="L2" s="10"/>
      <c r="M2" s="9"/>
    </row>
  </sheetData>
  <autoFilter ref="A1:F2"/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5" zoomScaleNormal="85" workbookViewId="0">
      <pane ySplit="1" topLeftCell="A2" activePane="bottomLeft" state="frozen"/>
      <selection pane="bottomLeft" activeCell="F2" sqref="F2"/>
    </sheetView>
  </sheetViews>
  <sheetFormatPr defaultColWidth="31.75" defaultRowHeight="13.5" x14ac:dyDescent="0.15"/>
  <cols>
    <col min="1" max="1" width="6.75" style="2" customWidth="1"/>
    <col min="2" max="2" width="8.625" style="2" customWidth="1"/>
    <col min="3" max="3" width="6.625" style="2" customWidth="1"/>
    <col min="4" max="4" width="27.125" style="2" customWidth="1"/>
    <col min="5" max="5" width="23.75" style="3" customWidth="1"/>
    <col min="6" max="6" width="14" style="3" customWidth="1"/>
    <col min="7" max="9" width="34.5" style="1" customWidth="1"/>
    <col min="10" max="10" width="31.75" style="1"/>
    <col min="11" max="11" width="21.625" style="1" customWidth="1"/>
    <col min="12" max="12" width="31.75" style="1"/>
    <col min="13" max="13" width="23.25" style="1" customWidth="1"/>
    <col min="14" max="16384" width="31.75" style="1"/>
  </cols>
  <sheetData>
    <row r="1" spans="1:13" s="20" customFormat="1" ht="54.75" customHeight="1" x14ac:dyDescent="0.15">
      <c r="A1" s="17" t="s">
        <v>0</v>
      </c>
      <c r="B1" s="17" t="s">
        <v>8</v>
      </c>
      <c r="C1" s="17" t="s">
        <v>6</v>
      </c>
      <c r="D1" s="17" t="s">
        <v>25</v>
      </c>
      <c r="E1" s="18" t="s">
        <v>19</v>
      </c>
      <c r="F1" s="17" t="s">
        <v>9</v>
      </c>
      <c r="G1" s="17" t="s">
        <v>16</v>
      </c>
      <c r="H1" s="18" t="s">
        <v>17</v>
      </c>
      <c r="I1" s="18" t="s">
        <v>18</v>
      </c>
      <c r="J1" s="19" t="s">
        <v>15</v>
      </c>
      <c r="K1" s="19" t="s">
        <v>10</v>
      </c>
      <c r="L1" s="19" t="s">
        <v>11</v>
      </c>
      <c r="M1" s="19" t="s">
        <v>12</v>
      </c>
    </row>
    <row r="2" spans="1:13" ht="12.75" customHeight="1" x14ac:dyDescent="0.15">
      <c r="A2" s="8" t="s">
        <v>1</v>
      </c>
      <c r="B2" s="16" t="s">
        <v>20</v>
      </c>
      <c r="C2" s="8" t="s">
        <v>7</v>
      </c>
      <c r="D2" s="8"/>
      <c r="E2" s="13" t="s">
        <v>103</v>
      </c>
      <c r="F2" s="14" t="s">
        <v>204</v>
      </c>
      <c r="G2"/>
      <c r="H2"/>
      <c r="I2"/>
      <c r="J2" s="11"/>
      <c r="K2" s="9"/>
      <c r="L2" s="10"/>
      <c r="M2" s="9"/>
    </row>
  </sheetData>
  <autoFilter ref="A1:F2"/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api_info</vt:lpstr>
      <vt:lpstr>getCountry</vt:lpstr>
      <vt:lpstr>getRegion</vt:lpstr>
      <vt:lpstr>getRegionForReceiving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Test</cp:lastModifiedBy>
  <dcterms:created xsi:type="dcterms:W3CDTF">2017-11-02T09:01:00Z</dcterms:created>
  <dcterms:modified xsi:type="dcterms:W3CDTF">2019-04-30T05:33:32Z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