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https://assumptionuniversity.sharepoint.com/sites/Section_87BC71D7-52A1-47CF-9B09-6FFD0BBFFAB3/Shared Documents/General/Class no 11/"/>
    </mc:Choice>
  </mc:AlternateContent>
  <xr:revisionPtr revIDLastSave="3" documentId="11_381E4731DB8DFF242D523CD0841EEC62A955D16D" xr6:coauthVersionLast="47" xr6:coauthVersionMax="47" xr10:uidLastSave="{F90B2506-53E7-1840-905B-F17D2F9C9FF9}"/>
  <bookViews>
    <workbookView xWindow="0" yWindow="500" windowWidth="19200" windowHeight="10540" xr2:uid="{00000000-000D-0000-FFFF-FFFF00000000}"/>
  </bookViews>
  <sheets>
    <sheet name="Prob 6-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F10" i="1"/>
  <c r="F12" i="1" s="1"/>
  <c r="F20" i="1"/>
  <c r="H19" i="1"/>
  <c r="H18" i="1"/>
  <c r="H17" i="1"/>
  <c r="H9" i="1"/>
  <c r="H8" i="1"/>
  <c r="H7" i="1"/>
  <c r="H6" i="1"/>
  <c r="H5" i="1"/>
  <c r="H20" i="1" l="1"/>
  <c r="H26" i="1"/>
  <c r="H22" i="1" l="1"/>
  <c r="H23" i="1" s="1"/>
  <c r="L10" i="1"/>
  <c r="E29" i="1" s="1"/>
  <c r="E33" i="1" s="1"/>
  <c r="E36" i="1" s="1"/>
  <c r="E38" i="1" s="1"/>
  <c r="H13" i="1"/>
</calcChain>
</file>

<file path=xl/sharedStrings.xml><?xml version="1.0" encoding="utf-8"?>
<sst xmlns="http://schemas.openxmlformats.org/spreadsheetml/2006/main" count="40" uniqueCount="32">
  <si>
    <t>Problem 6-2</t>
  </si>
  <si>
    <t>Date</t>
  </si>
  <si>
    <t>Description</t>
  </si>
  <si>
    <t>Units</t>
  </si>
  <si>
    <t>Unit Cost</t>
  </si>
  <si>
    <t>Total cost</t>
  </si>
  <si>
    <t xml:space="preserve">      June 1</t>
  </si>
  <si>
    <t>Beginning inventory</t>
  </si>
  <si>
    <t>Purchase</t>
  </si>
  <si>
    <t xml:space="preserve">Purchase </t>
  </si>
  <si>
    <t>Purchase return</t>
  </si>
  <si>
    <t>Goods available for sale</t>
  </si>
  <si>
    <t xml:space="preserve">Average cost per unit </t>
  </si>
  <si>
    <t>Units sold</t>
  </si>
  <si>
    <t>Ending inventory in units</t>
  </si>
  <si>
    <t>Apply FIFO</t>
  </si>
  <si>
    <t>Cost of Goods Sold</t>
  </si>
  <si>
    <t>Net Sales</t>
  </si>
  <si>
    <t>Unit selling price</t>
  </si>
  <si>
    <t>Sales</t>
  </si>
  <si>
    <t>Sales Returns</t>
  </si>
  <si>
    <t>Total sales</t>
  </si>
  <si>
    <t>Gross Profit</t>
  </si>
  <si>
    <t>Gross Profit Margin</t>
  </si>
  <si>
    <t>percent</t>
  </si>
  <si>
    <t>Apply AVERAGE COST</t>
  </si>
  <si>
    <t>Average Cost per unit</t>
  </si>
  <si>
    <t>Cost of Ending Inventory =  95 units x  $43.90</t>
  </si>
  <si>
    <t>Cost of Goods Sold = Cost of goods available for sales - Cost of ending inventory</t>
  </si>
  <si>
    <t>10,975 - 4,170.50</t>
  </si>
  <si>
    <t>Gross Profit = Net Sales - Cost of Goods Sold</t>
  </si>
  <si>
    <t>Gross Profit rate =  Gross Profit / net sales x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</si>
</sst>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_);[Red]\(&quot;$&quot;#,##0\)"/>
    <numFmt numFmtId="165" formatCode="&quot;$&quot;#,##0.00_);\(&quot;$&quot;#,##0.00\)"/>
    <numFmt numFmtId="166" formatCode="&quot;$&quot;#,##0.00_);[Red]\(&quot;$&quot;#,##0.00\)"/>
    <numFmt numFmtId="167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name val="Times New Roman"/>
      <family val="1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C00000"/>
      <name val="Calibri"/>
      <family val="2"/>
      <scheme val="minor"/>
    </font>
    <font>
      <u/>
      <sz val="13"/>
      <name val="Calibri"/>
      <family val="2"/>
      <scheme val="minor"/>
    </font>
    <font>
      <sz val="13"/>
      <color rgb="FFC00000"/>
      <name val="Times New Roman"/>
      <family val="1"/>
    </font>
    <font>
      <b/>
      <sz val="13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3"/>
      <color theme="0" tint="-4.9989318521683403E-2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6" fontId="4" fillId="0" borderId="0" xfId="0" applyNumberFormat="1" applyFont="1"/>
    <xf numFmtId="0" fontId="6" fillId="0" borderId="5" xfId="0" applyFont="1" applyBorder="1"/>
    <xf numFmtId="0" fontId="6" fillId="0" borderId="6" xfId="0" applyFont="1" applyBorder="1"/>
    <xf numFmtId="0" fontId="6" fillId="0" borderId="6" xfId="0" applyFont="1" applyBorder="1" applyAlignment="1">
      <alignment horizontal="center"/>
    </xf>
    <xf numFmtId="0" fontId="7" fillId="0" borderId="1" xfId="0" applyFont="1" applyBorder="1" applyAlignment="1">
      <alignment horizontal="right"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/>
    <xf numFmtId="0" fontId="7" fillId="0" borderId="4" xfId="0" applyFont="1" applyBorder="1" applyAlignment="1">
      <alignment horizontal="center" vertical="center" wrapText="1"/>
    </xf>
    <xf numFmtId="164" fontId="8" fillId="0" borderId="3" xfId="0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9" fillId="0" borderId="0" xfId="0" applyFont="1"/>
    <xf numFmtId="164" fontId="8" fillId="0" borderId="0" xfId="0" applyNumberFormat="1" applyFont="1"/>
    <xf numFmtId="0" fontId="6" fillId="0" borderId="0" xfId="0" applyFont="1"/>
    <xf numFmtId="0" fontId="5" fillId="0" borderId="0" xfId="0" applyFont="1"/>
    <xf numFmtId="0" fontId="10" fillId="0" borderId="0" xfId="0" applyFont="1"/>
    <xf numFmtId="0" fontId="11" fillId="0" borderId="0" xfId="0" applyFont="1"/>
    <xf numFmtId="164" fontId="12" fillId="0" borderId="0" xfId="0" applyNumberFormat="1" applyFont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" fontId="9" fillId="0" borderId="5" xfId="0" applyNumberFormat="1" applyFont="1" applyBorder="1"/>
    <xf numFmtId="0" fontId="9" fillId="0" borderId="8" xfId="0" applyFont="1" applyBorder="1"/>
    <xf numFmtId="0" fontId="9" fillId="0" borderId="5" xfId="0" applyFont="1" applyBorder="1"/>
    <xf numFmtId="0" fontId="9" fillId="0" borderId="9" xfId="0" applyFont="1" applyBorder="1"/>
    <xf numFmtId="164" fontId="9" fillId="0" borderId="5" xfId="0" applyNumberFormat="1" applyFont="1" applyBorder="1"/>
    <xf numFmtId="0" fontId="13" fillId="0" borderId="10" xfId="0" applyFont="1" applyBorder="1"/>
    <xf numFmtId="164" fontId="13" fillId="0" borderId="10" xfId="0" applyNumberFormat="1" applyFont="1" applyBorder="1"/>
    <xf numFmtId="0" fontId="8" fillId="0" borderId="0" xfId="0" applyFont="1"/>
    <xf numFmtId="0" fontId="8" fillId="0" borderId="11" xfId="0" applyFont="1" applyBorder="1"/>
    <xf numFmtId="0" fontId="12" fillId="0" borderId="5" xfId="0" applyFont="1" applyBorder="1"/>
    <xf numFmtId="0" fontId="14" fillId="0" borderId="1" xfId="0" applyFont="1" applyBorder="1" applyAlignment="1">
      <alignment horizontal="right"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 applyAlignment="1">
      <alignment horizontal="center" vertical="center" wrapText="1"/>
    </xf>
    <xf numFmtId="0" fontId="12" fillId="0" borderId="9" xfId="0" applyFont="1" applyBorder="1"/>
    <xf numFmtId="43" fontId="8" fillId="0" borderId="0" xfId="1" applyFont="1" applyFill="1"/>
    <xf numFmtId="0" fontId="16" fillId="0" borderId="0" xfId="0" applyFont="1"/>
    <xf numFmtId="0" fontId="17" fillId="0" borderId="5" xfId="0" applyFont="1" applyBorder="1"/>
    <xf numFmtId="0" fontId="15" fillId="0" borderId="5" xfId="0" applyFont="1" applyBorder="1"/>
    <xf numFmtId="0" fontId="17" fillId="0" borderId="0" xfId="0" applyFont="1"/>
    <xf numFmtId="164" fontId="15" fillId="0" borderId="0" xfId="0" applyNumberFormat="1" applyFont="1"/>
    <xf numFmtId="16" fontId="17" fillId="0" borderId="0" xfId="0" applyNumberFormat="1" applyFont="1"/>
    <xf numFmtId="0" fontId="15" fillId="0" borderId="0" xfId="0" applyFont="1"/>
    <xf numFmtId="0" fontId="18" fillId="0" borderId="0" xfId="0" applyFont="1"/>
    <xf numFmtId="166" fontId="17" fillId="0" borderId="0" xfId="0" applyNumberFormat="1" applyFont="1"/>
    <xf numFmtId="166" fontId="17" fillId="0" borderId="0" xfId="0" applyNumberFormat="1" applyFont="1" applyAlignment="1">
      <alignment horizontal="left"/>
    </xf>
    <xf numFmtId="16" fontId="12" fillId="0" borderId="5" xfId="0" applyNumberFormat="1" applyFont="1" applyBorder="1"/>
    <xf numFmtId="0" fontId="12" fillId="0" borderId="8" xfId="0" applyFont="1" applyBorder="1"/>
    <xf numFmtId="164" fontId="8" fillId="2" borderId="7" xfId="0" applyNumberFormat="1" applyFont="1" applyFill="1" applyBorder="1"/>
    <xf numFmtId="167" fontId="8" fillId="2" borderId="5" xfId="1" applyNumberFormat="1" applyFont="1" applyFill="1" applyBorder="1"/>
    <xf numFmtId="164" fontId="8" fillId="3" borderId="0" xfId="0" applyNumberFormat="1" applyFont="1" applyFill="1"/>
    <xf numFmtId="164" fontId="8" fillId="3" borderId="11" xfId="0" applyNumberFormat="1" applyFont="1" applyFill="1" applyBorder="1"/>
    <xf numFmtId="166" fontId="19" fillId="0" borderId="0" xfId="0" applyNumberFormat="1" applyFont="1"/>
    <xf numFmtId="0" fontId="20" fillId="0" borderId="0" xfId="0" applyFont="1"/>
    <xf numFmtId="166" fontId="8" fillId="0" borderId="0" xfId="0" applyNumberFormat="1" applyFont="1"/>
    <xf numFmtId="166" fontId="8" fillId="0" borderId="0" xfId="0" applyNumberFormat="1" applyFont="1" applyAlignment="1">
      <alignment horizontal="left"/>
    </xf>
    <xf numFmtId="165" fontId="19" fillId="0" borderId="0" xfId="0" applyNumberFormat="1" applyFont="1"/>
    <xf numFmtId="43" fontId="19" fillId="0" borderId="0" xfId="1" applyFont="1"/>
    <xf numFmtId="164" fontId="12" fillId="0" borderId="1" xfId="0" applyNumberFormat="1" applyFont="1" applyBorder="1"/>
    <xf numFmtId="0" fontId="8" fillId="2" borderId="5" xfId="0" applyFont="1" applyFill="1" applyBorder="1" applyAlignment="1">
      <alignment horizontal="center"/>
    </xf>
    <xf numFmtId="164" fontId="12" fillId="0" borderId="5" xfId="0" applyNumberFormat="1" applyFont="1" applyBorder="1"/>
    <xf numFmtId="0" fontId="21" fillId="0" borderId="0" xfId="0" applyFont="1"/>
    <xf numFmtId="166" fontId="2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1844387</xdr:colOff>
      <xdr:row>5</xdr:row>
      <xdr:rowOff>190500</xdr:rowOff>
    </xdr:from>
    <xdr:to>
      <xdr:col>4</xdr:col>
      <xdr:colOff>1853046</xdr:colOff>
      <xdr:row>8</xdr:row>
      <xdr:rowOff>181841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BB08ED1-5971-4596-A732-E0EC90EC87EF}"/>
            </a:ext>
          </a:extLst>
        </xdr:cNvPr>
        <xdr:cNvCxnSpPr/>
      </xdr:nvCxnSpPr>
      <xdr:spPr>
        <a:xfrm flipH="1" flipV="1">
          <a:off x="4450773" y="1220932"/>
          <a:ext cx="8659" cy="6147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51954</xdr:colOff>
      <xdr:row>11</xdr:row>
      <xdr:rowOff>69272</xdr:rowOff>
    </xdr:from>
    <xdr:to>
      <xdr:col>8</xdr:col>
      <xdr:colOff>458931</xdr:colOff>
      <xdr:row>11</xdr:row>
      <xdr:rowOff>190500</xdr:rowOff>
    </xdr:to>
    <xdr:sp macro="" textlink="">
      <xdr:nvSpPr>
        <xdr:cNvPr id="2" name="ลูกศร: ซ้าย 1">
          <a:extLst>
            <a:ext uri="{FF2B5EF4-FFF2-40B4-BE49-F238E27FC236}">
              <a16:creationId xmlns:a16="http://schemas.microsoft.com/office/drawing/2014/main" id="{5FB800C0-A18C-F819-8613-E594EDEDC98E}"/>
            </a:ext>
          </a:extLst>
        </xdr:cNvPr>
        <xdr:cNvSpPr/>
      </xdr:nvSpPr>
      <xdr:spPr>
        <a:xfrm>
          <a:off x="7931727" y="2450522"/>
          <a:ext cx="406977" cy="121228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L38"/>
  <sheetViews>
    <sheetView tabSelected="1" topLeftCell="C1" zoomScale="130" zoomScaleNormal="130" workbookViewId="0">
      <selection activeCell="I8" sqref="I8"/>
    </sheetView>
  </sheetViews>
  <sheetFormatPr baseColWidth="10" defaultColWidth="8.83203125" defaultRowHeight="15" x14ac:dyDescent="0.2"/>
  <cols>
    <col min="4" max="4" width="11.83203125" customWidth="1"/>
    <col min="5" max="5" width="32.6640625" customWidth="1"/>
    <col min="6" max="6" width="10.83203125" customWidth="1"/>
    <col min="7" max="7" width="18" customWidth="1"/>
    <col min="8" max="8" width="17.5" customWidth="1"/>
    <col min="11" max="11" width="14.33203125" customWidth="1"/>
    <col min="12" max="12" width="11.1640625" customWidth="1"/>
  </cols>
  <sheetData>
    <row r="2" spans="4:12" ht="17" x14ac:dyDescent="0.2">
      <c r="D2" s="19" t="s">
        <v>0</v>
      </c>
    </row>
    <row r="3" spans="4:12" x14ac:dyDescent="0.2">
      <c r="D3" s="1"/>
      <c r="E3" s="1"/>
      <c r="F3" s="1"/>
      <c r="G3" s="1"/>
      <c r="H3" s="1"/>
    </row>
    <row r="4" spans="4:12" ht="18" thickBot="1" x14ac:dyDescent="0.25">
      <c r="D4" s="5" t="s">
        <v>1</v>
      </c>
      <c r="E4" s="5" t="s">
        <v>2</v>
      </c>
      <c r="F4" s="5" t="s">
        <v>3</v>
      </c>
      <c r="G4" s="6" t="s">
        <v>4</v>
      </c>
      <c r="H4" s="7" t="s">
        <v>5</v>
      </c>
    </row>
    <row r="5" spans="4:12" ht="19" thickBot="1" x14ac:dyDescent="0.25">
      <c r="D5" s="8" t="s">
        <v>6</v>
      </c>
      <c r="E5" s="9" t="s">
        <v>7</v>
      </c>
      <c r="F5" s="10">
        <v>40</v>
      </c>
      <c r="G5" s="11">
        <v>40</v>
      </c>
      <c r="H5" s="12">
        <f>F5*G5</f>
        <v>1600</v>
      </c>
      <c r="I5" s="42"/>
      <c r="J5" s="42"/>
    </row>
    <row r="6" spans="4:12" ht="19" thickBot="1" x14ac:dyDescent="0.25">
      <c r="D6" s="8">
        <v>4</v>
      </c>
      <c r="E6" s="9" t="s">
        <v>8</v>
      </c>
      <c r="F6" s="10">
        <v>135</v>
      </c>
      <c r="G6" s="13">
        <v>43</v>
      </c>
      <c r="H6" s="12">
        <f t="shared" ref="H6:H9" si="0">F6*G6</f>
        <v>5805</v>
      </c>
      <c r="I6" s="42"/>
      <c r="J6" s="42"/>
    </row>
    <row r="7" spans="4:12" ht="19" thickBot="1" x14ac:dyDescent="0.25">
      <c r="D7" s="8">
        <v>18</v>
      </c>
      <c r="E7" s="9" t="s">
        <v>9</v>
      </c>
      <c r="F7" s="10">
        <v>55</v>
      </c>
      <c r="G7" s="10">
        <v>46</v>
      </c>
      <c r="H7" s="12">
        <f t="shared" si="0"/>
        <v>2530</v>
      </c>
      <c r="I7" s="42"/>
      <c r="J7" s="42"/>
    </row>
    <row r="8" spans="4:12" ht="19" thickBot="1" x14ac:dyDescent="0.25">
      <c r="D8" s="37">
        <v>18</v>
      </c>
      <c r="E8" s="38" t="s">
        <v>10</v>
      </c>
      <c r="F8" s="39">
        <v>-10</v>
      </c>
      <c r="G8" s="39">
        <v>46</v>
      </c>
      <c r="H8" s="64">
        <f t="shared" si="0"/>
        <v>-460</v>
      </c>
      <c r="I8" s="42"/>
      <c r="J8" s="42"/>
    </row>
    <row r="9" spans="4:12" ht="19" thickBot="1" x14ac:dyDescent="0.25">
      <c r="D9" s="8">
        <v>28</v>
      </c>
      <c r="E9" s="9" t="s">
        <v>8</v>
      </c>
      <c r="F9" s="10">
        <v>30</v>
      </c>
      <c r="G9" s="10">
        <v>50</v>
      </c>
      <c r="H9" s="14">
        <f t="shared" si="0"/>
        <v>1500</v>
      </c>
      <c r="I9" s="42"/>
      <c r="J9" s="42"/>
    </row>
    <row r="10" spans="4:12" ht="17" x14ac:dyDescent="0.2">
      <c r="D10" s="43"/>
      <c r="E10" s="16" t="s">
        <v>11</v>
      </c>
      <c r="F10" s="65">
        <f>SUM(F5:F9)</f>
        <v>250</v>
      </c>
      <c r="G10" s="44"/>
      <c r="H10" s="54">
        <f>SUM(H5:H9)</f>
        <v>10975</v>
      </c>
      <c r="I10" s="42"/>
      <c r="J10" s="42" t="s">
        <v>12</v>
      </c>
      <c r="K10" s="3"/>
      <c r="L10" s="4">
        <f>H10/F10</f>
        <v>43.9</v>
      </c>
    </row>
    <row r="11" spans="4:12" ht="17" x14ac:dyDescent="0.2">
      <c r="D11" s="43"/>
      <c r="E11" s="29" t="s">
        <v>13</v>
      </c>
      <c r="F11" s="15">
        <v>155</v>
      </c>
      <c r="G11" s="43"/>
      <c r="H11" s="43"/>
      <c r="I11" s="42"/>
      <c r="J11" s="42"/>
    </row>
    <row r="12" spans="4:12" ht="17" x14ac:dyDescent="0.2">
      <c r="D12" s="43"/>
      <c r="E12" s="16" t="s">
        <v>14</v>
      </c>
      <c r="F12" s="15">
        <f>F10-F11</f>
        <v>95</v>
      </c>
      <c r="G12" s="43"/>
      <c r="H12" s="55">
        <v>4430</v>
      </c>
      <c r="I12" s="42"/>
      <c r="J12" s="17" t="s">
        <v>15</v>
      </c>
    </row>
    <row r="13" spans="4:12" ht="17" x14ac:dyDescent="0.2">
      <c r="D13" s="45"/>
      <c r="E13" s="34" t="s">
        <v>16</v>
      </c>
      <c r="F13" s="45"/>
      <c r="G13" s="45"/>
      <c r="H13" s="18">
        <f>H10-H12</f>
        <v>6545</v>
      </c>
      <c r="I13" s="42"/>
      <c r="J13" s="42"/>
      <c r="L13" s="20"/>
    </row>
    <row r="14" spans="4:12" ht="17" x14ac:dyDescent="0.2">
      <c r="D14" s="45"/>
      <c r="E14" s="45"/>
      <c r="F14" s="45"/>
      <c r="G14" s="45"/>
      <c r="H14" s="46"/>
      <c r="I14" s="42"/>
      <c r="J14" s="42"/>
      <c r="L14" s="20"/>
    </row>
    <row r="15" spans="4:12" ht="17" x14ac:dyDescent="0.2">
      <c r="D15" s="19" t="s">
        <v>17</v>
      </c>
      <c r="E15" s="21"/>
      <c r="F15" s="22"/>
      <c r="G15" s="22"/>
      <c r="H15" s="23"/>
      <c r="L15" s="20"/>
    </row>
    <row r="16" spans="4:12" ht="17" x14ac:dyDescent="0.2">
      <c r="D16" s="15" t="s">
        <v>1</v>
      </c>
      <c r="E16" s="24" t="s">
        <v>2</v>
      </c>
      <c r="F16" s="15" t="s">
        <v>3</v>
      </c>
      <c r="G16" s="25" t="s">
        <v>18</v>
      </c>
      <c r="H16" s="26" t="s">
        <v>17</v>
      </c>
      <c r="L16" s="20"/>
    </row>
    <row r="17" spans="4:12" ht="17" x14ac:dyDescent="0.2">
      <c r="D17" s="27">
        <v>45087</v>
      </c>
      <c r="E17" s="28" t="s">
        <v>19</v>
      </c>
      <c r="F17" s="29">
        <v>110</v>
      </c>
      <c r="G17" s="30">
        <v>70</v>
      </c>
      <c r="H17" s="31">
        <f>F17*G17</f>
        <v>7700</v>
      </c>
      <c r="L17" s="20"/>
    </row>
    <row r="18" spans="4:12" ht="17" x14ac:dyDescent="0.2">
      <c r="D18" s="52">
        <v>45088</v>
      </c>
      <c r="E18" s="53" t="s">
        <v>20</v>
      </c>
      <c r="F18" s="36">
        <v>-15</v>
      </c>
      <c r="G18" s="40">
        <v>70</v>
      </c>
      <c r="H18" s="66">
        <f t="shared" ref="H18:H19" si="1">F18*G18</f>
        <v>-1050</v>
      </c>
      <c r="L18" s="20"/>
    </row>
    <row r="19" spans="4:12" ht="18" thickBot="1" x14ac:dyDescent="0.25">
      <c r="D19" s="27">
        <v>45102</v>
      </c>
      <c r="E19" s="28" t="s">
        <v>19</v>
      </c>
      <c r="F19" s="32">
        <v>60</v>
      </c>
      <c r="G19" s="30">
        <v>75</v>
      </c>
      <c r="H19" s="33">
        <f t="shared" si="1"/>
        <v>4500</v>
      </c>
      <c r="L19" s="20"/>
    </row>
    <row r="20" spans="4:12" ht="18" thickBot="1" x14ac:dyDescent="0.25">
      <c r="D20" s="47"/>
      <c r="E20" s="34" t="s">
        <v>21</v>
      </c>
      <c r="F20" s="35">
        <f>SUM(F17:F19)</f>
        <v>155</v>
      </c>
      <c r="G20" s="48"/>
      <c r="H20" s="57">
        <f>SUM(H17:H19)</f>
        <v>11150</v>
      </c>
      <c r="L20" s="20"/>
    </row>
    <row r="21" spans="4:12" ht="17" x14ac:dyDescent="0.2">
      <c r="D21" s="45"/>
      <c r="E21" s="34" t="s">
        <v>16</v>
      </c>
      <c r="F21" s="45"/>
      <c r="G21" s="45"/>
      <c r="H21" s="18">
        <v>6545</v>
      </c>
      <c r="L21" s="20"/>
    </row>
    <row r="22" spans="4:12" ht="17" x14ac:dyDescent="0.2">
      <c r="D22" s="45"/>
      <c r="E22" s="34" t="s">
        <v>22</v>
      </c>
      <c r="F22" s="45"/>
      <c r="G22" s="45"/>
      <c r="H22" s="56">
        <f>H20-H21</f>
        <v>4605</v>
      </c>
      <c r="L22" s="20"/>
    </row>
    <row r="23" spans="4:12" ht="17" x14ac:dyDescent="0.2">
      <c r="D23" s="45"/>
      <c r="E23" s="34" t="s">
        <v>23</v>
      </c>
      <c r="F23" s="45"/>
      <c r="G23" s="45"/>
      <c r="H23" s="41">
        <f>H22/H20%</f>
        <v>41.300448430493276</v>
      </c>
      <c r="I23" s="67" t="s">
        <v>24</v>
      </c>
      <c r="L23" s="20"/>
    </row>
    <row r="24" spans="4:12" ht="17" x14ac:dyDescent="0.2">
      <c r="D24" s="45"/>
      <c r="E24" s="45"/>
      <c r="F24" s="45"/>
      <c r="G24" s="45"/>
      <c r="H24" s="46"/>
      <c r="L24" s="20"/>
    </row>
    <row r="25" spans="4:12" ht="17" x14ac:dyDescent="0.2">
      <c r="D25" s="34" t="s">
        <v>25</v>
      </c>
      <c r="E25" s="42"/>
      <c r="F25" s="42"/>
      <c r="G25" s="42"/>
      <c r="H25" s="42"/>
    </row>
    <row r="26" spans="4:12" s="59" customFormat="1" ht="18" customHeight="1" x14ac:dyDescent="0.2">
      <c r="D26" s="34" t="s">
        <v>26</v>
      </c>
      <c r="G26" s="68"/>
      <c r="H26" s="58">
        <f>H10/F10</f>
        <v>43.9</v>
      </c>
    </row>
    <row r="27" spans="4:12" s="2" customFormat="1" ht="16" x14ac:dyDescent="0.2">
      <c r="D27" s="49"/>
      <c r="E27" s="59"/>
      <c r="F27" s="59"/>
      <c r="G27" s="49"/>
      <c r="H27" s="49"/>
    </row>
    <row r="28" spans="4:12" s="2" customFormat="1" ht="17" x14ac:dyDescent="0.2">
      <c r="D28" s="34" t="s">
        <v>27</v>
      </c>
      <c r="E28" s="49"/>
      <c r="F28" s="49"/>
      <c r="G28" s="49"/>
      <c r="H28" s="49"/>
    </row>
    <row r="29" spans="4:12" s="2" customFormat="1" ht="17" x14ac:dyDescent="0.2">
      <c r="D29" s="49"/>
      <c r="E29" s="60">
        <f>F12*L10</f>
        <v>4170.5</v>
      </c>
      <c r="F29" s="49"/>
      <c r="G29" s="49"/>
      <c r="H29" s="49"/>
    </row>
    <row r="30" spans="4:12" s="2" customFormat="1" ht="17" x14ac:dyDescent="0.2">
      <c r="D30" s="49"/>
      <c r="E30" s="50"/>
      <c r="F30" s="49"/>
      <c r="G30" s="49"/>
      <c r="H30" s="49"/>
    </row>
    <row r="31" spans="4:12" s="2" customFormat="1" ht="17" x14ac:dyDescent="0.2">
      <c r="D31" s="34" t="s">
        <v>28</v>
      </c>
      <c r="E31" s="49"/>
      <c r="F31" s="49"/>
      <c r="G31" s="49"/>
      <c r="H31" s="49"/>
    </row>
    <row r="32" spans="4:12" s="2" customFormat="1" ht="17" x14ac:dyDescent="0.2">
      <c r="D32" s="45"/>
      <c r="E32" s="34" t="s">
        <v>29</v>
      </c>
      <c r="F32" s="49"/>
      <c r="G32" s="49"/>
      <c r="H32" s="49"/>
    </row>
    <row r="33" spans="4:8" s="2" customFormat="1" ht="22.5" customHeight="1" x14ac:dyDescent="0.2">
      <c r="D33" s="49"/>
      <c r="E33" s="61">
        <f>H10-E29</f>
        <v>6804.5</v>
      </c>
      <c r="F33" s="49"/>
      <c r="G33" s="49"/>
      <c r="H33" s="49"/>
    </row>
    <row r="34" spans="4:8" s="2" customFormat="1" ht="22.5" customHeight="1" x14ac:dyDescent="0.2">
      <c r="D34" s="49"/>
      <c r="E34" s="51"/>
      <c r="F34" s="49"/>
      <c r="G34" s="49"/>
      <c r="H34" s="49"/>
    </row>
    <row r="35" spans="4:8" s="2" customFormat="1" ht="17" x14ac:dyDescent="0.2">
      <c r="D35" s="34" t="s">
        <v>30</v>
      </c>
      <c r="E35" s="49"/>
      <c r="F35" s="49"/>
      <c r="G35" s="49"/>
      <c r="H35" s="49"/>
    </row>
    <row r="36" spans="4:8" s="2" customFormat="1" ht="22.5" customHeight="1" x14ac:dyDescent="0.2">
      <c r="D36" s="49"/>
      <c r="E36" s="62">
        <f>H20-E33</f>
        <v>4345.5</v>
      </c>
      <c r="F36" s="49"/>
      <c r="G36" s="49"/>
      <c r="H36" s="49"/>
    </row>
    <row r="37" spans="4:8" s="22" customFormat="1" ht="22.5" customHeight="1" x14ac:dyDescent="0.2">
      <c r="D37" s="34" t="s">
        <v>31</v>
      </c>
      <c r="E37" s="45"/>
      <c r="F37" s="45"/>
      <c r="G37" s="45"/>
      <c r="H37" s="45"/>
    </row>
    <row r="38" spans="4:8" ht="25.5" customHeight="1" x14ac:dyDescent="0.2">
      <c r="D38" s="42"/>
      <c r="E38" s="63">
        <f>E36/H20%</f>
        <v>38.973094170403584</v>
      </c>
      <c r="F38" s="59" t="s">
        <v>24</v>
      </c>
      <c r="G38" s="42"/>
      <c r="H38" s="42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143670-A4DC-44A6-8407-6B946EE2045B}"/>
</file>

<file path=customXml/itemProps2.xml><?xml version="1.0" encoding="utf-8"?>
<ds:datastoreItem xmlns:ds="http://schemas.openxmlformats.org/officeDocument/2006/customXml" ds:itemID="{09F2503C-0C05-4FF8-8751-A6C8D96E1F82}">
  <ds:schemaRefs>
    <ds:schemaRef ds:uri="d71624b6-cdfe-4a06-ab46-57aa4285b00c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d063c09c-c6e0-40bc-b70e-15e9e518e1c7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D46487D-37FA-40ED-A219-1AAA3C93AE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 6-2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JAN POONTHONG</cp:lastModifiedBy>
  <cp:revision/>
  <dcterms:created xsi:type="dcterms:W3CDTF">2020-09-08T06:36:51Z</dcterms:created>
  <dcterms:modified xsi:type="dcterms:W3CDTF">2023-02-13T11:14:28Z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</Properties>
</file>