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ang\Desktop\DoAn3_LtaDuyen\"/>
    </mc:Choice>
  </mc:AlternateContent>
  <bookViews>
    <workbookView xWindow="0" yWindow="0" windowWidth="25600" windowHeight="12130" activeTab="1"/>
  </bookViews>
  <sheets>
    <sheet name="TestReport" sheetId="12" r:id="rId1"/>
    <sheet name="Đăng ký" sheetId="2" r:id="rId2"/>
    <sheet name="Đăng nhập" sheetId="1" r:id="rId3"/>
    <sheet name="Tìm kiếm " sheetId="4" r:id="rId4"/>
    <sheet name="Giỏ hàng" sheetId="5" r:id="rId5"/>
    <sheet name="Đặt hàng" sheetId="6" r:id="rId6"/>
    <sheet name="TaiKhoan" sheetId="8" r:id="rId7"/>
    <sheet name="Đổi mật khẩu" sheetId="14" r:id="rId8"/>
  </sheets>
  <externalReferences>
    <externalReference r:id="rId9"/>
    <externalReference r:id="rId10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2" l="1"/>
  <c r="G12" i="6" l="1"/>
  <c r="G13" i="6"/>
  <c r="G14" i="6"/>
  <c r="G15" i="6"/>
  <c r="G16" i="6"/>
  <c r="G17" i="6"/>
  <c r="G18" i="6"/>
  <c r="G19" i="6"/>
  <c r="G20" i="6"/>
  <c r="G21" i="6"/>
  <c r="G22" i="6"/>
  <c r="G13" i="5" l="1"/>
  <c r="G14" i="5"/>
  <c r="G15" i="5"/>
  <c r="G16" i="5"/>
  <c r="G17" i="5"/>
  <c r="G18" i="5"/>
  <c r="G19" i="5"/>
  <c r="G20" i="5"/>
  <c r="E17" i="12" l="1"/>
  <c r="F17" i="12"/>
  <c r="G17" i="12"/>
  <c r="H17" i="12"/>
  <c r="E16" i="12"/>
  <c r="F16" i="12"/>
  <c r="G16" i="12"/>
  <c r="H16" i="12"/>
  <c r="E14" i="12"/>
  <c r="F14" i="12"/>
  <c r="G14" i="12"/>
  <c r="H14" i="12"/>
  <c r="E13" i="12"/>
  <c r="F13" i="12"/>
  <c r="G13" i="12"/>
  <c r="H13" i="12"/>
  <c r="D17" i="12"/>
  <c r="D16" i="12"/>
  <c r="D14" i="12"/>
  <c r="D13" i="12"/>
  <c r="G18" i="14" l="1"/>
  <c r="A18" i="14"/>
  <c r="G17" i="14"/>
  <c r="A17" i="14"/>
  <c r="G16" i="14"/>
  <c r="A16" i="14"/>
  <c r="G15" i="14"/>
  <c r="A15" i="14"/>
  <c r="G14" i="14"/>
  <c r="A14" i="14"/>
  <c r="G13" i="14"/>
  <c r="A13" i="14"/>
  <c r="G12" i="14"/>
  <c r="A12" i="14"/>
  <c r="G11" i="14"/>
  <c r="A11" i="14"/>
  <c r="G10" i="14"/>
  <c r="A10" i="14"/>
  <c r="G9" i="14"/>
  <c r="A9" i="14"/>
  <c r="D5" i="14"/>
  <c r="C5" i="14"/>
  <c r="B5" i="14"/>
  <c r="A5" i="14"/>
  <c r="A13" i="6"/>
  <c r="A14" i="6"/>
  <c r="A15" i="6"/>
  <c r="A16" i="6"/>
  <c r="A17" i="6"/>
  <c r="A18" i="6"/>
  <c r="A19" i="6"/>
  <c r="A20" i="6"/>
  <c r="A21" i="6"/>
  <c r="A22" i="6"/>
  <c r="A19" i="5"/>
  <c r="A20" i="5"/>
  <c r="A17" i="5"/>
  <c r="A18" i="5"/>
  <c r="A14" i="5"/>
  <c r="A15" i="5"/>
  <c r="A16" i="5"/>
  <c r="A13" i="5"/>
  <c r="A12" i="4"/>
  <c r="A13" i="4"/>
  <c r="A14" i="4"/>
  <c r="A15" i="4"/>
  <c r="A16" i="4"/>
  <c r="A17" i="4"/>
  <c r="A18" i="4"/>
  <c r="A11" i="4"/>
  <c r="A10" i="4"/>
  <c r="A9" i="4"/>
  <c r="E12" i="12"/>
  <c r="F12" i="12"/>
  <c r="G12" i="12"/>
  <c r="H12" i="12"/>
  <c r="E11" i="12"/>
  <c r="F11" i="12"/>
  <c r="G11" i="12"/>
  <c r="H11" i="12"/>
  <c r="D12" i="12"/>
  <c r="D11" i="12"/>
  <c r="A11" i="1"/>
  <c r="A12" i="1"/>
  <c r="A13" i="1"/>
  <c r="A14" i="1"/>
  <c r="A10" i="1"/>
  <c r="A9" i="1"/>
  <c r="A23" i="2"/>
  <c r="G23" i="2"/>
  <c r="E5" i="14" l="1"/>
  <c r="A9" i="2"/>
  <c r="G9" i="2"/>
  <c r="A10" i="2"/>
  <c r="G10" i="2"/>
  <c r="A11" i="2"/>
  <c r="G11" i="2"/>
  <c r="A12" i="2"/>
  <c r="G12" i="2"/>
  <c r="A13" i="2"/>
  <c r="G13" i="2"/>
  <c r="A14" i="2"/>
  <c r="G14" i="2"/>
  <c r="A15" i="2"/>
  <c r="G15" i="2"/>
  <c r="A16" i="2"/>
  <c r="G16" i="2"/>
  <c r="A17" i="2"/>
  <c r="G17" i="2"/>
  <c r="A18" i="2"/>
  <c r="G18" i="2"/>
  <c r="A19" i="2"/>
  <c r="G19" i="2"/>
  <c r="A20" i="2"/>
  <c r="G20" i="2"/>
  <c r="A21" i="2"/>
  <c r="G21" i="2"/>
  <c r="A22" i="2"/>
  <c r="G22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9" i="4"/>
  <c r="G10" i="4"/>
  <c r="G11" i="4"/>
  <c r="G12" i="4"/>
  <c r="G13" i="4"/>
  <c r="G14" i="4"/>
  <c r="G15" i="4"/>
  <c r="G16" i="4"/>
  <c r="A9" i="5"/>
  <c r="G9" i="5"/>
  <c r="A10" i="5"/>
  <c r="G10" i="5"/>
  <c r="A11" i="5"/>
  <c r="G11" i="5"/>
  <c r="A12" i="5"/>
  <c r="G12" i="5"/>
  <c r="A9" i="6"/>
  <c r="G9" i="6"/>
  <c r="A10" i="6"/>
  <c r="G10" i="6"/>
  <c r="A11" i="6"/>
  <c r="G11" i="6"/>
  <c r="A12" i="6"/>
  <c r="A9" i="8"/>
  <c r="G9" i="8"/>
  <c r="A10" i="8"/>
  <c r="G10" i="8"/>
  <c r="A11" i="8"/>
  <c r="G11" i="8"/>
  <c r="A12" i="8"/>
  <c r="G12" i="8"/>
  <c r="A13" i="8"/>
  <c r="G13" i="8"/>
  <c r="A14" i="8"/>
  <c r="G14" i="8"/>
  <c r="A15" i="8"/>
  <c r="G15" i="8"/>
  <c r="A16" i="8"/>
  <c r="G16" i="8"/>
  <c r="A17" i="8"/>
  <c r="G17" i="8"/>
  <c r="A18" i="8"/>
  <c r="G18" i="8"/>
  <c r="D5" i="8" l="1"/>
  <c r="C5" i="8"/>
  <c r="B5" i="8"/>
  <c r="A5" i="8"/>
  <c r="E5" i="8" l="1"/>
  <c r="D5" i="6" l="1"/>
  <c r="G15" i="12" s="1"/>
  <c r="G18" i="12" s="1"/>
  <c r="C5" i="6"/>
  <c r="F15" i="12" s="1"/>
  <c r="F18" i="12" s="1"/>
  <c r="B5" i="6"/>
  <c r="E15" i="12" s="1"/>
  <c r="E18" i="12" s="1"/>
  <c r="A5" i="6"/>
  <c r="D15" i="12" s="1"/>
  <c r="D18" i="12" s="1"/>
  <c r="D5" i="5"/>
  <c r="C5" i="5"/>
  <c r="B5" i="5"/>
  <c r="A5" i="5"/>
  <c r="E5" i="6" l="1"/>
  <c r="H15" i="12" s="1"/>
  <c r="H18" i="12" s="1"/>
  <c r="E5" i="5"/>
  <c r="D5" i="4"/>
  <c r="C5" i="4"/>
  <c r="B5" i="4"/>
  <c r="A5" i="4"/>
  <c r="D5" i="2"/>
  <c r="C5" i="2"/>
  <c r="B5" i="2"/>
  <c r="A5" i="2"/>
  <c r="D5" i="1"/>
  <c r="C5" i="1"/>
  <c r="B5" i="1"/>
  <c r="A5" i="1"/>
  <c r="E5" i="1" l="1"/>
  <c r="E5" i="4"/>
  <c r="E5" i="2"/>
  <c r="E20" i="12" l="1"/>
</calcChain>
</file>

<file path=xl/sharedStrings.xml><?xml version="1.0" encoding="utf-8"?>
<sst xmlns="http://schemas.openxmlformats.org/spreadsheetml/2006/main" count="658" uniqueCount="274">
  <si>
    <t>Item Test</t>
  </si>
  <si>
    <t>Test requirement</t>
  </si>
  <si>
    <t>Tester</t>
  </si>
  <si>
    <t>Lưu Thị An Duyên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</si>
  <si>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</si>
  <si>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</si>
  <si>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</si>
  <si>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</si>
  <si>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</si>
  <si>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</si>
  <si>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</si>
  <si>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</si>
  <si>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</si>
  <si>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</si>
  <si>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</si>
  <si>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</si>
  <si>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</si>
  <si>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Note</t>
  </si>
  <si>
    <t>DangKy</t>
  </si>
  <si>
    <t>DangNhap</t>
  </si>
  <si>
    <t>TimKiem</t>
  </si>
  <si>
    <t>GioHang</t>
  </si>
  <si>
    <t>DatHang</t>
  </si>
  <si>
    <t>TaiKhoan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</si>
  <si>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</si>
  <si>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</si>
  <si>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</si>
  <si>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</si>
  <si>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</si>
  <si>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</si>
  <si>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</si>
  <si>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</si>
  <si>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</si>
  <si>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Test Items</t>
  </si>
  <si>
    <t>Number of  test cases</t>
  </si>
  <si>
    <t>Sub total</t>
  </si>
  <si>
    <t>Test coverage</t>
  </si>
  <si>
    <t>Test successful coverage</t>
  </si>
  <si>
    <t xml:space="preserve">Đăng ký </t>
  </si>
  <si>
    <t>Đăng nhập</t>
  </si>
  <si>
    <t>Luu Thi An Duyen</t>
  </si>
  <si>
    <t>Kiểm thử website Skincare</t>
  </si>
  <si>
    <t xml:space="preserve">Nhập sai thông tin mật khẩu </t>
  </si>
  <si>
    <t xml:space="preserve">Bỏ trống ô tên đăng nhập </t>
  </si>
  <si>
    <t xml:space="preserve">Bỏ trống ô họ và tên </t>
  </si>
  <si>
    <t xml:space="preserve">Bỏ trống ô số điện thoại </t>
  </si>
  <si>
    <t>Bỏ trống ô email</t>
  </si>
  <si>
    <t xml:space="preserve">Bỏ trống ô mật khẩu </t>
  </si>
  <si>
    <t xml:space="preserve">Bỏ trống ô xác nhận mật khẩu </t>
  </si>
  <si>
    <t>Không tick ô accept</t>
  </si>
  <si>
    <t xml:space="preserve">Nhập tên đăng nhập đã tồn tại trong hệ thống </t>
  </si>
  <si>
    <t xml:space="preserve">Nhập số điện thoại chứa kí tự không phải là số </t>
  </si>
  <si>
    <t xml:space="preserve">Nhập số điện thoại không bắt đầu bằng số 0 </t>
  </si>
  <si>
    <t>Nhập số điện thoại không dài 10 kí tự</t>
  </si>
  <si>
    <t xml:space="preserve">Nhập email sai định dạng </t>
  </si>
  <si>
    <t xml:space="preserve">Nhập mật khẩu &lt; 8 kí tự </t>
  </si>
  <si>
    <t xml:space="preserve">Xác nhận mật khẩu không khớp </t>
  </si>
  <si>
    <t>Người dùng truy cập vào trang web Skincare và click vào Đăng ký để vào trang đăng ký</t>
  </si>
  <si>
    <t xml:space="preserve">B1: Bỏ trống ô tên đăng nhập
B2: Nhập các trường thông tin khác hợp lệ
B3: Nhấn đăng ký </t>
  </si>
  <si>
    <t>Hệ thống thông báo lỗi "Please input your username!"</t>
  </si>
  <si>
    <t xml:space="preserve">B1: Bỏ trống ô họ và tên
B2: Nhập các trường thông tin khác hợp lệ
B3: Nhấn đăng ký </t>
  </si>
  <si>
    <t xml:space="preserve">B1: Bỏ trống ô số điện thoại
B2: Nhập các trường thông tin khác hợp lệ
B3: Nhấn đăng ký </t>
  </si>
  <si>
    <t xml:space="preserve">B1: Bỏ trống ô email
B2: Nhập các trường thông tin khác hợp lệ
B3: Nhấn đăng ký </t>
  </si>
  <si>
    <t xml:space="preserve">B1: Bỏ trống ô mật khẩu
B2: Nhập các trường thông tin khác hợp lệ
B3: Nhấn đăng ký </t>
  </si>
  <si>
    <t xml:space="preserve">B1: Bỏ trống ô xác nhận mật khẩu
B2: Nhập các trường thông tin khác hợp lệ
B3: Nhấn đăng ký </t>
  </si>
  <si>
    <t>Hệ thống thông báo lỗi "Please input your full name!"</t>
  </si>
  <si>
    <t>Hệ thống thông báo lỗi "Please input your phone number!"</t>
  </si>
  <si>
    <t>Hệ thống thông báo lỗi "Please input your email!"</t>
  </si>
  <si>
    <t>Hệ thống thông báo lỗi "Please input your password!"</t>
  </si>
  <si>
    <t>Hệ thống thông báo lỗi "Please input your password again!"</t>
  </si>
  <si>
    <t xml:space="preserve">B1: Không tick ô accept
B2: Nhập các trường thông tin khác hợp lệ
B3: Nhấn đăng ký </t>
  </si>
  <si>
    <t>Hệ thống thông báo lỗi "Please accept the terms and conditions!"</t>
  </si>
  <si>
    <t xml:space="preserve">B1: Nhập tên đăng nhập đã tồn tại trong hệ thống
B2: Nhập các trường thông tin khác hợp lệ
B3: Nhấn đăng ký </t>
  </si>
  <si>
    <t xml:space="preserve">B1: Nhập số điện thoại chứa kí tự không phải là số 
B2: Nhập các trường thông tin khác hợp lệ
B3: Nhấn đăng ký </t>
  </si>
  <si>
    <t>Hệ thống thông báo lỗi "Username already exists!"</t>
  </si>
  <si>
    <t>Hệ thống thông báo lỗi "Invalid phone number!"</t>
  </si>
  <si>
    <t xml:space="preserve">B1: Nhập số điện thoại không bắt đầu bằng số 0
B2: Nhập các trường thông tin khác hợp lệ
B3: Nhấn đăng ký </t>
  </si>
  <si>
    <t xml:space="preserve">B1: Nhập số điện thoại không dài 10 kí tự
B2: Nhập các trường thông tin khác hợp lệ
B3: Nhấn đăng ký </t>
  </si>
  <si>
    <t xml:space="preserve">B1: Nhập email sai định dạng
B2: Nhập các trường thông tin khác hợp lệ
B3: Nhấn đăng ký </t>
  </si>
  <si>
    <t xml:space="preserve">B1: Nhập mật khẩu &lt; 8 kí tự 
B2: Nhập các trường thông tin khác hợp lệ
B3: Nhấn đăng ký </t>
  </si>
  <si>
    <t xml:space="preserve">B1: Xác nhận mật khẩu không khớp
B2: Nhập các trường thông tin khác hợp lệ
B3: Nhấn đăng ký </t>
  </si>
  <si>
    <t>Hệ thống thông  báo lỗi sai định dạng email và yêu cầu nhập lại</t>
  </si>
  <si>
    <t>Hệ thống thông báo lỗi "The two passwords that you entered do not match!"</t>
  </si>
  <si>
    <t>Hệ thống thông báo lỗi "Phone number must start with 0"</t>
  </si>
  <si>
    <t>Hệ thống  thông báo lỗi "Phone number must be 10 characters long"</t>
  </si>
  <si>
    <t>Hệ thống thông bao lỗi "Password must be at least 8 characters long"</t>
  </si>
  <si>
    <t>Nhập tất cả các trường thông tin hợp lệ</t>
  </si>
  <si>
    <t xml:space="preserve">B1: Nhập các trường thông tin hợp lệ 
B2: Nhấn đăng ký </t>
  </si>
  <si>
    <t>Hệ thống thông báo "Đăng ký thành công" và điều hướng sang trang Đăng nhập</t>
  </si>
  <si>
    <t xml:space="preserve">Bỏ trống ô username </t>
  </si>
  <si>
    <t xml:space="preserve">Bỏ trống ô password </t>
  </si>
  <si>
    <t xml:space="preserve">Nhập thông tin username và password hợp lệ </t>
  </si>
  <si>
    <t>Nhập sai thông tin username</t>
  </si>
  <si>
    <t>Kiểm tra xem chức năng của checkbox hoạt động</t>
  </si>
  <si>
    <t>Người dùng truy cập vào trang web Skincare và click vào Đăng nhập để vào trang đăng nhập</t>
  </si>
  <si>
    <t>B1: Bỏ trống username
B2: Nhấn đăng nhập</t>
  </si>
  <si>
    <t>B1: Bỏ trống password
B2: Nhấn đăng nhập</t>
  </si>
  <si>
    <t>B1: Nhập username đúng, password sai
B2: Nhấn đăng nhập</t>
  </si>
  <si>
    <t>Hệ thống thông báo lỗi "An error occurred while logging in."</t>
  </si>
  <si>
    <t>B1: Nhập username sai, password đúng
B2: Nhấn đăng nhập</t>
  </si>
  <si>
    <t>B1: Nhập thông tin username và password hợp lệ
B2: Nhấn đăng nhập</t>
  </si>
  <si>
    <t xml:space="preserve">Hệ thống thông báo "Đăng nhập thành công" và điều hướng sang trang chủ </t>
  </si>
  <si>
    <t>B1: Nhập thông tin username và password hợp lệ và tick vào ô Remember username
B2: Nhấn đăng nhập</t>
  </si>
  <si>
    <t>Hệ thống sẽ lưu lại username và password cho lần đăng nhập sau</t>
  </si>
  <si>
    <t xml:space="preserve">Tìm kiếm với tên sản phẩm hợp lệ </t>
  </si>
  <si>
    <t>Tìm kiếm với từ khoá không tồn tại</t>
  </si>
  <si>
    <t xml:space="preserve">Người dùng truy cập vào trang web Skincare để sử dụng chức năng tìm kiếm </t>
  </si>
  <si>
    <t>Hệ thống hiển thị danh sách các sản phẩm tương ứng</t>
  </si>
  <si>
    <t>B1: Nhập tên sản phẩm hợp lệ
B2: Nhấn enter/click button</t>
  </si>
  <si>
    <t>B1: Nhập từ khoá không tồn tại
B2: Nhấn enter/click button</t>
  </si>
  <si>
    <t>Tìm kiếm với ký tự đặc biệt</t>
  </si>
  <si>
    <t xml:space="preserve">Tìm kiếm với 1 kí tự </t>
  </si>
  <si>
    <t>Tìm kiếm với khoảng trắng đầu và cuối</t>
  </si>
  <si>
    <t>B1: Nhập ký tự đặc biệt vào ô tìm kiếm
B2: Nhấn enter/click button</t>
  </si>
  <si>
    <t>B1: Không nhập gì vào ô tìm kiếm
B2: Nhấn enter/click button</t>
  </si>
  <si>
    <t>B1: Nhập từ khoá với khoảng trắng đầu và cuối
B2: Nhấn enter/click button</t>
  </si>
  <si>
    <t>Hiển thị tất cả sản phẩm có chứa kí tự đó</t>
  </si>
  <si>
    <t>Hệ thống vẫn trả ra danh sách sản phẩm có chứa từ khoá đó</t>
  </si>
  <si>
    <t>Tìm kiếm không phân biệt chữ hoa/thường</t>
  </si>
  <si>
    <t xml:space="preserve">Tìm kiếm tiếng Việt có dấu </t>
  </si>
  <si>
    <t xml:space="preserve">Tìm kiếm Tiếng Việt không dấu </t>
  </si>
  <si>
    <t>B1: Nhập từ khoá gồm cả chữ hoa và chữ thường
B2: Nhấn enter/click button</t>
  </si>
  <si>
    <t>Hệ thống vẫn trả ra tất cả các sản phẩm có chứa từ khoá đó</t>
  </si>
  <si>
    <t>Tìm kiếm sản phẩm khi không đăng nhập</t>
  </si>
  <si>
    <t xml:space="preserve">Hệ thống vẫn cho phép tìm kiếm </t>
  </si>
  <si>
    <t>B1: Nhập từ khoá tìm kiếm khi chưa đăng nhập
B2: Nhấn enter/click button</t>
  </si>
  <si>
    <t xml:space="preserve">Truy cập giỏ hàng khi đã thêm sản phẩm </t>
  </si>
  <si>
    <t xml:space="preserve">B1: Thêm 1 sản phẩm vào giỏ 
B2: Nhấn xem giỏ hàng </t>
  </si>
  <si>
    <t>Hiển thị chính xác danh sách các sản phẩm đã thêm trước đó</t>
  </si>
  <si>
    <t xml:space="preserve">Truy cập giỏ hàng khi chưa có sản phẩm nào </t>
  </si>
  <si>
    <t>Người dùng truy cập vào trang web Skincare</t>
  </si>
  <si>
    <t xml:space="preserve">B1: Không thêm sản phẩm nào vào trong giỏ hàng
B2: Nhấn xem giỏ hàng </t>
  </si>
  <si>
    <t xml:space="preserve">Hệ thống trả về danh sách rỗng </t>
  </si>
  <si>
    <t xml:space="preserve">Tăng số lượng sản phẩm </t>
  </si>
  <si>
    <t xml:space="preserve">B1: Nhấn dấu + trên cột số lượng sản phẩm trong giỏ hàng </t>
  </si>
  <si>
    <t>Số lượng +1, giá tạm tính cập nhật đúng</t>
  </si>
  <si>
    <t>Giảm số lượng sản phẩm</t>
  </si>
  <si>
    <t xml:space="preserve">B1: Nhấn dấu - trên cột số lượng sản phẩm trong giỏ hàng </t>
  </si>
  <si>
    <t>Số lượng -1, giá tạm tính cập nhật đúng</t>
  </si>
  <si>
    <t>Không cho giảm số lượng &lt;1</t>
  </si>
  <si>
    <t>Dấu - bị disable</t>
  </si>
  <si>
    <t>B1: Nhấn dấu - trên cột số lượng sản phẩm trong giỏ hàng khi số lượng hiện tại =1</t>
  </si>
  <si>
    <t xml:space="preserve">Xoá sản phẩm khỏi giỏ hàng </t>
  </si>
  <si>
    <t>B1: Click xoá vào sản phẩm muốn xoá</t>
  </si>
  <si>
    <t>Sản phẩm bién mất khỏi danh sách, tổng tiền cập nhật</t>
  </si>
  <si>
    <t>B1: Chọn 2 sản phẩm với số lượng khác nhau</t>
  </si>
  <si>
    <t>Tổng tạm tính =Tổng( đơn giá x số lượng)</t>
  </si>
  <si>
    <t xml:space="preserve">Click checkbox chọn sản phẩm </t>
  </si>
  <si>
    <t>B1: Tick chọn 1 sản phẩm</t>
  </si>
  <si>
    <t xml:space="preserve">Tính tổng tạm tính chính xác </t>
  </si>
  <si>
    <t xml:space="preserve">Cho phép thao tác chọn để đặt hàng </t>
  </si>
  <si>
    <t xml:space="preserve">Không chọn sản phẩm nào </t>
  </si>
  <si>
    <t xml:space="preserve">B1: Không tick chọn sản phẩm nào </t>
  </si>
  <si>
    <t>Nút tiến hanh đặt hàng bị ẩn đi</t>
  </si>
  <si>
    <t>Click vào nút "Tiến hành đặt hàng"</t>
  </si>
  <si>
    <t xml:space="preserve">B1: Tick chọn vào sản phẩm 
B2: Nhấn Tiến hành đặt hàng </t>
  </si>
  <si>
    <t>Điều hướng tới bước Thanh toán</t>
  </si>
  <si>
    <t>Thay đổi số lượng liên tục</t>
  </si>
  <si>
    <t>B1: Nhấn tăng giảm liên tục</t>
  </si>
  <si>
    <t>Giá và số lượng cập nhật đúng, không bị lỗi hoặc lag</t>
  </si>
  <si>
    <t xml:space="preserve">Kiểm tra giỏ hàng khi reload trang </t>
  </si>
  <si>
    <t xml:space="preserve">B1: Nhấn F5 trang </t>
  </si>
  <si>
    <t>Vẫn giữ nguyên sản phẩm và số lượng đã chọn</t>
  </si>
  <si>
    <t>Không điền họ tên</t>
  </si>
  <si>
    <t xml:space="preserve">Không điền số điện thoại </t>
  </si>
  <si>
    <t xml:space="preserve">Nhập số điện thoại chứa chữ </t>
  </si>
  <si>
    <t xml:space="preserve">Nhập số điện thoại không phải 10 số </t>
  </si>
  <si>
    <t xml:space="preserve">Không điền email </t>
  </si>
  <si>
    <t>Không chọn Tỉnh/TP</t>
  </si>
  <si>
    <t xml:space="preserve">Không chọn Quận/Huyện </t>
  </si>
  <si>
    <t xml:space="preserve">Không chọn Phường/Xã </t>
  </si>
  <si>
    <t xml:space="preserve">Không điền địa chỉ cụ thể </t>
  </si>
  <si>
    <t>Nhập thông tin hợp lệ</t>
  </si>
  <si>
    <t xml:space="preserve">Kiểm tra tính đúng của tổng tiền thanh toán </t>
  </si>
  <si>
    <t>Trường dữ liệu giữ nguyên khi reload trang</t>
  </si>
  <si>
    <t xml:space="preserve">Người dùng đã có sản phẩm trong giỏ và tiến hành đặt hàng </t>
  </si>
  <si>
    <t xml:space="preserve">B1: Bỏ trống ô họ tên 
B2: Nhập đầy đủ các trường còn lại
B3: Nhấn Thanh toán và giao hàng </t>
  </si>
  <si>
    <t>Hệ thống thông báo lỗi "Vui lòng nhập họ tên!"</t>
  </si>
  <si>
    <t>Hệ thống thông báo lỗi "Vui lòng nhập số điện thoại!"</t>
  </si>
  <si>
    <t>Hệ thống thông báo lỗi "Vui lòng nhập email!"</t>
  </si>
  <si>
    <t xml:space="preserve">B1: Bỏ trống ô số điện thoại
B2: Nhập đầy đủ các trường còn lại
B3: Nhấn Thanh toán và giao hàng </t>
  </si>
  <si>
    <t xml:space="preserve">B1: Nhập số điện thoại có chứa chữ
B2: Nhập đầy đủ các trường còn lại
B3: Nhấn Thanh toán và giao hàng </t>
  </si>
  <si>
    <t>Hệ thống thông báo lỗi "Số điện thoại không hợp lệ!"</t>
  </si>
  <si>
    <t xml:space="preserve">B1: Bỏ trống ô email
B2: Nhập đầy đủ các trường còn lại
B3: Nhấn Thanh toán và giao hàng </t>
  </si>
  <si>
    <t xml:space="preserve">B1: Nhập email sai định dạng
B2: Nhập đầy đủ các trường còn lại
B3: Nhấn Thanh toán và giao hàng </t>
  </si>
  <si>
    <t>Hệ thống thông báo lỗi "Email không hợp lệ!"</t>
  </si>
  <si>
    <t xml:space="preserve">B1: Không chọn Tỉnh/TP
B2: Nhập đầy đủ các trường còn lại
B3: Nhấn Thanh toán và giao hàng </t>
  </si>
  <si>
    <t xml:space="preserve">B1: Không chọn Quận/Huyện 
B2: Nhập đầy đủ các trường còn lại
B3: Nhấn Thanh toán và giao hàng </t>
  </si>
  <si>
    <t xml:space="preserve">B1: Không chọn Phường/Xã 
B2: Nhập đầy đủ các trường còn lại
B3: Nhấn Thanh toán và giao hàng </t>
  </si>
  <si>
    <t>Hệ thống thông báo lỗi yêu cầu chọn lại</t>
  </si>
  <si>
    <t xml:space="preserve">B1: Không điền địa chỉ cụ thể 
B2: Nhập đầy đủ các trường còn lại
B3: Nhấn Thanh toán và giao hàng </t>
  </si>
  <si>
    <t>Hệ thống thông báo lỗi "Vui lòng nhập địa chỉ!"</t>
  </si>
  <si>
    <t xml:space="preserve">B2: Nhập đầy đủ các trường thông tin có trong form
B3: Nhấn Thanh toán và giao hàng </t>
  </si>
  <si>
    <t xml:space="preserve">Hệ thống thông báo "Đặt hàng thành công" và điều hướng về trang chủ </t>
  </si>
  <si>
    <t>B1: Kiểm tra tổng tiền gồm phí ship, giảm giá, phụ phí</t>
  </si>
  <si>
    <t>Tổng thanh toán = tạm tính + ship + phụ phí - giảm giá</t>
  </si>
  <si>
    <t>B1: Nhập đầy đủ thông tin
B2: Nhấn F5 trước khi tải trang</t>
  </si>
  <si>
    <t xml:space="preserve">Dữ liệu không bị  mất </t>
  </si>
  <si>
    <t xml:space="preserve">Tự động lưu thông tin cho lần thanh toán sau </t>
  </si>
  <si>
    <t>B1: Nhập đầy đủ thông tin và đặt hàng thành công</t>
  </si>
  <si>
    <t>Lần thanh toán sau hệ thống sẽ lưu thông tin của lần thanh toán trước đó =&gt; không cần nhập lại thông tin giao hàng</t>
  </si>
  <si>
    <t xml:space="preserve">Cập nhật thành công với thông tin hợp lệ </t>
  </si>
  <si>
    <t xml:space="preserve">Không nhập họ tên </t>
  </si>
  <si>
    <t xml:space="preserve">Không nhập số điện thoại </t>
  </si>
  <si>
    <t xml:space="preserve">Nhập sai định dạng số điện thoại </t>
  </si>
  <si>
    <t xml:space="preserve">Không nhập email </t>
  </si>
  <si>
    <t xml:space="preserve">Nhập sai định dạng email </t>
  </si>
  <si>
    <t xml:space="preserve">Không nhập địa chỉ </t>
  </si>
  <si>
    <t xml:space="preserve">Cập nhập và kiểm tra dữ liệu hiển thị lại sau khi reload </t>
  </si>
  <si>
    <t>Nhập toàn bộ thông tin bằng ký tự đặc biệt</t>
  </si>
  <si>
    <t>Người dùng dăng nhập thành công sau đó chọn Thông tin tài khoản trên menu</t>
  </si>
  <si>
    <t>B1: Nhập đầy đủ thông tin cần thiết 
B2: Nhấn cập nhật</t>
  </si>
  <si>
    <t>Hiển thị thông báo "Cập nhật thành công! Load lại trang để thay đổi"</t>
  </si>
  <si>
    <t>B1: Không nhập thông tin họ tên
B2: Nhập đầy đủ thông tin của các trường còn lại
B3: Nhấn Cập nhật</t>
  </si>
  <si>
    <t>Hệ thống hiển thị thông báo lỗi "Vui lòng nhập họ tên"</t>
  </si>
  <si>
    <t>B1: Không nhập thông tin số điện thoại
B2: Nhập đầy đủ thông tin của các trường còn lại
B3: Nhấn Cập nhật</t>
  </si>
  <si>
    <t>B1: Nhập sai định dạng số điện thoại
B2: Nhập đầy đủ thông tin của các trường còn lại
B3: Nhấn Cập nhật</t>
  </si>
  <si>
    <t>B1: Nhập sai định dạng email
B2: Nhập đầy đủ thông tin của các trường còn lại
B3: Nhấn Cập nhật</t>
  </si>
  <si>
    <t>Hệ thống hiển thị thông báo lỗi "Số điện thoại không hợp lệ"</t>
  </si>
  <si>
    <t>B1: Không nhập thông tin email
B2: Nhập đầy đủ thông tin của các trường còn lại
B3: Nhấn Cập nhật</t>
  </si>
  <si>
    <t>Hệ thống hiển thị thông báo lỗi "Email không hợp lệ"</t>
  </si>
  <si>
    <t>B1: Không nhập địa chỉ
B2: Nhập đầy đủ thông tin của các trường còn lại
B3: Nhấn Cập nhật</t>
  </si>
  <si>
    <t xml:space="preserve">Cập nhật với tất cả trường giữ nguyên giá trị cũ </t>
  </si>
  <si>
    <t>B1: Không thay đổi gì
B2: Nhấn Cập nhật</t>
  </si>
  <si>
    <t>Hệ thống hiển thị lại thông tin trước đó</t>
  </si>
  <si>
    <t>B1: Nhập đầy đủ thông tin rồi nhấn Cập nhật
B2: F5 tải lại trang</t>
  </si>
  <si>
    <t>Hệ thống hiển thị chính xác thông tin vừa cập nhật</t>
  </si>
  <si>
    <t>B1: Nhập toàn bộ thông tin bằng ký tự đặc biệt
B2: Nhấn Cập nhật</t>
  </si>
  <si>
    <t>Hệ thống thông báo lỗi và yêu cầu nhập  lại</t>
  </si>
  <si>
    <t>Hệ thống không hiển thị thông báo lỗi</t>
  </si>
  <si>
    <t>DoiMK</t>
  </si>
  <si>
    <t xml:space="preserve">Đổi mật khẩu thành công </t>
  </si>
  <si>
    <t xml:space="preserve">Không nhập mật khẩu hiện tại </t>
  </si>
  <si>
    <t xml:space="preserve">Không nhập mật khẩu mới </t>
  </si>
  <si>
    <t xml:space="preserve">Không nhập xác nhận mật khẩu mới </t>
  </si>
  <si>
    <t xml:space="preserve">Nhập mật khẩu xác nhận không khớp </t>
  </si>
  <si>
    <t xml:space="preserve">Nhập mật khẩu hiện tại sai </t>
  </si>
  <si>
    <t xml:space="preserve">Nhập mật khẩu mới trùng với mật khẩu hiện tại </t>
  </si>
  <si>
    <t xml:space="preserve">Mật khẩu mới &lt; 8 kí tự </t>
  </si>
  <si>
    <t>Nhập khoảng trắng ở đầu/cuối mật khẩu</t>
  </si>
  <si>
    <t xml:space="preserve">Đổi mật khẩu và đăng nhập lại bằng mật khẩu mới </t>
  </si>
  <si>
    <t>Người dùng đăng nhập thành công vào trang web và nhấn Đổi mật khẩu trên menu</t>
  </si>
  <si>
    <t xml:space="preserve">B1: Nhập đầy đủ các thông tin 
B2: Nhấn Đổi mật khẩu </t>
  </si>
  <si>
    <t>Hệ thống thông báo "Mật khẩu đã được thay đổi thành công"</t>
  </si>
  <si>
    <t xml:space="preserve">B1: Không nhập mật khẩu hiện tại
B2: Nhấn Đổi mật khẩu </t>
  </si>
  <si>
    <t xml:space="preserve">B1: Không nhập mật khẩu mới
B2: Nhấn Đổi mật khẩu </t>
  </si>
  <si>
    <t xml:space="preserve">B1: Không nhập xác nhận mật khẩu mới
B2: Nhấn Đổi mật khẩu </t>
  </si>
  <si>
    <t>Hệ thống thông báo lỗi "Vui lòng nhập mật khẩu hiện tại"</t>
  </si>
  <si>
    <t>Hệ thống thông báo lỗi "Vui lòng nhập mật khẩu mới"</t>
  </si>
  <si>
    <t>Hệ thống thông báo lỗi "Vui lòng xác nhận mật khẩu mới"</t>
  </si>
  <si>
    <t>Hệ thống thông báo lỗi "Mật khẩu xác nhận không khớp"</t>
  </si>
  <si>
    <t>Hệ thống thông báo lỗi "Mật khẩu cũ không đúng"</t>
  </si>
  <si>
    <t xml:space="preserve">B1: Nhập mật khẩu xác nhận không khớp
B2: Nhấn Đổi mật khẩu </t>
  </si>
  <si>
    <t xml:space="preserve">B1: Nhập mật khẩu hiện tại sai 
B2: Nhấn Đổi mật khẩu </t>
  </si>
  <si>
    <t xml:space="preserve">B1: Nhập mật khẩu mới trùng với mật khẩu hiện tại
B2: Nhấn Đổi mật khẩu </t>
  </si>
  <si>
    <t>Hệ thống hiển thị cảnh báo "Mật khẩu mới phải khác với mật khẩu hiện tại"</t>
  </si>
  <si>
    <t>Hệ thống thông báo lỗi "Mật khẩu mới phải &gt; 8 kí tự"</t>
  </si>
  <si>
    <t xml:space="preserve">B1: Nhập mật khẩu mới &lt; 8 kí tự
B2: Nhấn Đổi mật khẩu </t>
  </si>
  <si>
    <t>Tự động cắt bỏ hoặc báo lỗi định dạng</t>
  </si>
  <si>
    <t xml:space="preserve">B1: Nhập khoảng trắng ở đầu/cuối mật khẩu
B2: Nhấn Đổi mật khẩu </t>
  </si>
  <si>
    <t>Sau khi đổi mật khẩu, đăng nhập lại bằng mật khẩu mới</t>
  </si>
  <si>
    <t>Hệ thống thông báo "Đăng nhập thành công"</t>
  </si>
  <si>
    <t>Tìm kiếm</t>
  </si>
  <si>
    <t>Giỏ hàng</t>
  </si>
  <si>
    <t>Đặt hàng</t>
  </si>
  <si>
    <t>Tài khoản</t>
  </si>
  <si>
    <t>Đổi mật khẩu</t>
  </si>
  <si>
    <t>Hệ thống trả ra danh sách rỗng</t>
  </si>
  <si>
    <t>Tìm kiếm với chuỗi rỗng</t>
  </si>
  <si>
    <t>Untested</t>
  </si>
  <si>
    <t>Hệ thống thông báo lỗi "Số điện thoại không hợp lệ"</t>
  </si>
  <si>
    <t>Execution  Type</t>
  </si>
  <si>
    <t>Automation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</si>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</sst>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22" x14ac:knownFonts="1">
    <font>
      <sz val="11"/>
      <color theme="1"/>
      <name val="Calibri"/>
      <family val="2"/>
      <charset val="163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name val="Calibri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FF0000"/>
      <name val="Tahoma"/>
      <family val="2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20"/>
      <color rgb="FF000000"/>
      <name val="Tahoma"/>
      <family val="2"/>
    </font>
    <font>
      <b/>
      <sz val="10"/>
      <color rgb="FF993300"/>
      <name val="Tahoma"/>
      <family val="2"/>
    </font>
    <font>
      <b/>
      <sz val="10"/>
      <color rgb="FFFFFFFF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164" fontId="1" fillId="2" borderId="1" xfId="0" applyNumberFormat="1" applyFont="1" applyFill="1" applyBorder="1" applyAlignment="1">
      <alignment horizontal="left" vertical="top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left" vertical="top" wrapText="1"/>
    </xf>
    <xf numFmtId="164" fontId="5" fillId="2" borderId="0" xfId="0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left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2" borderId="7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center" vertical="top" wrapText="1"/>
    </xf>
    <xf numFmtId="9" fontId="9" fillId="2" borderId="12" xfId="0" applyNumberFormat="1" applyFont="1" applyFill="1" applyBorder="1" applyAlignment="1">
      <alignment horizontal="left" vertical="top"/>
    </xf>
    <xf numFmtId="3" fontId="8" fillId="2" borderId="13" xfId="0" applyNumberFormat="1" applyFont="1" applyFill="1" applyBorder="1" applyAlignment="1">
      <alignment horizontal="left" vertical="top"/>
    </xf>
    <xf numFmtId="3" fontId="8" fillId="2" borderId="13" xfId="0" applyNumberFormat="1" applyFont="1" applyFill="1" applyBorder="1" applyAlignment="1">
      <alignment horizontal="left" vertical="top" wrapText="1"/>
    </xf>
    <xf numFmtId="3" fontId="8" fillId="2" borderId="14" xfId="0" applyNumberFormat="1" applyFont="1" applyFill="1" applyBorder="1" applyAlignment="1">
      <alignment horizontal="left" vertical="top"/>
    </xf>
    <xf numFmtId="3" fontId="8" fillId="2" borderId="0" xfId="0" applyNumberFormat="1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10" fillId="0" borderId="0" xfId="0" applyFont="1"/>
    <xf numFmtId="164" fontId="10" fillId="0" borderId="15" xfId="0" applyNumberFormat="1" applyFont="1" applyBorder="1" applyAlignment="1">
      <alignment horizontal="center" vertical="center" wrapText="1"/>
    </xf>
    <xf numFmtId="164" fontId="10" fillId="4" borderId="18" xfId="0" applyNumberFormat="1" applyFont="1" applyFill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left" vertical="top" wrapText="1"/>
    </xf>
    <xf numFmtId="0" fontId="13" fillId="0" borderId="15" xfId="0" applyFont="1" applyBorder="1" applyAlignment="1">
      <alignment vertical="top" wrapText="1"/>
    </xf>
    <xf numFmtId="164" fontId="12" fillId="3" borderId="10" xfId="0" applyNumberFormat="1" applyFont="1" applyFill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5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164" fontId="12" fillId="3" borderId="8" xfId="0" applyNumberFormat="1" applyFont="1" applyFill="1" applyBorder="1" applyAlignment="1">
      <alignment horizontal="left" vertical="top" wrapText="1"/>
    </xf>
    <xf numFmtId="164" fontId="12" fillId="3" borderId="8" xfId="0" applyNumberFormat="1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3" fillId="0" borderId="0" xfId="0" applyFont="1"/>
    <xf numFmtId="164" fontId="13" fillId="0" borderId="8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top" wrapText="1"/>
    </xf>
    <xf numFmtId="164" fontId="13" fillId="4" borderId="10" xfId="0" applyNumberFormat="1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0" fontId="13" fillId="0" borderId="20" xfId="0" applyFont="1" applyBorder="1"/>
    <xf numFmtId="0" fontId="13" fillId="0" borderId="19" xfId="0" applyFont="1" applyBorder="1" applyAlignment="1">
      <alignment horizontal="left" vertical="top" wrapText="1"/>
    </xf>
    <xf numFmtId="0" fontId="13" fillId="0" borderId="15" xfId="0" applyFont="1" applyBorder="1" applyAlignment="1">
      <alignment wrapText="1"/>
    </xf>
    <xf numFmtId="164" fontId="13" fillId="4" borderId="18" xfId="0" applyNumberFormat="1" applyFont="1" applyFill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164" fontId="13" fillId="0" borderId="17" xfId="0" applyNumberFormat="1" applyFont="1" applyBorder="1" applyAlignment="1">
      <alignment horizontal="center" vertical="center" wrapText="1"/>
    </xf>
    <xf numFmtId="0" fontId="13" fillId="0" borderId="15" xfId="0" applyFont="1" applyBorder="1"/>
    <xf numFmtId="164" fontId="12" fillId="3" borderId="6" xfId="0" applyNumberFormat="1" applyFont="1" applyFill="1" applyBorder="1" applyAlignment="1">
      <alignment horizontal="center" vertical="center" wrapText="1"/>
    </xf>
    <xf numFmtId="9" fontId="9" fillId="2" borderId="9" xfId="0" applyNumberFormat="1" applyFont="1" applyFill="1" applyBorder="1" applyAlignment="1">
      <alignment horizontal="left" vertical="top"/>
    </xf>
    <xf numFmtId="3" fontId="8" fillId="2" borderId="10" xfId="0" applyNumberFormat="1" applyFont="1" applyFill="1" applyBorder="1" applyAlignment="1">
      <alignment horizontal="left" vertical="top"/>
    </xf>
    <xf numFmtId="3" fontId="8" fillId="2" borderId="10" xfId="0" applyNumberFormat="1" applyFont="1" applyFill="1" applyBorder="1" applyAlignment="1">
      <alignment horizontal="left" vertical="top" wrapText="1"/>
    </xf>
    <xf numFmtId="3" fontId="8" fillId="2" borderId="18" xfId="0" applyNumberFormat="1" applyFont="1" applyFill="1" applyBorder="1" applyAlignment="1">
      <alignment horizontal="left" vertical="top"/>
    </xf>
    <xf numFmtId="164" fontId="12" fillId="3" borderId="15" xfId="0" applyNumberFormat="1" applyFont="1" applyFill="1" applyBorder="1" applyAlignment="1">
      <alignment horizontal="left" vertical="top" wrapText="1"/>
    </xf>
    <xf numFmtId="164" fontId="13" fillId="4" borderId="15" xfId="0" applyNumberFormat="1" applyFont="1" applyFill="1" applyBorder="1" applyAlignment="1">
      <alignment horizontal="center" vertical="center" wrapText="1"/>
    </xf>
    <xf numFmtId="164" fontId="12" fillId="3" borderId="15" xfId="0" applyNumberFormat="1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164" fontId="14" fillId="0" borderId="15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13" fillId="0" borderId="24" xfId="0" applyNumberFormat="1" applyFont="1" applyBorder="1" applyAlignment="1">
      <alignment horizontal="center" vertical="center" wrapText="1"/>
    </xf>
    <xf numFmtId="0" fontId="13" fillId="0" borderId="22" xfId="0" applyFont="1" applyBorder="1" applyAlignment="1">
      <alignment horizontal="left" vertical="top" wrapText="1"/>
    </xf>
    <xf numFmtId="0" fontId="13" fillId="0" borderId="22" xfId="0" applyFont="1" applyBorder="1" applyAlignment="1">
      <alignment vertical="top" wrapText="1"/>
    </xf>
    <xf numFmtId="164" fontId="14" fillId="0" borderId="6" xfId="0" applyNumberFormat="1" applyFont="1" applyBorder="1" applyAlignment="1">
      <alignment horizontal="center" vertical="center" wrapText="1"/>
    </xf>
    <xf numFmtId="164" fontId="14" fillId="0" borderId="23" xfId="0" applyNumberFormat="1" applyFont="1" applyBorder="1" applyAlignment="1">
      <alignment horizontal="center" vertical="center" wrapText="1"/>
    </xf>
    <xf numFmtId="164" fontId="13" fillId="0" borderId="25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applyFont="1" applyFill="1" applyBorder="1" applyAlignment="1">
      <alignment horizontal="left" vertical="top" wrapText="1"/>
    </xf>
    <xf numFmtId="0" fontId="13" fillId="0" borderId="21" xfId="0" applyFont="1" applyBorder="1" applyAlignment="1">
      <alignment horizontal="left" vertical="top" wrapText="1"/>
    </xf>
    <xf numFmtId="0" fontId="13" fillId="0" borderId="0" xfId="0" applyFont="1" applyAlignment="1">
      <alignment vertical="top" wrapText="1"/>
    </xf>
    <xf numFmtId="164" fontId="2" fillId="2" borderId="0" xfId="0" applyNumberFormat="1" applyFont="1" applyFill="1" applyBorder="1"/>
    <xf numFmtId="164" fontId="1" fillId="2" borderId="0" xfId="0" applyNumberFormat="1" applyFont="1" applyFill="1" applyBorder="1"/>
    <xf numFmtId="15" fontId="2" fillId="2" borderId="0" xfId="0" applyNumberFormat="1" applyFont="1" applyFill="1" applyBorder="1"/>
    <xf numFmtId="164" fontId="16" fillId="2" borderId="8" xfId="0" applyNumberFormat="1" applyFont="1" applyFill="1" applyBorder="1" applyAlignment="1">
      <alignment horizontal="left" vertical="center"/>
    </xf>
    <xf numFmtId="164" fontId="16" fillId="2" borderId="8" xfId="0" applyNumberFormat="1" applyFont="1" applyFill="1" applyBorder="1" applyAlignment="1">
      <alignment vertical="center"/>
    </xf>
    <xf numFmtId="164" fontId="16" fillId="2" borderId="0" xfId="0" applyNumberFormat="1" applyFont="1" applyFill="1" applyBorder="1"/>
    <xf numFmtId="164" fontId="5" fillId="2" borderId="0" xfId="0" applyNumberFormat="1" applyFont="1" applyFill="1" applyBorder="1"/>
    <xf numFmtId="164" fontId="2" fillId="2" borderId="26" xfId="0" applyNumberFormat="1" applyFont="1" applyFill="1" applyBorder="1"/>
    <xf numFmtId="164" fontId="17" fillId="3" borderId="27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 wrapText="1"/>
    </xf>
    <xf numFmtId="164" fontId="17" fillId="3" borderId="29" xfId="0" applyNumberFormat="1" applyFont="1" applyFill="1" applyBorder="1" applyAlignment="1">
      <alignment horizontal="center"/>
    </xf>
    <xf numFmtId="164" fontId="17" fillId="3" borderId="30" xfId="0" applyNumberFormat="1" applyFont="1" applyFill="1" applyBorder="1" applyAlignment="1">
      <alignment horizontal="center" wrapText="1"/>
    </xf>
    <xf numFmtId="1" fontId="2" fillId="0" borderId="31" xfId="0" applyNumberFormat="1" applyFont="1" applyBorder="1" applyAlignment="1">
      <alignment horizontal="center"/>
    </xf>
    <xf numFmtId="164" fontId="18" fillId="0" borderId="32" xfId="1" applyNumberFormat="1" applyBorder="1"/>
    <xf numFmtId="1" fontId="2" fillId="0" borderId="32" xfId="0" applyNumberFormat="1" applyFont="1" applyBorder="1" applyAlignment="1">
      <alignment horizontal="center" vertical="center"/>
    </xf>
    <xf numFmtId="164" fontId="19" fillId="0" borderId="32" xfId="0" applyNumberFormat="1" applyFont="1" applyBorder="1"/>
    <xf numFmtId="164" fontId="20" fillId="3" borderId="33" xfId="0" applyNumberFormat="1" applyFont="1" applyFill="1" applyBorder="1" applyAlignment="1">
      <alignment horizontal="center"/>
    </xf>
    <xf numFmtId="164" fontId="17" fillId="3" borderId="34" xfId="0" applyNumberFormat="1" applyFont="1" applyFill="1" applyBorder="1"/>
    <xf numFmtId="1" fontId="20" fillId="3" borderId="34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164" fontId="16" fillId="2" borderId="0" xfId="0" applyNumberFormat="1" applyFont="1" applyFill="1" applyBorder="1" applyAlignment="1">
      <alignment horizontal="left"/>
    </xf>
    <xf numFmtId="2" fontId="21" fillId="2" borderId="0" xfId="0" applyNumberFormat="1" applyFont="1" applyFill="1" applyBorder="1" applyAlignment="1">
      <alignment horizontal="right" wrapText="1"/>
    </xf>
    <xf numFmtId="164" fontId="8" fillId="2" borderId="0" xfId="0" applyNumberFormat="1" applyFont="1" applyFill="1" applyBorder="1" applyAlignment="1">
      <alignment horizontal="center" wrapText="1"/>
    </xf>
    <xf numFmtId="0" fontId="10" fillId="5" borderId="15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3" fillId="5" borderId="15" xfId="0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center" vertical="center" wrapText="1"/>
    </xf>
    <xf numFmtId="164" fontId="13" fillId="0" borderId="35" xfId="0" applyNumberFormat="1" applyFont="1" applyBorder="1" applyAlignment="1">
      <alignment horizontal="center" vertical="center" wrapText="1"/>
    </xf>
    <xf numFmtId="0" fontId="13" fillId="0" borderId="35" xfId="0" applyFont="1" applyBorder="1" applyAlignment="1">
      <alignment horizontal="left" vertical="top" wrapText="1"/>
    </xf>
    <xf numFmtId="0" fontId="13" fillId="0" borderId="35" xfId="0" applyFont="1" applyFill="1" applyBorder="1" applyAlignment="1">
      <alignment vertical="top" wrapText="1"/>
    </xf>
    <xf numFmtId="164" fontId="13" fillId="0" borderId="36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2" fillId="3" borderId="10" xfId="0" applyNumberFormat="1" applyFont="1" applyFill="1" applyBorder="1" applyAlignment="1">
      <alignment horizontal="center" vertical="center" wrapText="1"/>
    </xf>
    <xf numFmtId="164" fontId="13" fillId="4" borderId="35" xfId="0" applyNumberFormat="1" applyFont="1" applyFill="1" applyBorder="1" applyAlignment="1">
      <alignment horizontal="center" vertical="center" wrapText="1"/>
    </xf>
    <xf numFmtId="164" fontId="14" fillId="0" borderId="37" xfId="0" applyNumberFormat="1" applyFont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left"/>
    </xf>
    <xf numFmtId="0" fontId="3" fillId="0" borderId="6" xfId="0" applyFont="1" applyBorder="1"/>
    <xf numFmtId="164" fontId="16" fillId="2" borderId="2" xfId="0" applyNumberFormat="1" applyFont="1" applyFill="1" applyBorder="1" applyAlignment="1">
      <alignment horizontal="left"/>
    </xf>
    <xf numFmtId="164" fontId="16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vertical="top"/>
    </xf>
    <xf numFmtId="0" fontId="3" fillId="0" borderId="3" xfId="0" applyFont="1" applyBorder="1"/>
    <xf numFmtId="164" fontId="15" fillId="2" borderId="0" xfId="0" applyNumberFormat="1" applyFont="1" applyFill="1" applyBorder="1" applyAlignment="1">
      <alignment horizontal="center"/>
    </xf>
    <xf numFmtId="0" fontId="3" fillId="0" borderId="0" xfId="0" applyFont="1" applyBorder="1"/>
    <xf numFmtId="164" fontId="9" fillId="2" borderId="2" xfId="0" applyNumberFormat="1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top" wrapText="1"/>
    </xf>
    <xf numFmtId="0" fontId="3" fillId="0" borderId="4" xfId="0" applyFont="1" applyBorder="1"/>
    <xf numFmtId="164" fontId="2" fillId="0" borderId="2" xfId="0" applyNumberFormat="1" applyFont="1" applyBorder="1" applyAlignment="1">
      <alignment horizontal="left" vertical="top" wrapText="1"/>
    </xf>
    <xf numFmtId="164" fontId="6" fillId="2" borderId="2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93"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&#236;m%20ki&#7871;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&#224;i%20kho&#7843;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Đăng ký"/>
      <sheetName val="Đăng nhập"/>
      <sheetName val="Tìm kiếm "/>
      <sheetName val="Giỏ hàng"/>
      <sheetName val="Đặt hàng"/>
      <sheetName val="TaiKhoan"/>
      <sheetName val="Đổi mật khẩu"/>
    </sheetNames>
    <sheetDataSet>
      <sheetData sheetId="0"/>
      <sheetData sheetId="1"/>
      <sheetData sheetId="2"/>
      <sheetData sheetId="3">
        <row r="5">
          <cell r="A5">
            <v>8</v>
          </cell>
          <cell r="B5">
            <v>2</v>
          </cell>
          <cell r="C5">
            <v>0</v>
          </cell>
          <cell r="D5">
            <v>0</v>
          </cell>
          <cell r="E5">
            <v>10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Đăng ký"/>
      <sheetName val="Đăng nhập"/>
      <sheetName val="Tìm kiếm "/>
      <sheetName val="Giỏ hàng"/>
      <sheetName val="Đặt hàng"/>
      <sheetName val="TaiKhoan"/>
      <sheetName val="Đổi mật khẩu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>
            <v>6</v>
          </cell>
          <cell r="B5">
            <v>4</v>
          </cell>
          <cell r="C5">
            <v>0</v>
          </cell>
          <cell r="D5">
            <v>0</v>
          </cell>
          <cell r="E5">
            <v>10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B1" zoomScale="130" zoomScaleNormal="130" workbookViewId="0">
      <selection activeCell="G16" sqref="G16"/>
    </sheetView>
  </sheetViews>
  <sheetFormatPr defaultRowHeight="14.5" x14ac:dyDescent="0.35"/>
  <cols>
    <col min="2" max="2" width="25.6328125" customWidth="1"/>
    <col min="3" max="3" width="16.08984375" customWidth="1"/>
    <col min="4" max="4" width="19.36328125" customWidth="1"/>
    <col min="5" max="5" width="18.26953125" customWidth="1"/>
    <col min="6" max="6" width="18.6328125" customWidth="1"/>
    <col min="7" max="7" width="15.81640625" customWidth="1"/>
    <col min="8" max="8" width="17.54296875" customWidth="1"/>
  </cols>
  <sheetData>
    <row r="1" spans="1:8" ht="24.5" x14ac:dyDescent="0.45">
      <c r="A1" s="74"/>
      <c r="B1" s="120" t="s">
        <v>24</v>
      </c>
      <c r="C1" s="121"/>
      <c r="D1" s="121"/>
      <c r="E1" s="121"/>
      <c r="F1" s="121"/>
      <c r="G1" s="121"/>
      <c r="H1" s="121"/>
    </row>
    <row r="2" spans="1:8" x14ac:dyDescent="0.35">
      <c r="A2" s="75"/>
      <c r="B2" s="75"/>
      <c r="C2" s="74"/>
      <c r="D2" s="74"/>
      <c r="E2" s="74"/>
      <c r="F2" s="74"/>
      <c r="G2" s="74"/>
      <c r="H2" s="76"/>
    </row>
    <row r="3" spans="1:8" x14ac:dyDescent="0.35">
      <c r="A3" s="74"/>
      <c r="B3" s="77" t="s">
        <v>25</v>
      </c>
      <c r="C3" s="114" t="s">
        <v>41</v>
      </c>
      <c r="D3" s="115"/>
      <c r="E3" s="116" t="s">
        <v>26</v>
      </c>
      <c r="F3" s="115"/>
      <c r="G3" s="122" t="s">
        <v>40</v>
      </c>
      <c r="H3" s="115"/>
    </row>
    <row r="4" spans="1:8" x14ac:dyDescent="0.35">
      <c r="A4" s="74"/>
      <c r="B4" s="77" t="s">
        <v>27</v>
      </c>
      <c r="C4" s="114" t="s">
        <v>41</v>
      </c>
      <c r="D4" s="115"/>
      <c r="E4" s="116" t="s">
        <v>28</v>
      </c>
      <c r="F4" s="115"/>
      <c r="G4" s="114"/>
      <c r="H4" s="115"/>
    </row>
    <row r="5" spans="1:8" x14ac:dyDescent="0.35">
      <c r="A5" s="74"/>
      <c r="B5" s="78" t="s">
        <v>29</v>
      </c>
      <c r="C5" s="114"/>
      <c r="D5" s="115"/>
      <c r="E5" s="116" t="s">
        <v>30</v>
      </c>
      <c r="F5" s="115"/>
      <c r="G5" s="117"/>
      <c r="H5" s="115"/>
    </row>
    <row r="6" spans="1:8" x14ac:dyDescent="0.35">
      <c r="A6" s="75"/>
      <c r="B6" s="78" t="s">
        <v>31</v>
      </c>
      <c r="C6" s="118"/>
      <c r="D6" s="119"/>
      <c r="E6" s="119"/>
      <c r="F6" s="119"/>
      <c r="G6" s="119"/>
      <c r="H6" s="115"/>
    </row>
    <row r="7" spans="1:8" x14ac:dyDescent="0.35">
      <c r="A7" s="75"/>
      <c r="B7" s="79"/>
      <c r="C7" s="80"/>
      <c r="D7" s="74"/>
      <c r="E7" s="74"/>
      <c r="F7" s="74"/>
      <c r="G7" s="74"/>
      <c r="H7" s="76"/>
    </row>
    <row r="8" spans="1:8" x14ac:dyDescent="0.35">
      <c r="A8" s="74"/>
      <c r="B8" s="79"/>
      <c r="C8" s="80"/>
      <c r="D8" s="74"/>
      <c r="E8" s="74"/>
      <c r="F8" s="74"/>
      <c r="G8" s="74"/>
      <c r="H8" s="76"/>
    </row>
    <row r="9" spans="1:8" x14ac:dyDescent="0.35">
      <c r="A9" s="74"/>
      <c r="B9" s="74"/>
      <c r="C9" s="74"/>
      <c r="D9" s="74"/>
      <c r="E9" s="74"/>
      <c r="F9" s="74"/>
      <c r="G9" s="74"/>
      <c r="H9" s="74"/>
    </row>
    <row r="10" spans="1:8" ht="26" x14ac:dyDescent="0.35">
      <c r="A10" s="81"/>
      <c r="B10" s="82" t="s">
        <v>32</v>
      </c>
      <c r="C10" s="83" t="s">
        <v>33</v>
      </c>
      <c r="D10" s="84" t="s">
        <v>4</v>
      </c>
      <c r="E10" s="83" t="s">
        <v>5</v>
      </c>
      <c r="F10" s="83" t="s">
        <v>6</v>
      </c>
      <c r="G10" s="85" t="s">
        <v>7</v>
      </c>
      <c r="H10" s="86" t="s">
        <v>34</v>
      </c>
    </row>
    <row r="11" spans="1:8" x14ac:dyDescent="0.35">
      <c r="A11" s="81"/>
      <c r="B11" s="87">
        <v>1</v>
      </c>
      <c r="C11" s="88" t="s">
        <v>38</v>
      </c>
      <c r="D11" s="89">
        <f>'Đăng ký'!A5</f>
        <v>10</v>
      </c>
      <c r="E11" s="89">
        <f>'Đăng ký'!B5</f>
        <v>5</v>
      </c>
      <c r="F11" s="89">
        <f>'Đăng ký'!C5</f>
        <v>0</v>
      </c>
      <c r="G11" s="89">
        <f>'Đăng ký'!D5</f>
        <v>0</v>
      </c>
      <c r="H11" s="89">
        <f>'Đăng ký'!E5</f>
        <v>15</v>
      </c>
    </row>
    <row r="12" spans="1:8" x14ac:dyDescent="0.35">
      <c r="A12" s="81"/>
      <c r="B12" s="87">
        <v>2</v>
      </c>
      <c r="C12" s="90" t="s">
        <v>39</v>
      </c>
      <c r="D12" s="89">
        <f>'Đăng nhập'!A5</f>
        <v>6</v>
      </c>
      <c r="E12" s="89">
        <f>'Đăng nhập'!B5</f>
        <v>0</v>
      </c>
      <c r="F12" s="89">
        <f>'Đăng nhập'!C5</f>
        <v>0</v>
      </c>
      <c r="G12" s="89">
        <f>'Đăng nhập'!D5</f>
        <v>0</v>
      </c>
      <c r="H12" s="89">
        <f>'Đăng nhập'!E5</f>
        <v>6</v>
      </c>
    </row>
    <row r="13" spans="1:8" x14ac:dyDescent="0.35">
      <c r="A13" s="81"/>
      <c r="B13" s="87">
        <v>3</v>
      </c>
      <c r="C13" s="90" t="s">
        <v>262</v>
      </c>
      <c r="D13" s="89">
        <f>'[1]Tìm kiếm '!A5</f>
        <v>8</v>
      </c>
      <c r="E13" s="89">
        <f>'[1]Tìm kiếm '!B5</f>
        <v>2</v>
      </c>
      <c r="F13" s="89">
        <f>'[1]Tìm kiếm '!C5</f>
        <v>0</v>
      </c>
      <c r="G13" s="89">
        <f>'[1]Tìm kiếm '!D5</f>
        <v>0</v>
      </c>
      <c r="H13" s="89">
        <f>'[1]Tìm kiếm '!E5</f>
        <v>10</v>
      </c>
    </row>
    <row r="14" spans="1:8" x14ac:dyDescent="0.35">
      <c r="A14" s="81"/>
      <c r="B14" s="87">
        <v>4</v>
      </c>
      <c r="C14" s="90" t="s">
        <v>263</v>
      </c>
      <c r="D14" s="89">
        <f>'Giỏ hàng'!A5</f>
        <v>12</v>
      </c>
      <c r="E14" s="89">
        <f>'Giỏ hàng'!B5</f>
        <v>0</v>
      </c>
      <c r="F14" s="89">
        <f>'Giỏ hàng'!C5</f>
        <v>0</v>
      </c>
      <c r="G14" s="89">
        <f>'Giỏ hàng'!D5</f>
        <v>0</v>
      </c>
      <c r="H14" s="89">
        <f>'Giỏ hàng'!E5</f>
        <v>12</v>
      </c>
    </row>
    <row r="15" spans="1:8" x14ac:dyDescent="0.35">
      <c r="A15" s="81"/>
      <c r="B15" s="87">
        <v>5</v>
      </c>
      <c r="C15" s="90" t="s">
        <v>264</v>
      </c>
      <c r="D15" s="89">
        <f>'Đặt hàng'!A5</f>
        <v>9</v>
      </c>
      <c r="E15" s="89">
        <f>'Đặt hàng'!B5</f>
        <v>5</v>
      </c>
      <c r="F15" s="89">
        <f>'Đặt hàng'!C5</f>
        <v>0</v>
      </c>
      <c r="G15" s="89">
        <f>'Đặt hàng'!D5</f>
        <v>0</v>
      </c>
      <c r="H15" s="89">
        <f>'Đặt hàng'!E5</f>
        <v>14</v>
      </c>
    </row>
    <row r="16" spans="1:8" x14ac:dyDescent="0.35">
      <c r="A16" s="81"/>
      <c r="B16" s="87">
        <v>6</v>
      </c>
      <c r="C16" s="90" t="s">
        <v>265</v>
      </c>
      <c r="D16" s="89">
        <f>[2]TaiKhoan!A5</f>
        <v>6</v>
      </c>
      <c r="E16" s="89">
        <f>[2]TaiKhoan!B5</f>
        <v>4</v>
      </c>
      <c r="F16" s="89">
        <f>[2]TaiKhoan!C5</f>
        <v>0</v>
      </c>
      <c r="G16" s="89">
        <f>[2]TaiKhoan!D5</f>
        <v>0</v>
      </c>
      <c r="H16" s="89">
        <f>[2]TaiKhoan!E5</f>
        <v>10</v>
      </c>
    </row>
    <row r="17" spans="1:8" x14ac:dyDescent="0.35">
      <c r="A17" s="81"/>
      <c r="B17" s="87">
        <v>7</v>
      </c>
      <c r="C17" s="90" t="s">
        <v>266</v>
      </c>
      <c r="D17" s="89">
        <f>'Đổi mật khẩu'!A5</f>
        <v>7</v>
      </c>
      <c r="E17" s="89">
        <f>'Đổi mật khẩu'!B5</f>
        <v>3</v>
      </c>
      <c r="F17" s="89">
        <f>'Đổi mật khẩu'!C5</f>
        <v>0</v>
      </c>
      <c r="G17" s="89">
        <f>'Đổi mật khẩu'!D5</f>
        <v>0</v>
      </c>
      <c r="H17" s="89">
        <f>'Đổi mật khẩu'!E5</f>
        <v>10</v>
      </c>
    </row>
    <row r="18" spans="1:8" x14ac:dyDescent="0.35">
      <c r="A18" s="81"/>
      <c r="B18" s="91"/>
      <c r="C18" s="92" t="s">
        <v>35</v>
      </c>
      <c r="D18" s="93">
        <f>SUM(D11:D17)</f>
        <v>58</v>
      </c>
      <c r="E18" s="93">
        <f>SUM(E11:E17)</f>
        <v>19</v>
      </c>
      <c r="F18" s="93">
        <f>SUM(F11:F17)</f>
        <v>0</v>
      </c>
      <c r="G18" s="93">
        <f t="shared" ref="G18:H18" si="0">SUM(G11:G17)</f>
        <v>0</v>
      </c>
      <c r="H18" s="93">
        <f t="shared" si="0"/>
        <v>77</v>
      </c>
    </row>
    <row r="19" spans="1:8" x14ac:dyDescent="0.35">
      <c r="A19" s="74"/>
      <c r="B19" s="94"/>
      <c r="C19" s="74"/>
      <c r="D19" s="95"/>
      <c r="E19" s="96"/>
      <c r="F19" s="96"/>
      <c r="G19" s="96"/>
      <c r="H19" s="96"/>
    </row>
    <row r="20" spans="1:8" x14ac:dyDescent="0.35">
      <c r="A20" s="74"/>
      <c r="B20" s="74"/>
      <c r="C20" s="97" t="s">
        <v>36</v>
      </c>
      <c r="D20" s="74"/>
      <c r="E20" s="98">
        <f>($D18+$E18)*100/$H18</f>
        <v>100</v>
      </c>
      <c r="F20" s="74" t="s">
        <v>9</v>
      </c>
      <c r="G20" s="74"/>
      <c r="H20" s="99"/>
    </row>
    <row r="21" spans="1:8" x14ac:dyDescent="0.35">
      <c r="A21" s="74"/>
      <c r="B21" s="74"/>
      <c r="C21" s="97" t="s">
        <v>37</v>
      </c>
      <c r="D21" s="74"/>
      <c r="E21" s="98">
        <f>$D18*100/($D18+$G18)</f>
        <v>100</v>
      </c>
      <c r="F21" s="74" t="s">
        <v>9</v>
      </c>
      <c r="G21" s="74"/>
      <c r="H21" s="99"/>
    </row>
    <row r="22" spans="1:8" x14ac:dyDescent="0.35">
      <c r="A22" s="74"/>
      <c r="B22" s="74"/>
      <c r="C22" s="74"/>
      <c r="D22" s="74"/>
      <c r="E22" s="98"/>
      <c r="F22" s="74"/>
      <c r="G22" s="74"/>
      <c r="H22" s="74"/>
    </row>
    <row r="23" spans="1:8" x14ac:dyDescent="0.35">
      <c r="A23" s="74"/>
      <c r="B23" s="74"/>
      <c r="C23" s="74"/>
      <c r="D23" s="74"/>
      <c r="E23" s="74"/>
      <c r="F23" s="74"/>
      <c r="G23" s="74"/>
      <c r="H23" s="74"/>
    </row>
    <row r="24" spans="1:8" x14ac:dyDescent="0.35">
      <c r="A24" s="74"/>
      <c r="B24" s="74"/>
      <c r="C24" s="74"/>
      <c r="D24" s="74"/>
      <c r="E24" s="74"/>
      <c r="F24" s="74"/>
      <c r="G24" s="74"/>
      <c r="H24" s="74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115" zoomScaleNormal="115" workbookViewId="0">
      <selection activeCell="D5" sqref="D5"/>
    </sheetView>
  </sheetViews>
  <sheetFormatPr defaultRowHeight="14.5" x14ac:dyDescent="0.35"/>
  <cols>
    <col min="1" max="1" width="13.1796875" customWidth="1"/>
    <col min="2" max="2" width="19.54296875" customWidth="1"/>
    <col min="3" max="3" width="24.26953125" customWidth="1"/>
    <col min="4" max="4" width="24" customWidth="1"/>
    <col min="5" max="5" width="25.72656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23" t="s">
        <v>18</v>
      </c>
      <c r="C1" s="119"/>
      <c r="D1" s="119"/>
      <c r="E1" s="124"/>
      <c r="F1" s="2"/>
      <c r="G1" s="3"/>
      <c r="H1" s="3"/>
      <c r="I1" s="4"/>
    </row>
    <row r="2" spans="1:9" ht="25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10</v>
      </c>
      <c r="B5" s="14">
        <f>COUNTIF(F:F,"Fail")</f>
        <v>5</v>
      </c>
      <c r="C5" s="14">
        <f>COUNTIF(F:F,"Untested")</f>
        <v>0</v>
      </c>
      <c r="D5" s="15">
        <f>COUNTIF(F:F,"N/A")</f>
        <v>0</v>
      </c>
      <c r="E5" s="14">
        <f>SUM(A5:D5)</f>
        <v>15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25" customFormat="1" ht="30" x14ac:dyDescent="0.35">
      <c r="A8" s="33" t="s">
        <v>10</v>
      </c>
      <c r="B8" s="33" t="s">
        <v>11</v>
      </c>
      <c r="C8" s="33" t="s">
        <v>12</v>
      </c>
      <c r="D8" s="33" t="s">
        <v>13</v>
      </c>
      <c r="E8" s="33" t="s">
        <v>14</v>
      </c>
      <c r="F8" s="39" t="s">
        <v>15</v>
      </c>
      <c r="G8" s="39" t="s">
        <v>16</v>
      </c>
      <c r="H8" s="39" t="s">
        <v>2</v>
      </c>
      <c r="I8" s="103" t="s">
        <v>17</v>
      </c>
    </row>
    <row r="9" spans="1:9" s="25" customFormat="1" ht="77.5" x14ac:dyDescent="0.35">
      <c r="A9" s="30" t="str">
        <f>IF(AND(E9=""),"","["&amp;TEXT($B$1,"##")&amp;"-"&amp;TEXT(ROW()-9-COUNTBLANK($E$8:E8)+1,"##")&amp;"]")</f>
        <v>[DangKy-1]</v>
      </c>
      <c r="B9" s="34" t="s">
        <v>43</v>
      </c>
      <c r="C9" s="34" t="s">
        <v>57</v>
      </c>
      <c r="D9" s="34" t="s">
        <v>58</v>
      </c>
      <c r="E9" s="34" t="s">
        <v>59</v>
      </c>
      <c r="F9" s="49" t="s">
        <v>4</v>
      </c>
      <c r="G9" s="45">
        <f ca="1">TODAY()</f>
        <v>45813</v>
      </c>
      <c r="H9" s="69" t="s">
        <v>3</v>
      </c>
      <c r="I9" s="52"/>
    </row>
    <row r="10" spans="1:9" s="25" customFormat="1" ht="62" x14ac:dyDescent="0.35">
      <c r="A10" s="30" t="str">
        <f>IF(AND(E10=""),"","["&amp;TEXT($B$1,"##")&amp;"-"&amp;TEXT(ROW()-9-COUNTBLANK($E$8:E9)+1,"##")&amp;"]")</f>
        <v>[DangKy-2]</v>
      </c>
      <c r="B10" s="34" t="s">
        <v>44</v>
      </c>
      <c r="C10" s="34" t="s">
        <v>57</v>
      </c>
      <c r="D10" s="34" t="s">
        <v>60</v>
      </c>
      <c r="E10" s="34" t="s">
        <v>65</v>
      </c>
      <c r="F10" s="49" t="s">
        <v>4</v>
      </c>
      <c r="G10" s="45">
        <f t="shared" ref="G10:G21" ca="1" si="0">TODAY()</f>
        <v>45813</v>
      </c>
      <c r="H10" s="69" t="s">
        <v>3</v>
      </c>
      <c r="I10" s="52"/>
    </row>
    <row r="11" spans="1:9" s="25" customFormat="1" ht="77.5" x14ac:dyDescent="0.35">
      <c r="A11" s="30" t="str">
        <f>IF(AND(E11=""),"","["&amp;TEXT($B$1,"##")&amp;"-"&amp;TEXT(ROW()-9-COUNTBLANK($E$8:E10)+1,"##")&amp;"]")</f>
        <v>[DangKy-3]</v>
      </c>
      <c r="B11" s="34" t="s">
        <v>45</v>
      </c>
      <c r="C11" s="34" t="s">
        <v>57</v>
      </c>
      <c r="D11" s="34" t="s">
        <v>61</v>
      </c>
      <c r="E11" s="34" t="s">
        <v>66</v>
      </c>
      <c r="F11" s="49" t="s">
        <v>4</v>
      </c>
      <c r="G11" s="45">
        <f t="shared" ca="1" si="0"/>
        <v>45813</v>
      </c>
      <c r="H11" s="69" t="s">
        <v>3</v>
      </c>
      <c r="I11" s="52"/>
    </row>
    <row r="12" spans="1:9" s="25" customFormat="1" ht="62" x14ac:dyDescent="0.35">
      <c r="A12" s="30" t="str">
        <f>IF(AND(E12=""),"","["&amp;TEXT($B$1,"##")&amp;"-"&amp;TEXT(ROW()-9-COUNTBLANK($E$8:E11)+1,"##")&amp;"]")</f>
        <v>[DangKy-4]</v>
      </c>
      <c r="B12" s="34" t="s">
        <v>46</v>
      </c>
      <c r="C12" s="34" t="s">
        <v>57</v>
      </c>
      <c r="D12" s="34" t="s">
        <v>62</v>
      </c>
      <c r="E12" s="34" t="s">
        <v>67</v>
      </c>
      <c r="F12" s="49" t="s">
        <v>4</v>
      </c>
      <c r="G12" s="45">
        <f t="shared" ca="1" si="0"/>
        <v>45813</v>
      </c>
      <c r="H12" s="69" t="s">
        <v>3</v>
      </c>
      <c r="I12" s="52"/>
    </row>
    <row r="13" spans="1:9" s="25" customFormat="1" ht="62" x14ac:dyDescent="0.35">
      <c r="A13" s="30" t="str">
        <f>IF(AND(E13=""),"","["&amp;TEXT($B$1,"##")&amp;"-"&amp;TEXT(ROW()-9-COUNTBLANK($E$8:E12)+1,"##")&amp;"]")</f>
        <v>[DangKy-5]</v>
      </c>
      <c r="B13" s="34" t="s">
        <v>47</v>
      </c>
      <c r="C13" s="34" t="s">
        <v>57</v>
      </c>
      <c r="D13" s="34" t="s">
        <v>63</v>
      </c>
      <c r="E13" s="34" t="s">
        <v>68</v>
      </c>
      <c r="F13" s="49" t="s">
        <v>4</v>
      </c>
      <c r="G13" s="45">
        <f t="shared" ca="1" si="0"/>
        <v>45813</v>
      </c>
      <c r="H13" s="69" t="s">
        <v>3</v>
      </c>
      <c r="I13" s="52"/>
    </row>
    <row r="14" spans="1:9" s="25" customFormat="1" ht="77.5" x14ac:dyDescent="0.35">
      <c r="A14" s="30" t="str">
        <f>IF(AND(E14=""),"","["&amp;TEXT($B$1,"##")&amp;"-"&amp;TEXT(ROW()-9-COUNTBLANK($E$8:E13)+1,"##")&amp;"]")</f>
        <v>[DangKy-6]</v>
      </c>
      <c r="B14" s="34" t="s">
        <v>48</v>
      </c>
      <c r="C14" s="34" t="s">
        <v>57</v>
      </c>
      <c r="D14" s="34" t="s">
        <v>64</v>
      </c>
      <c r="E14" s="34" t="s">
        <v>69</v>
      </c>
      <c r="F14" s="49" t="s">
        <v>4</v>
      </c>
      <c r="G14" s="45">
        <f t="shared" ca="1" si="0"/>
        <v>45813</v>
      </c>
      <c r="H14" s="69" t="s">
        <v>3</v>
      </c>
      <c r="I14" s="52"/>
    </row>
    <row r="15" spans="1:9" s="25" customFormat="1" ht="62" x14ac:dyDescent="0.35">
      <c r="A15" s="30" t="str">
        <f>IF(AND(E15=""),"","["&amp;TEXT($B$1,"##")&amp;"-"&amp;TEXT(ROW()-9-COUNTBLANK($E$8:E14)+1,"##")&amp;"]")</f>
        <v>[DangKy-7]</v>
      </c>
      <c r="B15" s="34" t="s">
        <v>49</v>
      </c>
      <c r="C15" s="34" t="s">
        <v>57</v>
      </c>
      <c r="D15" s="34" t="s">
        <v>70</v>
      </c>
      <c r="E15" s="34" t="s">
        <v>71</v>
      </c>
      <c r="F15" s="49" t="s">
        <v>4</v>
      </c>
      <c r="G15" s="45">
        <f t="shared" ca="1" si="0"/>
        <v>45813</v>
      </c>
      <c r="H15" s="69" t="s">
        <v>3</v>
      </c>
      <c r="I15" s="52"/>
    </row>
    <row r="16" spans="1:9" s="25" customFormat="1" ht="77.5" x14ac:dyDescent="0.35">
      <c r="A16" s="30" t="str">
        <f>IF(AND(E16=""),"","["&amp;TEXT($B$1,"##")&amp;"-"&amp;TEXT(ROW()-9-COUNTBLANK($E$8:E15)+1,"##")&amp;"]")</f>
        <v>[DangKy-8]</v>
      </c>
      <c r="B16" s="31" t="s">
        <v>50</v>
      </c>
      <c r="C16" s="34" t="s">
        <v>57</v>
      </c>
      <c r="D16" s="34" t="s">
        <v>72</v>
      </c>
      <c r="E16" s="34" t="s">
        <v>74</v>
      </c>
      <c r="F16" s="49" t="s">
        <v>5</v>
      </c>
      <c r="G16" s="45">
        <f t="shared" ca="1" si="0"/>
        <v>45813</v>
      </c>
      <c r="H16" s="69" t="s">
        <v>3</v>
      </c>
      <c r="I16" s="52"/>
    </row>
    <row r="17" spans="1:9" s="25" customFormat="1" ht="93" x14ac:dyDescent="0.35">
      <c r="A17" s="30" t="str">
        <f>IF(AND(E17=""),"","["&amp;TEXT($B$1,"##")&amp;"-"&amp;TEXT(ROW()-9-COUNTBLANK($E$8:E16)+1,"##")&amp;"]")</f>
        <v>[DangKy-9]</v>
      </c>
      <c r="B17" s="31" t="s">
        <v>51</v>
      </c>
      <c r="C17" s="34" t="s">
        <v>57</v>
      </c>
      <c r="D17" s="34" t="s">
        <v>73</v>
      </c>
      <c r="E17" s="34" t="s">
        <v>75</v>
      </c>
      <c r="F17" s="49" t="s">
        <v>5</v>
      </c>
      <c r="G17" s="45">
        <f t="shared" ca="1" si="0"/>
        <v>45813</v>
      </c>
      <c r="H17" s="69" t="s">
        <v>3</v>
      </c>
      <c r="I17" s="52"/>
    </row>
    <row r="18" spans="1:9" s="25" customFormat="1" ht="77.5" x14ac:dyDescent="0.35">
      <c r="A18" s="30" t="str">
        <f>IF(AND(E18=""),"","["&amp;TEXT($B$1,"##")&amp;"-"&amp;TEXT(ROW()-9-COUNTBLANK($E$8:E17)+1,"##")&amp;"]")</f>
        <v>[DangKy-10]</v>
      </c>
      <c r="B18" s="31" t="s">
        <v>52</v>
      </c>
      <c r="C18" s="34" t="s">
        <v>57</v>
      </c>
      <c r="D18" s="34" t="s">
        <v>76</v>
      </c>
      <c r="E18" s="31" t="s">
        <v>83</v>
      </c>
      <c r="F18" s="49" t="s">
        <v>5</v>
      </c>
      <c r="G18" s="45">
        <f t="shared" ca="1" si="0"/>
        <v>45813</v>
      </c>
      <c r="H18" s="69" t="s">
        <v>3</v>
      </c>
      <c r="I18" s="52"/>
    </row>
    <row r="19" spans="1:9" s="25" customFormat="1" ht="77.5" x14ac:dyDescent="0.35">
      <c r="A19" s="30" t="str">
        <f>IF(AND(E19=""),"","["&amp;TEXT($B$1,"##")&amp;"-"&amp;TEXT(ROW()-9-COUNTBLANK($E$8:E18)+1,"##")&amp;"]")</f>
        <v>[DangKy-11]</v>
      </c>
      <c r="B19" s="31" t="s">
        <v>53</v>
      </c>
      <c r="C19" s="34" t="s">
        <v>57</v>
      </c>
      <c r="D19" s="34" t="s">
        <v>77</v>
      </c>
      <c r="E19" s="31" t="s">
        <v>84</v>
      </c>
      <c r="F19" s="49" t="s">
        <v>5</v>
      </c>
      <c r="G19" s="45">
        <f t="shared" ca="1" si="0"/>
        <v>45813</v>
      </c>
      <c r="H19" s="69" t="s">
        <v>3</v>
      </c>
      <c r="I19" s="52"/>
    </row>
    <row r="20" spans="1:9" s="25" customFormat="1" ht="77.5" x14ac:dyDescent="0.35">
      <c r="A20" s="30" t="str">
        <f>IF(AND(E20=""),"","["&amp;TEXT($B$1,"##")&amp;"-"&amp;TEXT(ROW()-9-COUNTBLANK($E$8:E19)+1,"##")&amp;"]")</f>
        <v>[DangKy-12]</v>
      </c>
      <c r="B20" s="31" t="s">
        <v>54</v>
      </c>
      <c r="C20" s="34" t="s">
        <v>57</v>
      </c>
      <c r="D20" s="34" t="s">
        <v>78</v>
      </c>
      <c r="E20" s="31" t="s">
        <v>81</v>
      </c>
      <c r="F20" s="49" t="s">
        <v>4</v>
      </c>
      <c r="G20" s="45">
        <f t="shared" ca="1" si="0"/>
        <v>45813</v>
      </c>
      <c r="H20" s="69" t="s">
        <v>3</v>
      </c>
      <c r="I20" s="52"/>
    </row>
    <row r="21" spans="1:9" s="25" customFormat="1" ht="77.5" x14ac:dyDescent="0.35">
      <c r="A21" s="30" t="str">
        <f>IF(AND(E21=""),"","["&amp;TEXT($B$1,"##")&amp;"-"&amp;TEXT(ROW()-9-COUNTBLANK($E$8:E20)+1,"##")&amp;"]")</f>
        <v>[DangKy-13]</v>
      </c>
      <c r="B21" s="31" t="s">
        <v>55</v>
      </c>
      <c r="C21" s="34" t="s">
        <v>57</v>
      </c>
      <c r="D21" s="34" t="s">
        <v>79</v>
      </c>
      <c r="E21" s="31" t="s">
        <v>85</v>
      </c>
      <c r="F21" s="49" t="s">
        <v>5</v>
      </c>
      <c r="G21" s="45">
        <f t="shared" ca="1" si="0"/>
        <v>45813</v>
      </c>
      <c r="H21" s="69" t="s">
        <v>3</v>
      </c>
      <c r="I21" s="52"/>
    </row>
    <row r="22" spans="1:9" s="25" customFormat="1" ht="77.5" x14ac:dyDescent="0.35">
      <c r="A22" s="30" t="str">
        <f>IF(AND(E22=""),"","["&amp;TEXT($B$1,"##")&amp;"-"&amp;TEXT(ROW()-9-COUNTBLANK($E$8:E21)+1,"##")&amp;"]")</f>
        <v>[DangKy-14]</v>
      </c>
      <c r="B22" s="43" t="s">
        <v>56</v>
      </c>
      <c r="C22" s="34" t="s">
        <v>57</v>
      </c>
      <c r="D22" s="34" t="s">
        <v>80</v>
      </c>
      <c r="E22" s="43" t="s">
        <v>82</v>
      </c>
      <c r="F22" s="44" t="s">
        <v>4</v>
      </c>
      <c r="G22" s="50">
        <f t="shared" ref="G22:G23" ca="1" si="1">TODAY()</f>
        <v>45813</v>
      </c>
      <c r="H22" s="51" t="s">
        <v>3</v>
      </c>
      <c r="I22" s="52"/>
    </row>
    <row r="23" spans="1:9" s="25" customFormat="1" ht="62" x14ac:dyDescent="0.35">
      <c r="A23" s="30" t="str">
        <f>IF(AND(E23=""),"","["&amp;TEXT($B$1,"##")&amp;"-"&amp;TEXT(ROW()-9-COUNTBLANK($E$8:E22)+1,"##")&amp;"]")</f>
        <v>[DangKy-15]</v>
      </c>
      <c r="B23" s="102" t="s">
        <v>86</v>
      </c>
      <c r="C23" s="34" t="s">
        <v>57</v>
      </c>
      <c r="D23" s="34" t="s">
        <v>87</v>
      </c>
      <c r="E23" s="34" t="s">
        <v>88</v>
      </c>
      <c r="F23" s="49" t="s">
        <v>4</v>
      </c>
      <c r="G23" s="50">
        <f t="shared" ca="1" si="1"/>
        <v>45813</v>
      </c>
      <c r="H23" s="51" t="s">
        <v>3</v>
      </c>
      <c r="I23" s="52"/>
    </row>
    <row r="24" spans="1:9" s="25" customFormat="1" ht="16.5" x14ac:dyDescent="0.35">
      <c r="A24" s="26"/>
      <c r="B24" s="100"/>
      <c r="C24" s="70"/>
      <c r="D24" s="70"/>
      <c r="E24" s="70"/>
      <c r="F24" s="27"/>
      <c r="G24" s="28"/>
      <c r="H24" s="29"/>
    </row>
    <row r="25" spans="1:9" s="25" customFormat="1" ht="100" customHeight="1" x14ac:dyDescent="0.35">
      <c r="A25" s="26"/>
      <c r="B25" s="100"/>
      <c r="C25" s="70"/>
      <c r="D25" s="70"/>
      <c r="E25" s="70"/>
      <c r="F25" s="27"/>
      <c r="G25" s="28"/>
      <c r="H25" s="29"/>
    </row>
    <row r="26" spans="1:9" s="25" customFormat="1" ht="16.5" x14ac:dyDescent="0.35">
      <c r="A26" s="26"/>
      <c r="B26" s="100"/>
      <c r="C26" s="70"/>
      <c r="D26" s="70"/>
      <c r="E26" s="70"/>
      <c r="F26" s="27"/>
      <c r="G26" s="28"/>
      <c r="H26" s="29"/>
    </row>
    <row r="27" spans="1:9" s="25" customFormat="1" ht="16.5" x14ac:dyDescent="0.35">
      <c r="A27" s="26"/>
      <c r="B27" s="100"/>
      <c r="C27" s="70"/>
      <c r="D27" s="70"/>
      <c r="E27" s="70"/>
      <c r="F27" s="27"/>
      <c r="G27" s="28"/>
      <c r="H27" s="29"/>
    </row>
    <row r="28" spans="1:9" s="25" customFormat="1" ht="16.5" x14ac:dyDescent="0.35">
      <c r="A28" s="26"/>
      <c r="B28" s="70"/>
      <c r="C28" s="70"/>
      <c r="D28" s="70"/>
      <c r="E28" s="70"/>
      <c r="F28" s="27"/>
      <c r="G28" s="28"/>
      <c r="H28" s="29"/>
    </row>
    <row r="29" spans="1:9" s="25" customFormat="1" ht="16.5" x14ac:dyDescent="0.35">
      <c r="A29" s="26"/>
      <c r="B29" s="70"/>
      <c r="C29" s="70"/>
      <c r="D29" s="70"/>
      <c r="E29" s="70"/>
      <c r="F29" s="27"/>
      <c r="G29" s="28"/>
      <c r="H29" s="29"/>
    </row>
    <row r="30" spans="1:9" s="25" customFormat="1" ht="16.5" x14ac:dyDescent="0.35">
      <c r="A30" s="26"/>
      <c r="B30" s="100"/>
      <c r="C30" s="70"/>
      <c r="D30" s="70"/>
      <c r="E30" s="70"/>
      <c r="F30" s="27"/>
      <c r="G30" s="28"/>
      <c r="H30" s="29"/>
    </row>
    <row r="31" spans="1:9" ht="16.5" x14ac:dyDescent="0.35">
      <c r="A31" s="26"/>
      <c r="B31" s="71"/>
      <c r="C31" s="70"/>
      <c r="D31" s="70"/>
      <c r="E31" s="71"/>
      <c r="F31" s="27"/>
      <c r="G31" s="28"/>
      <c r="H31" s="29"/>
    </row>
    <row r="32" spans="1:9" ht="16.5" x14ac:dyDescent="0.35">
      <c r="A32" s="26"/>
      <c r="B32" s="71"/>
      <c r="C32" s="70"/>
      <c r="D32" s="70"/>
      <c r="E32" s="71"/>
      <c r="F32" s="27"/>
      <c r="G32" s="28"/>
      <c r="H32" s="29"/>
    </row>
    <row r="33" spans="1:8" ht="16.5" x14ac:dyDescent="0.35">
      <c r="A33" s="26"/>
      <c r="B33" s="71"/>
      <c r="C33" s="70"/>
      <c r="D33" s="70"/>
      <c r="E33" s="71"/>
      <c r="F33" s="27"/>
      <c r="G33" s="28"/>
      <c r="H33" s="29"/>
    </row>
    <row r="34" spans="1:8" ht="16.5" x14ac:dyDescent="0.35">
      <c r="A34" s="26"/>
      <c r="B34" s="71"/>
      <c r="C34" s="70"/>
      <c r="D34" s="70"/>
      <c r="E34" s="71"/>
      <c r="F34" s="27"/>
      <c r="G34" s="28"/>
      <c r="H34" s="29"/>
    </row>
    <row r="35" spans="1:8" ht="16.5" x14ac:dyDescent="0.35">
      <c r="A35" s="26"/>
      <c r="B35" s="71"/>
      <c r="C35" s="70"/>
      <c r="D35" s="70"/>
      <c r="E35" s="71"/>
      <c r="F35" s="27"/>
      <c r="G35" s="28"/>
      <c r="H35" s="29"/>
    </row>
  </sheetData>
  <mergeCells count="3">
    <mergeCell ref="B1:E1"/>
    <mergeCell ref="B2:E2"/>
    <mergeCell ref="B3:E3"/>
  </mergeCells>
  <conditionalFormatting sqref="F1:F8 F22:F35">
    <cfRule type="cellIs" dxfId="92" priority="5" operator="equal">
      <formula>"N/A"</formula>
    </cfRule>
    <cfRule type="cellIs" dxfId="91" priority="6" operator="equal">
      <formula>"Fail"</formula>
    </cfRule>
    <cfRule type="cellIs" dxfId="90" priority="7" operator="equal">
      <formula>Fail</formula>
    </cfRule>
    <cfRule type="cellIs" dxfId="89" priority="8" operator="equal">
      <formula>"Pass"</formula>
    </cfRule>
  </conditionalFormatting>
  <conditionalFormatting sqref="F9:F21">
    <cfRule type="cellIs" dxfId="88" priority="1" operator="equal">
      <formula>"N/A"</formula>
    </cfRule>
    <cfRule type="cellIs" dxfId="87" priority="2" operator="equal">
      <formula>"Fail"</formula>
    </cfRule>
    <cfRule type="cellIs" dxfId="86" priority="3" operator="equal">
      <formula>Fail</formula>
    </cfRule>
    <cfRule type="cellIs" dxfId="85" priority="4" operator="equal">
      <formula>"Pass"</formula>
    </cfRule>
  </conditionalFormatting>
  <dataValidations count="2">
    <dataValidation type="list" allowBlank="1" showErrorMessage="1" sqref="F9:F35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11" zoomScaleNormal="130" workbookViewId="0">
      <selection activeCell="F10" sqref="F10"/>
    </sheetView>
  </sheetViews>
  <sheetFormatPr defaultRowHeight="14.5" x14ac:dyDescent="0.35"/>
  <cols>
    <col min="1" max="1" width="7.453125" customWidth="1"/>
    <col min="2" max="2" width="18.26953125" customWidth="1"/>
    <col min="3" max="4" width="17.1796875" customWidth="1"/>
    <col min="5" max="5" width="18.36328125" customWidth="1"/>
    <col min="6" max="6" width="18.453125" customWidth="1"/>
    <col min="7" max="7" width="26.1796875" customWidth="1"/>
    <col min="8" max="8" width="16.08984375" customWidth="1"/>
  </cols>
  <sheetData>
    <row r="1" spans="1:9" ht="25" x14ac:dyDescent="0.35">
      <c r="A1" s="1" t="s">
        <v>0</v>
      </c>
      <c r="B1" s="123" t="s">
        <v>19</v>
      </c>
      <c r="C1" s="119"/>
      <c r="D1" s="119"/>
      <c r="E1" s="124"/>
      <c r="F1" s="2"/>
      <c r="G1" s="3"/>
      <c r="H1" s="3"/>
      <c r="I1" s="4"/>
    </row>
    <row r="2" spans="1:9" ht="20" customHeight="1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6</v>
      </c>
      <c r="B5" s="14">
        <f>COUNTIF(F:F,"Fail")</f>
        <v>0</v>
      </c>
      <c r="C5" s="14">
        <f>COUNTIF(F:F,"Untested")</f>
        <v>0</v>
      </c>
      <c r="D5" s="15">
        <f>COUNTIF(F:F,"N/A")</f>
        <v>0</v>
      </c>
      <c r="E5" s="14">
        <f>SUM(A5:D5)</f>
        <v>6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x14ac:dyDescent="0.35">
      <c r="A7" s="54"/>
      <c r="B7" s="55"/>
      <c r="C7" s="56"/>
      <c r="D7" s="57"/>
      <c r="E7" s="56"/>
      <c r="F7" s="23"/>
      <c r="G7" s="23"/>
      <c r="H7" s="24"/>
      <c r="I7" s="12"/>
    </row>
    <row r="8" spans="1:9" s="41" customFormat="1" ht="30" x14ac:dyDescent="0.35">
      <c r="A8" s="58" t="s">
        <v>10</v>
      </c>
      <c r="B8" s="58" t="s">
        <v>11</v>
      </c>
      <c r="C8" s="58" t="s">
        <v>12</v>
      </c>
      <c r="D8" s="58" t="s">
        <v>13</v>
      </c>
      <c r="E8" s="58" t="s">
        <v>14</v>
      </c>
      <c r="F8" s="53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93" x14ac:dyDescent="0.35">
      <c r="A9" s="30" t="str">
        <f>IF(AND(E9=""),"","["&amp;TEXT($B$1,"##")&amp;"-"&amp;TEXT(ROW()-9-COUNTBLANK($E$8:E8)+1,"##")&amp;"]")</f>
        <v>[DangNhap-1]</v>
      </c>
      <c r="B9" s="34" t="s">
        <v>89</v>
      </c>
      <c r="C9" s="34" t="s">
        <v>94</v>
      </c>
      <c r="D9" s="34" t="s">
        <v>95</v>
      </c>
      <c r="E9" s="34" t="s">
        <v>59</v>
      </c>
      <c r="F9" s="49" t="s">
        <v>4</v>
      </c>
      <c r="G9" s="45">
        <f t="shared" ref="G9:G20" ca="1" si="0">TODAY()</f>
        <v>45813</v>
      </c>
      <c r="H9" s="30" t="s">
        <v>3</v>
      </c>
      <c r="I9" s="46"/>
    </row>
    <row r="10" spans="1:9" s="41" customFormat="1" ht="93" x14ac:dyDescent="0.35">
      <c r="A10" s="30" t="str">
        <f>IF(AND(E10=""),"","["&amp;TEXT($B$1,"##")&amp;"-"&amp;TEXT(ROW()-9-COUNTBLANK($E$8:E9)+1,"##")&amp;"]")</f>
        <v>[DangNhap-2]</v>
      </c>
      <c r="B10" s="34" t="s">
        <v>90</v>
      </c>
      <c r="C10" s="34" t="s">
        <v>94</v>
      </c>
      <c r="D10" s="34" t="s">
        <v>96</v>
      </c>
      <c r="E10" s="34" t="s">
        <v>68</v>
      </c>
      <c r="F10" s="49" t="s">
        <v>4</v>
      </c>
      <c r="G10" s="45">
        <f t="shared" ca="1" si="0"/>
        <v>45813</v>
      </c>
      <c r="H10" s="30" t="s">
        <v>3</v>
      </c>
    </row>
    <row r="11" spans="1:9" s="41" customFormat="1" ht="93" x14ac:dyDescent="0.35">
      <c r="A11" s="30" t="str">
        <f>IF(AND(E11=""),"","["&amp;TEXT($B$1,"##")&amp;"-"&amp;TEXT(ROW()-9-COUNTBLANK($E$8:E10)+1,"##")&amp;"]")</f>
        <v>[DangNhap-3]</v>
      </c>
      <c r="B11" s="34" t="s">
        <v>42</v>
      </c>
      <c r="C11" s="34" t="s">
        <v>94</v>
      </c>
      <c r="D11" s="34" t="s">
        <v>97</v>
      </c>
      <c r="E11" s="34" t="s">
        <v>98</v>
      </c>
      <c r="F11" s="49" t="s">
        <v>4</v>
      </c>
      <c r="G11" s="45">
        <f t="shared" ca="1" si="0"/>
        <v>45813</v>
      </c>
      <c r="H11" s="30" t="s">
        <v>3</v>
      </c>
    </row>
    <row r="12" spans="1:9" s="41" customFormat="1" ht="93" x14ac:dyDescent="0.35">
      <c r="A12" s="30" t="str">
        <f>IF(AND(E12=""),"","["&amp;TEXT($B$1,"##")&amp;"-"&amp;TEXT(ROW()-9-COUNTBLANK($E$8:E11)+1,"##")&amp;"]")</f>
        <v>[DangNhap-4]</v>
      </c>
      <c r="B12" s="101" t="s">
        <v>92</v>
      </c>
      <c r="C12" s="34" t="s">
        <v>94</v>
      </c>
      <c r="D12" s="34" t="s">
        <v>99</v>
      </c>
      <c r="E12" s="34" t="s">
        <v>98</v>
      </c>
      <c r="F12" s="49" t="s">
        <v>4</v>
      </c>
      <c r="G12" s="45">
        <f t="shared" ca="1" si="0"/>
        <v>45813</v>
      </c>
      <c r="H12" s="30" t="s">
        <v>3</v>
      </c>
    </row>
    <row r="13" spans="1:9" s="41" customFormat="1" ht="93" x14ac:dyDescent="0.35">
      <c r="A13" s="30" t="str">
        <f>IF(AND(E13=""),"","["&amp;TEXT($B$1,"##")&amp;"-"&amp;TEXT(ROW()-9-COUNTBLANK($E$8:E12)+1,"##")&amp;"]")</f>
        <v>[DangNhap-5]</v>
      </c>
      <c r="B13" s="34" t="s">
        <v>91</v>
      </c>
      <c r="C13" s="34" t="s">
        <v>94</v>
      </c>
      <c r="D13" s="34" t="s">
        <v>100</v>
      </c>
      <c r="E13" s="34" t="s">
        <v>101</v>
      </c>
      <c r="F13" s="49" t="s">
        <v>4</v>
      </c>
      <c r="G13" s="45">
        <f t="shared" ca="1" si="0"/>
        <v>45813</v>
      </c>
      <c r="H13" s="30" t="s">
        <v>3</v>
      </c>
    </row>
    <row r="14" spans="1:9" s="41" customFormat="1" ht="124" x14ac:dyDescent="0.35">
      <c r="A14" s="30" t="str">
        <f>IF(AND(E14=""),"","["&amp;TEXT($B$1,"##")&amp;"-"&amp;TEXT(ROW()-9-COUNTBLANK($E$8:E13)+1,"##")&amp;"]")</f>
        <v>[DangNhap-6]</v>
      </c>
      <c r="B14" s="34" t="s">
        <v>93</v>
      </c>
      <c r="C14" s="34" t="s">
        <v>94</v>
      </c>
      <c r="D14" s="34" t="s">
        <v>102</v>
      </c>
      <c r="E14" s="34" t="s">
        <v>103</v>
      </c>
      <c r="F14" s="49" t="s">
        <v>4</v>
      </c>
      <c r="G14" s="45">
        <f t="shared" ca="1" si="0"/>
        <v>45813</v>
      </c>
      <c r="H14" s="30" t="s">
        <v>3</v>
      </c>
    </row>
    <row r="15" spans="1:9" s="41" customFormat="1" ht="31" x14ac:dyDescent="0.35">
      <c r="A15" s="30"/>
      <c r="B15" s="34"/>
      <c r="C15" s="34"/>
      <c r="D15" s="34"/>
      <c r="E15" s="34"/>
      <c r="F15" s="49"/>
      <c r="G15" s="45">
        <f t="shared" ca="1" si="0"/>
        <v>45813</v>
      </c>
      <c r="H15" s="30" t="s">
        <v>3</v>
      </c>
    </row>
    <row r="16" spans="1:9" s="41" customFormat="1" ht="31" x14ac:dyDescent="0.35">
      <c r="A16" s="30"/>
      <c r="B16" s="31"/>
      <c r="C16" s="34"/>
      <c r="D16" s="48"/>
      <c r="E16" s="31"/>
      <c r="F16" s="49"/>
      <c r="G16" s="45">
        <f t="shared" ca="1" si="0"/>
        <v>45813</v>
      </c>
      <c r="H16" s="30" t="s">
        <v>3</v>
      </c>
    </row>
    <row r="17" spans="1:9" s="41" customFormat="1" ht="31" x14ac:dyDescent="0.35">
      <c r="A17" s="30"/>
      <c r="B17" s="31"/>
      <c r="C17" s="34"/>
      <c r="D17" s="48"/>
      <c r="E17" s="31"/>
      <c r="F17" s="49"/>
      <c r="G17" s="45">
        <f t="shared" ca="1" si="0"/>
        <v>45813</v>
      </c>
      <c r="H17" s="30" t="s">
        <v>3</v>
      </c>
    </row>
    <row r="18" spans="1:9" s="41" customFormat="1" ht="31" x14ac:dyDescent="0.35">
      <c r="A18" s="30"/>
      <c r="B18" s="31"/>
      <c r="C18" s="34"/>
      <c r="D18" s="31"/>
      <c r="E18" s="31"/>
      <c r="F18" s="49"/>
      <c r="G18" s="45">
        <f t="shared" ca="1" si="0"/>
        <v>45813</v>
      </c>
      <c r="H18" s="30" t="s">
        <v>3</v>
      </c>
    </row>
    <row r="19" spans="1:9" s="41" customFormat="1" ht="31" x14ac:dyDescent="0.35">
      <c r="A19" s="30"/>
      <c r="B19" s="31"/>
      <c r="C19" s="34"/>
      <c r="D19" s="31"/>
      <c r="E19" s="31"/>
      <c r="F19" s="49"/>
      <c r="G19" s="45">
        <f t="shared" ca="1" si="0"/>
        <v>45813</v>
      </c>
      <c r="H19" s="30" t="s">
        <v>3</v>
      </c>
    </row>
    <row r="20" spans="1:9" s="41" customFormat="1" ht="31" x14ac:dyDescent="0.35">
      <c r="A20" s="30"/>
      <c r="B20" s="31"/>
      <c r="C20" s="34"/>
      <c r="D20" s="32"/>
      <c r="E20" s="31"/>
      <c r="F20" s="49"/>
      <c r="G20" s="45">
        <f t="shared" ca="1" si="0"/>
        <v>45813</v>
      </c>
      <c r="H20" s="30" t="s">
        <v>3</v>
      </c>
    </row>
    <row r="21" spans="1:9" s="41" customFormat="1" ht="31" x14ac:dyDescent="0.35">
      <c r="A21" s="30"/>
      <c r="B21" s="43"/>
      <c r="C21" s="43"/>
      <c r="D21" s="43"/>
      <c r="E21" s="43"/>
      <c r="F21" s="44"/>
      <c r="G21" s="50">
        <f t="shared" ref="G21" ca="1" si="1">TODAY()</f>
        <v>45813</v>
      </c>
      <c r="H21" s="51" t="s">
        <v>3</v>
      </c>
    </row>
    <row r="22" spans="1:9" s="41" customFormat="1" ht="15.5" x14ac:dyDescent="0.35">
      <c r="A22" s="42"/>
      <c r="B22" s="43"/>
      <c r="C22" s="43"/>
      <c r="D22" s="43"/>
      <c r="E22" s="43"/>
      <c r="F22" s="44"/>
      <c r="G22" s="50"/>
      <c r="H22" s="51"/>
      <c r="I22" s="52"/>
    </row>
    <row r="23" spans="1:9" s="41" customFormat="1" ht="15.5" x14ac:dyDescent="0.35">
      <c r="A23" s="42"/>
      <c r="B23" s="43"/>
      <c r="C23" s="43"/>
      <c r="D23" s="43"/>
      <c r="E23" s="43"/>
      <c r="F23" s="44"/>
      <c r="G23" s="50"/>
      <c r="H23" s="51"/>
    </row>
    <row r="24" spans="1:9" s="41" customFormat="1" ht="15.5" x14ac:dyDescent="0.35">
      <c r="A24" s="42"/>
      <c r="B24" s="43"/>
      <c r="C24" s="43"/>
      <c r="D24" s="43"/>
      <c r="E24" s="43"/>
      <c r="F24" s="44"/>
      <c r="G24" s="50"/>
      <c r="H24" s="51"/>
    </row>
    <row r="25" spans="1:9" s="41" customFormat="1" ht="15.5" x14ac:dyDescent="0.35">
      <c r="A25" s="42"/>
      <c r="B25" s="47"/>
      <c r="C25" s="47"/>
      <c r="D25" s="47"/>
      <c r="E25" s="47"/>
      <c r="F25" s="44"/>
      <c r="G25" s="50"/>
      <c r="H25" s="51"/>
    </row>
    <row r="26" spans="1:9" ht="15.5" x14ac:dyDescent="0.35">
      <c r="A26" s="63"/>
      <c r="B26" s="31"/>
      <c r="C26" s="34"/>
      <c r="D26" s="34"/>
      <c r="E26" s="34"/>
      <c r="F26" s="44"/>
      <c r="G26" s="50"/>
      <c r="H26" s="51"/>
    </row>
    <row r="27" spans="1:9" ht="16.5" x14ac:dyDescent="0.35">
      <c r="A27" s="63"/>
      <c r="B27" s="71"/>
      <c r="C27" s="34"/>
      <c r="D27" s="70"/>
      <c r="E27" s="34"/>
      <c r="F27" s="44"/>
      <c r="G27" s="50"/>
      <c r="H27" s="51"/>
    </row>
    <row r="28" spans="1:9" ht="16.5" x14ac:dyDescent="0.35">
      <c r="A28" s="63"/>
      <c r="B28" s="71"/>
      <c r="C28" s="34"/>
      <c r="D28" s="70"/>
      <c r="E28" s="34"/>
      <c r="F28" s="44"/>
      <c r="G28" s="50"/>
      <c r="H28" s="51"/>
    </row>
    <row r="29" spans="1:9" ht="16.5" x14ac:dyDescent="0.35">
      <c r="A29" s="63"/>
      <c r="B29" s="71"/>
      <c r="C29" s="34"/>
      <c r="D29" s="70"/>
      <c r="E29" s="34"/>
      <c r="F29" s="44"/>
      <c r="G29" s="50"/>
      <c r="H29" s="51"/>
    </row>
    <row r="30" spans="1:9" ht="16.5" x14ac:dyDescent="0.35">
      <c r="A30" s="63"/>
      <c r="B30" s="71"/>
      <c r="C30" s="34"/>
      <c r="D30" s="70"/>
      <c r="E30" s="34"/>
      <c r="F30" s="44"/>
      <c r="G30" s="50"/>
      <c r="H30" s="51"/>
    </row>
    <row r="31" spans="1:9" ht="16.5" x14ac:dyDescent="0.35">
      <c r="A31" s="63"/>
      <c r="B31" s="71"/>
      <c r="C31" s="34"/>
      <c r="D31" s="70"/>
      <c r="E31" s="34"/>
      <c r="F31" s="44"/>
      <c r="G31" s="50"/>
      <c r="H31" s="51"/>
    </row>
    <row r="32" spans="1:9" ht="15.5" x14ac:dyDescent="0.35">
      <c r="E32" s="34"/>
    </row>
    <row r="33" spans="5:5" ht="15.5" x14ac:dyDescent="0.35">
      <c r="E33" s="34"/>
    </row>
    <row r="34" spans="5:5" ht="15.5" x14ac:dyDescent="0.35">
      <c r="E34" s="34"/>
    </row>
    <row r="35" spans="5:5" ht="15.5" x14ac:dyDescent="0.35">
      <c r="E35" s="34"/>
    </row>
    <row r="36" spans="5:5" ht="15.5" x14ac:dyDescent="0.35">
      <c r="E36" s="34"/>
    </row>
    <row r="37" spans="5:5" ht="15.5" x14ac:dyDescent="0.35">
      <c r="E37" s="34"/>
    </row>
    <row r="38" spans="5:5" ht="15.5" x14ac:dyDescent="0.35">
      <c r="E38" s="34"/>
    </row>
  </sheetData>
  <mergeCells count="3">
    <mergeCell ref="B1:E1"/>
    <mergeCell ref="B2:E2"/>
    <mergeCell ref="B3:E3"/>
  </mergeCells>
  <conditionalFormatting sqref="F1:F8 F21:F31">
    <cfRule type="cellIs" dxfId="84" priority="5" operator="equal">
      <formula>"N/A"</formula>
    </cfRule>
    <cfRule type="cellIs" dxfId="83" priority="6" operator="equal">
      <formula>"Fail"</formula>
    </cfRule>
    <cfRule type="cellIs" dxfId="82" priority="7" operator="equal">
      <formula>Fail</formula>
    </cfRule>
    <cfRule type="cellIs" dxfId="81" priority="8" operator="equal">
      <formula>"Pass"</formula>
    </cfRule>
  </conditionalFormatting>
  <conditionalFormatting sqref="F9:F20">
    <cfRule type="cellIs" dxfId="80" priority="1" operator="equal">
      <formula>"N/A"</formula>
    </cfRule>
    <cfRule type="cellIs" dxfId="79" priority="2" operator="equal">
      <formula>"Fail"</formula>
    </cfRule>
    <cfRule type="cellIs" dxfId="78" priority="3" operator="equal">
      <formula>Fail</formula>
    </cfRule>
    <cfRule type="cellIs" dxfId="77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1 F22:F31">
      <formula1>"Pass,Fail,N/A,Untested"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30" zoomScaleNormal="130" zoomScaleSheetLayoutView="50" workbookViewId="0">
      <selection activeCell="F15" sqref="F15"/>
    </sheetView>
  </sheetViews>
  <sheetFormatPr defaultRowHeight="14.5" x14ac:dyDescent="0.35"/>
  <cols>
    <col min="1" max="1" width="5.6328125" customWidth="1"/>
    <col min="2" max="3" width="14.453125" customWidth="1"/>
    <col min="4" max="4" width="17.81640625" customWidth="1"/>
    <col min="5" max="5" width="20.453125" customWidth="1"/>
    <col min="6" max="6" width="18.453125" customWidth="1"/>
    <col min="7" max="7" width="26.1796875" customWidth="1"/>
    <col min="8" max="8" width="16.08984375" customWidth="1"/>
  </cols>
  <sheetData>
    <row r="1" spans="1:9" ht="25" x14ac:dyDescent="0.35">
      <c r="A1" s="1" t="s">
        <v>0</v>
      </c>
      <c r="B1" s="123" t="s">
        <v>20</v>
      </c>
      <c r="C1" s="119"/>
      <c r="D1" s="119"/>
      <c r="E1" s="124"/>
      <c r="F1" s="2"/>
      <c r="G1" s="3"/>
      <c r="H1" s="3"/>
      <c r="I1" s="4"/>
    </row>
    <row r="2" spans="1:9" ht="50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ht="25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8</v>
      </c>
      <c r="B5" s="14">
        <f>COUNTIF(F:F,"Fail")</f>
        <v>1</v>
      </c>
      <c r="C5" s="14">
        <f>COUNTIF(F:F,"Untested")</f>
        <v>1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x14ac:dyDescent="0.35">
      <c r="A7" s="54"/>
      <c r="B7" s="55"/>
      <c r="C7" s="56"/>
      <c r="D7" s="57"/>
      <c r="E7" s="56"/>
      <c r="F7" s="23"/>
      <c r="G7" s="23"/>
      <c r="H7" s="24"/>
      <c r="I7" s="12"/>
    </row>
    <row r="8" spans="1:9" s="52" customFormat="1" ht="30" x14ac:dyDescent="0.35">
      <c r="A8" s="58" t="s">
        <v>10</v>
      </c>
      <c r="B8" s="58" t="s">
        <v>11</v>
      </c>
      <c r="C8" s="58" t="s">
        <v>12</v>
      </c>
      <c r="D8" s="58" t="s">
        <v>13</v>
      </c>
      <c r="E8" s="58" t="s">
        <v>14</v>
      </c>
      <c r="F8" s="60" t="s">
        <v>15</v>
      </c>
      <c r="G8" s="60" t="s">
        <v>16</v>
      </c>
      <c r="H8" s="60" t="s">
        <v>2</v>
      </c>
      <c r="I8" s="61" t="s">
        <v>17</v>
      </c>
    </row>
    <row r="9" spans="1:9" s="52" customFormat="1" ht="93" x14ac:dyDescent="0.35">
      <c r="A9" s="30" t="str">
        <f>IF(AND(E9=""),"","["&amp;TEXT($B$1,"##")&amp;"-"&amp;TEXT(ROW()-9-COUNTBLANK($E$8:E8)+1,"##")&amp;"]")</f>
        <v>[TimKiem-1]</v>
      </c>
      <c r="B9" s="34" t="s">
        <v>104</v>
      </c>
      <c r="C9" s="34" t="s">
        <v>106</v>
      </c>
      <c r="D9" s="34" t="s">
        <v>108</v>
      </c>
      <c r="E9" s="34" t="s">
        <v>107</v>
      </c>
      <c r="F9" s="59" t="s">
        <v>4</v>
      </c>
      <c r="G9" s="62">
        <f ca="1">TODAY()</f>
        <v>45813</v>
      </c>
      <c r="H9" s="30" t="s">
        <v>3</v>
      </c>
    </row>
    <row r="10" spans="1:9" s="52" customFormat="1" ht="93" x14ac:dyDescent="0.35">
      <c r="A10" s="30" t="str">
        <f>IF(AND(E10=""),"","["&amp;TEXT($B$1,"##")&amp;"-"&amp;TEXT(ROW()-9-COUNTBLANK($E$8:E9)+1,"##")&amp;"]")</f>
        <v>[TimKiem-2]</v>
      </c>
      <c r="B10" s="34" t="s">
        <v>105</v>
      </c>
      <c r="C10" s="34" t="s">
        <v>106</v>
      </c>
      <c r="D10" s="34" t="s">
        <v>109</v>
      </c>
      <c r="E10" s="34" t="s">
        <v>267</v>
      </c>
      <c r="F10" s="59" t="s">
        <v>4</v>
      </c>
      <c r="G10" s="62">
        <f t="shared" ref="G10:G16" ca="1" si="0">TODAY()</f>
        <v>45813</v>
      </c>
      <c r="H10" s="30" t="s">
        <v>3</v>
      </c>
    </row>
    <row r="11" spans="1:9" s="52" customFormat="1" ht="93" x14ac:dyDescent="0.35">
      <c r="A11" s="30" t="str">
        <f>IF(AND(E11=""),"","["&amp;TEXT($B$1,"##")&amp;"-"&amp;TEXT(ROW()-9-COUNTBLANK($E$8:E10)+1,"##")&amp;"]")</f>
        <v>[TimKiem-3]</v>
      </c>
      <c r="B11" s="34" t="s">
        <v>110</v>
      </c>
      <c r="C11" s="34" t="s">
        <v>106</v>
      </c>
      <c r="D11" s="34" t="s">
        <v>113</v>
      </c>
      <c r="E11" s="34" t="s">
        <v>267</v>
      </c>
      <c r="F11" s="59" t="s">
        <v>4</v>
      </c>
      <c r="G11" s="62">
        <f t="shared" ca="1" si="0"/>
        <v>45813</v>
      </c>
      <c r="H11" s="30" t="s">
        <v>3</v>
      </c>
    </row>
    <row r="12" spans="1:9" s="52" customFormat="1" ht="93" x14ac:dyDescent="0.35">
      <c r="A12" s="30" t="str">
        <f>IF(AND(E12=""),"","["&amp;TEXT($B$1,"##")&amp;"-"&amp;TEXT(ROW()-9-COUNTBLANK($E$8:E11)+1,"##")&amp;"]")</f>
        <v>[TimKiem-4]</v>
      </c>
      <c r="B12" s="34" t="s">
        <v>268</v>
      </c>
      <c r="C12" s="34" t="s">
        <v>106</v>
      </c>
      <c r="D12" s="34" t="s">
        <v>114</v>
      </c>
      <c r="E12" s="34" t="s">
        <v>267</v>
      </c>
      <c r="F12" s="59" t="s">
        <v>4</v>
      </c>
      <c r="G12" s="62">
        <f t="shared" ca="1" si="0"/>
        <v>45813</v>
      </c>
      <c r="H12" s="30" t="s">
        <v>3</v>
      </c>
    </row>
    <row r="13" spans="1:9" s="52" customFormat="1" ht="93" x14ac:dyDescent="0.35">
      <c r="A13" s="30" t="str">
        <f>IF(AND(E13=""),"","["&amp;TEXT($B$1,"##")&amp;"-"&amp;TEXT(ROW()-9-COUNTBLANK($E$8:E12)+1,"##")&amp;"]")</f>
        <v>[TimKiem-5]</v>
      </c>
      <c r="B13" s="34" t="s">
        <v>111</v>
      </c>
      <c r="C13" s="34" t="s">
        <v>106</v>
      </c>
      <c r="D13" s="34" t="s">
        <v>109</v>
      </c>
      <c r="E13" s="34" t="s">
        <v>116</v>
      </c>
      <c r="F13" s="59" t="s">
        <v>4</v>
      </c>
      <c r="G13" s="62">
        <f t="shared" ca="1" si="0"/>
        <v>45813</v>
      </c>
      <c r="H13" s="30" t="s">
        <v>3</v>
      </c>
    </row>
    <row r="14" spans="1:9" s="52" customFormat="1" ht="93" x14ac:dyDescent="0.35">
      <c r="A14" s="30" t="str">
        <f>IF(AND(E14=""),"","["&amp;TEXT($B$1,"##")&amp;"-"&amp;TEXT(ROW()-9-COUNTBLANK($E$8:E13)+1,"##")&amp;"]")</f>
        <v>[TimKiem-6]</v>
      </c>
      <c r="B14" s="34" t="s">
        <v>112</v>
      </c>
      <c r="C14" s="34" t="s">
        <v>106</v>
      </c>
      <c r="D14" s="34" t="s">
        <v>115</v>
      </c>
      <c r="E14" s="34" t="s">
        <v>117</v>
      </c>
      <c r="F14" s="59" t="s">
        <v>269</v>
      </c>
      <c r="G14" s="62">
        <f t="shared" ca="1" si="0"/>
        <v>45813</v>
      </c>
      <c r="H14" s="30" t="s">
        <v>3</v>
      </c>
    </row>
    <row r="15" spans="1:9" s="52" customFormat="1" ht="93" x14ac:dyDescent="0.35">
      <c r="A15" s="30" t="str">
        <f>IF(AND(E15=""),"","["&amp;TEXT($B$1,"##")&amp;"-"&amp;TEXT(ROW()-9-COUNTBLANK($E$8:E14)+1,"##")&amp;"]")</f>
        <v>[TimKiem-7]</v>
      </c>
      <c r="B15" s="34" t="s">
        <v>118</v>
      </c>
      <c r="C15" s="34" t="s">
        <v>106</v>
      </c>
      <c r="D15" s="34" t="s">
        <v>121</v>
      </c>
      <c r="E15" s="34" t="s">
        <v>122</v>
      </c>
      <c r="F15" s="59" t="s">
        <v>4</v>
      </c>
      <c r="G15" s="62">
        <f t="shared" ca="1" si="0"/>
        <v>45813</v>
      </c>
      <c r="H15" s="30" t="s">
        <v>3</v>
      </c>
    </row>
    <row r="16" spans="1:9" s="52" customFormat="1" ht="93" x14ac:dyDescent="0.35">
      <c r="A16" s="30" t="str">
        <f>IF(AND(E16=""),"","["&amp;TEXT($B$1,"##")&amp;"-"&amp;TEXT(ROW()-9-COUNTBLANK($E$8:E15)+1,"##")&amp;"]")</f>
        <v>[TimKiem-8]</v>
      </c>
      <c r="B16" s="34" t="s">
        <v>119</v>
      </c>
      <c r="C16" s="34" t="s">
        <v>106</v>
      </c>
      <c r="D16" s="34" t="s">
        <v>115</v>
      </c>
      <c r="E16" s="34" t="s">
        <v>122</v>
      </c>
      <c r="F16" s="59" t="s">
        <v>4</v>
      </c>
      <c r="G16" s="62">
        <f t="shared" ca="1" si="0"/>
        <v>45813</v>
      </c>
      <c r="H16" s="30" t="s">
        <v>3</v>
      </c>
    </row>
    <row r="17" spans="1:8" s="52" customFormat="1" ht="93" x14ac:dyDescent="0.35">
      <c r="A17" s="30" t="str">
        <f>IF(AND(E17=""),"","["&amp;TEXT($B$1,"##")&amp;"-"&amp;TEXT(ROW()-9-COUNTBLANK($E$8:E16)+1,"##")&amp;"]")</f>
        <v>[TimKiem-9]</v>
      </c>
      <c r="B17" s="34" t="s">
        <v>120</v>
      </c>
      <c r="C17" s="34" t="s">
        <v>106</v>
      </c>
      <c r="D17" s="34" t="s">
        <v>115</v>
      </c>
      <c r="E17" s="34" t="s">
        <v>122</v>
      </c>
      <c r="F17" s="59" t="s">
        <v>5</v>
      </c>
      <c r="G17" s="62"/>
      <c r="H17" s="30"/>
    </row>
    <row r="18" spans="1:8" s="52" customFormat="1" ht="93" x14ac:dyDescent="0.35">
      <c r="A18" s="30" t="str">
        <f>IF(AND(E18=""),"","["&amp;TEXT($B$1,"##")&amp;"-"&amp;TEXT(ROW()-9-COUNTBLANK($E$8:E17)+1,"##")&amp;"]")</f>
        <v>[TimKiem-10]</v>
      </c>
      <c r="B18" s="31" t="s">
        <v>123</v>
      </c>
      <c r="C18" s="34" t="s">
        <v>106</v>
      </c>
      <c r="D18" s="34" t="s">
        <v>125</v>
      </c>
      <c r="E18" s="31" t="s">
        <v>124</v>
      </c>
      <c r="F18" s="59" t="s">
        <v>4</v>
      </c>
      <c r="G18" s="62"/>
      <c r="H18" s="30"/>
    </row>
    <row r="19" spans="1:8" s="52" customFormat="1" ht="15.5" x14ac:dyDescent="0.35">
      <c r="A19" s="30"/>
      <c r="B19" s="31"/>
      <c r="C19" s="34"/>
      <c r="D19" s="48"/>
      <c r="E19" s="31"/>
      <c r="F19" s="59"/>
      <c r="G19" s="62"/>
      <c r="H19" s="30"/>
    </row>
    <row r="20" spans="1:8" s="52" customFormat="1" ht="15.5" x14ac:dyDescent="0.35">
      <c r="A20" s="30"/>
      <c r="B20" s="31"/>
      <c r="C20" s="34"/>
      <c r="D20" s="48"/>
      <c r="E20" s="31"/>
      <c r="F20" s="59"/>
      <c r="G20" s="62"/>
      <c r="H20" s="30"/>
    </row>
    <row r="21" spans="1:8" s="52" customFormat="1" ht="15.5" x14ac:dyDescent="0.35">
      <c r="A21" s="30"/>
      <c r="B21" s="31"/>
      <c r="C21" s="34"/>
      <c r="D21" s="48"/>
      <c r="E21" s="31"/>
      <c r="F21" s="59"/>
      <c r="G21" s="62"/>
      <c r="H21" s="30"/>
    </row>
    <row r="22" spans="1:8" s="52" customFormat="1" ht="15.5" x14ac:dyDescent="0.35">
      <c r="A22" s="30"/>
      <c r="B22" s="31"/>
      <c r="C22" s="34"/>
      <c r="D22" s="48"/>
      <c r="E22" s="31"/>
      <c r="F22" s="59"/>
      <c r="G22" s="62"/>
      <c r="H22" s="30"/>
    </row>
    <row r="23" spans="1:8" s="52" customFormat="1" ht="15.5" x14ac:dyDescent="0.35">
      <c r="A23" s="30"/>
      <c r="B23" s="34"/>
      <c r="C23" s="34"/>
      <c r="D23" s="34"/>
      <c r="E23" s="34"/>
      <c r="F23" s="59"/>
      <c r="G23" s="62"/>
      <c r="H23" s="30"/>
    </row>
    <row r="24" spans="1:8" s="52" customFormat="1" ht="15.5" x14ac:dyDescent="0.35">
      <c r="A24" s="30"/>
      <c r="B24" s="31"/>
      <c r="C24" s="34"/>
      <c r="D24" s="34"/>
      <c r="E24" s="34"/>
      <c r="F24" s="59"/>
      <c r="G24" s="62"/>
      <c r="H24" s="30"/>
    </row>
    <row r="25" spans="1:8" s="52" customFormat="1" ht="15.5" x14ac:dyDescent="0.35">
      <c r="A25" s="30"/>
      <c r="B25" s="31"/>
      <c r="C25" s="34"/>
      <c r="D25" s="34"/>
      <c r="E25" s="34"/>
      <c r="F25" s="59"/>
      <c r="G25" s="62"/>
      <c r="H25" s="30"/>
    </row>
    <row r="26" spans="1:8" s="52" customFormat="1" ht="15.5" x14ac:dyDescent="0.35">
      <c r="A26" s="30"/>
      <c r="B26" s="31"/>
      <c r="C26" s="34"/>
      <c r="D26" s="34"/>
      <c r="E26" s="34"/>
      <c r="F26" s="59"/>
      <c r="G26" s="62"/>
      <c r="H26" s="30"/>
    </row>
    <row r="27" spans="1:8" s="52" customFormat="1" ht="15.5" x14ac:dyDescent="0.35">
      <c r="A27" s="30"/>
      <c r="B27" s="31"/>
      <c r="C27" s="34"/>
      <c r="D27" s="34"/>
      <c r="E27" s="34"/>
      <c r="F27" s="59"/>
      <c r="G27" s="62"/>
      <c r="H27" s="30"/>
    </row>
    <row r="28" spans="1:8" s="52" customFormat="1" ht="15.5" x14ac:dyDescent="0.35">
      <c r="A28" s="30"/>
      <c r="B28" s="31"/>
      <c r="C28" s="34"/>
      <c r="D28" s="48"/>
      <c r="E28" s="31"/>
      <c r="F28" s="59"/>
      <c r="G28" s="62"/>
      <c r="H28" s="30"/>
    </row>
    <row r="29" spans="1:8" s="52" customFormat="1" ht="15.5" x14ac:dyDescent="0.35">
      <c r="A29" s="30"/>
      <c r="B29" s="31"/>
      <c r="C29" s="34"/>
      <c r="D29" s="48"/>
      <c r="E29" s="31"/>
      <c r="F29" s="59"/>
      <c r="G29" s="62"/>
      <c r="H29" s="30"/>
    </row>
    <row r="30" spans="1:8" s="52" customFormat="1" ht="15.5" x14ac:dyDescent="0.35">
      <c r="A30" s="30"/>
      <c r="B30" s="31"/>
      <c r="C30" s="34"/>
      <c r="D30" s="48"/>
      <c r="E30" s="31"/>
      <c r="F30" s="59"/>
      <c r="G30" s="62"/>
      <c r="H30" s="30"/>
    </row>
    <row r="31" spans="1:8" s="52" customFormat="1" ht="15.5" x14ac:dyDescent="0.35">
      <c r="A31" s="30"/>
      <c r="B31" s="31"/>
      <c r="C31" s="34"/>
      <c r="D31" s="48"/>
      <c r="E31" s="31"/>
      <c r="F31" s="59"/>
      <c r="G31" s="62"/>
      <c r="H31" s="30"/>
    </row>
    <row r="32" spans="1:8" s="52" customFormat="1" ht="15.5" x14ac:dyDescent="0.35">
      <c r="A32" s="30"/>
      <c r="B32" s="31"/>
      <c r="C32" s="34"/>
      <c r="D32" s="48"/>
      <c r="E32" s="31"/>
      <c r="F32" s="59"/>
      <c r="G32" s="62"/>
      <c r="H32" s="30"/>
    </row>
    <row r="33" spans="1:8" s="52" customFormat="1" ht="15.5" x14ac:dyDescent="0.35">
      <c r="A33" s="30"/>
      <c r="B33" s="31"/>
      <c r="C33" s="34"/>
      <c r="D33" s="48"/>
      <c r="E33" s="31"/>
      <c r="F33" s="59"/>
      <c r="G33" s="62"/>
      <c r="H33" s="30"/>
    </row>
  </sheetData>
  <mergeCells count="3">
    <mergeCell ref="B1:E1"/>
    <mergeCell ref="B2:E2"/>
    <mergeCell ref="B3:E3"/>
  </mergeCells>
  <conditionalFormatting sqref="F1:F16">
    <cfRule type="cellIs" dxfId="76" priority="17" operator="equal">
      <formula>"N/A"</formula>
    </cfRule>
    <cfRule type="cellIs" dxfId="75" priority="18" operator="equal">
      <formula>"Fail"</formula>
    </cfRule>
    <cfRule type="cellIs" dxfId="74" priority="19" operator="equal">
      <formula>Fail</formula>
    </cfRule>
    <cfRule type="cellIs" dxfId="73" priority="20" operator="equal">
      <formula>"Pass"</formula>
    </cfRule>
  </conditionalFormatting>
  <conditionalFormatting sqref="F17:F20">
    <cfRule type="cellIs" dxfId="72" priority="13" operator="equal">
      <formula>"N/A"</formula>
    </cfRule>
    <cfRule type="cellIs" dxfId="71" priority="14" operator="equal">
      <formula>"Fail"</formula>
    </cfRule>
    <cfRule type="cellIs" dxfId="70" priority="15" operator="equal">
      <formula>Fail</formula>
    </cfRule>
    <cfRule type="cellIs" dxfId="69" priority="16" operator="equal">
      <formula>"Pass"</formula>
    </cfRule>
  </conditionalFormatting>
  <conditionalFormatting sqref="F21">
    <cfRule type="cellIs" dxfId="68" priority="9" operator="equal">
      <formula>"N/A"</formula>
    </cfRule>
    <cfRule type="cellIs" dxfId="67" priority="10" operator="equal">
      <formula>"Fail"</formula>
    </cfRule>
    <cfRule type="cellIs" dxfId="66" priority="11" operator="equal">
      <formula>Fail</formula>
    </cfRule>
    <cfRule type="cellIs" dxfId="65" priority="12" operator="equal">
      <formula>"Pass"</formula>
    </cfRule>
  </conditionalFormatting>
  <conditionalFormatting sqref="F22">
    <cfRule type="cellIs" dxfId="64" priority="5" operator="equal">
      <formula>"N/A"</formula>
    </cfRule>
    <cfRule type="cellIs" dxfId="63" priority="6" operator="equal">
      <formula>"Fail"</formula>
    </cfRule>
    <cfRule type="cellIs" dxfId="62" priority="7" operator="equal">
      <formula>Fail</formula>
    </cfRule>
    <cfRule type="cellIs" dxfId="61" priority="8" operator="equal">
      <formula>"Pass"</formula>
    </cfRule>
  </conditionalFormatting>
  <conditionalFormatting sqref="F23:F33">
    <cfRule type="cellIs" dxfId="60" priority="1" operator="equal">
      <formula>"N/A"</formula>
    </cfRule>
    <cfRule type="cellIs" dxfId="59" priority="2" operator="equal">
      <formula>"Fail"</formula>
    </cfRule>
    <cfRule type="cellIs" dxfId="58" priority="3" operator="equal">
      <formula>Fail</formula>
    </cfRule>
    <cfRule type="cellIs" dxfId="57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3">
      <formula1>"Pass,Fail,N/A,Untested"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13" zoomScale="130" zoomScaleNormal="130" workbookViewId="0">
      <selection activeCell="E7" sqref="E7"/>
    </sheetView>
  </sheetViews>
  <sheetFormatPr defaultRowHeight="14.5" x14ac:dyDescent="0.35"/>
  <cols>
    <col min="1" max="1" width="10" customWidth="1"/>
    <col min="2" max="2" width="13.36328125" customWidth="1"/>
    <col min="3" max="3" width="16.1796875" customWidth="1"/>
    <col min="4" max="4" width="16.36328125" customWidth="1"/>
    <col min="5" max="5" width="17.269531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23" t="s">
        <v>21</v>
      </c>
      <c r="C1" s="119"/>
      <c r="D1" s="119"/>
      <c r="E1" s="124"/>
      <c r="F1" s="2"/>
      <c r="G1" s="3"/>
      <c r="H1" s="3"/>
      <c r="I1" s="4"/>
    </row>
    <row r="2" spans="1:9" ht="37.5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12</v>
      </c>
      <c r="B5" s="14">
        <f>COUNTIF(F:F,"Fail")</f>
        <v>0</v>
      </c>
      <c r="C5" s="14">
        <f>COUNTIF(F:F,"Untested")</f>
        <v>0</v>
      </c>
      <c r="D5" s="15">
        <f>COUNTIF(F:F,"N/A")</f>
        <v>0</v>
      </c>
      <c r="E5" s="14">
        <f>SUM(A5:D5)</f>
        <v>12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62" x14ac:dyDescent="0.35">
      <c r="A9" s="30" t="str">
        <f>IF(AND(E9=""),"","["&amp;TEXT($B$1,"##")&amp;"-"&amp;TEXT(ROW()-9-COUNTBLANK($E$8:E8)+1,"##")&amp;"]")</f>
        <v>[GioHang-1]</v>
      </c>
      <c r="B9" s="34" t="s">
        <v>126</v>
      </c>
      <c r="C9" s="34" t="s">
        <v>130</v>
      </c>
      <c r="D9" s="34" t="s">
        <v>127</v>
      </c>
      <c r="E9" s="34" t="s">
        <v>128</v>
      </c>
      <c r="F9" s="49" t="s">
        <v>4</v>
      </c>
      <c r="G9" s="50">
        <f ca="1">TODAY()</f>
        <v>45813</v>
      </c>
      <c r="H9" s="107" t="s">
        <v>3</v>
      </c>
      <c r="I9" s="52"/>
    </row>
    <row r="10" spans="1:9" s="41" customFormat="1" ht="93" x14ac:dyDescent="0.35">
      <c r="A10" s="30" t="str">
        <f>IF(AND(E10=""),"","["&amp;TEXT($B$1,"##")&amp;"-"&amp;TEXT(ROW()-9-COUNTBLANK($E$8:E9)+1,"##")&amp;"]")</f>
        <v>[GioHang-2]</v>
      </c>
      <c r="B10" s="34" t="s">
        <v>129</v>
      </c>
      <c r="C10" s="34" t="s">
        <v>130</v>
      </c>
      <c r="D10" s="34" t="s">
        <v>131</v>
      </c>
      <c r="E10" s="34" t="s">
        <v>132</v>
      </c>
      <c r="F10" s="49" t="s">
        <v>4</v>
      </c>
      <c r="G10" s="45">
        <f ca="1">TODAY()</f>
        <v>45813</v>
      </c>
      <c r="H10" s="30" t="s">
        <v>3</v>
      </c>
      <c r="I10" s="52"/>
    </row>
    <row r="11" spans="1:9" s="41" customFormat="1" ht="62" x14ac:dyDescent="0.35">
      <c r="A11" s="30" t="str">
        <f>IF(AND(E11=""),"","["&amp;TEXT($B$1,"##")&amp;"-"&amp;TEXT(ROW()-9-COUNTBLANK($E$8:E10)+1,"##")&amp;"]")</f>
        <v>[GioHang-3]</v>
      </c>
      <c r="B11" s="34" t="s">
        <v>133</v>
      </c>
      <c r="C11" s="34" t="s">
        <v>130</v>
      </c>
      <c r="D11" s="34" t="s">
        <v>134</v>
      </c>
      <c r="E11" s="34" t="s">
        <v>135</v>
      </c>
      <c r="F11" s="49" t="s">
        <v>4</v>
      </c>
      <c r="G11" s="45">
        <f t="shared" ref="G11:G20" ca="1" si="0">TODAY()</f>
        <v>45813</v>
      </c>
      <c r="H11" s="30" t="s">
        <v>3</v>
      </c>
      <c r="I11" s="52"/>
    </row>
    <row r="12" spans="1:9" s="41" customFormat="1" ht="62" x14ac:dyDescent="0.35">
      <c r="A12" s="30" t="str">
        <f>IF(AND(E12=""),"","["&amp;TEXT($B$1,"##")&amp;"-"&amp;TEXT(ROW()-9-COUNTBLANK($E$8:E11)+1,"##")&amp;"]")</f>
        <v>[GioHang-4]</v>
      </c>
      <c r="B12" s="31" t="s">
        <v>136</v>
      </c>
      <c r="C12" s="34" t="s">
        <v>130</v>
      </c>
      <c r="D12" s="34" t="s">
        <v>137</v>
      </c>
      <c r="E12" s="34" t="s">
        <v>138</v>
      </c>
      <c r="F12" s="49" t="s">
        <v>4</v>
      </c>
      <c r="G12" s="45">
        <f t="shared" ca="1" si="0"/>
        <v>45813</v>
      </c>
      <c r="H12" s="30" t="s">
        <v>3</v>
      </c>
      <c r="I12" s="52"/>
    </row>
    <row r="13" spans="1:9" s="41" customFormat="1" ht="77.5" x14ac:dyDescent="0.35">
      <c r="A13" s="30" t="str">
        <f>IF(AND(E13=""),"","["&amp;TEXT($B$1,"##")&amp;"-"&amp;TEXT(ROW()-9-COUNTBLANK($E$8:E12)+1,"##")&amp;"]")</f>
        <v>[GioHang-5]</v>
      </c>
      <c r="B13" s="43" t="s">
        <v>139</v>
      </c>
      <c r="C13" s="34" t="s">
        <v>130</v>
      </c>
      <c r="D13" s="34" t="s">
        <v>141</v>
      </c>
      <c r="E13" s="34" t="s">
        <v>140</v>
      </c>
      <c r="F13" s="44" t="s">
        <v>4</v>
      </c>
      <c r="G13" s="45">
        <f t="shared" ca="1" si="0"/>
        <v>45813</v>
      </c>
      <c r="H13" s="30" t="s">
        <v>3</v>
      </c>
      <c r="I13" s="52"/>
    </row>
    <row r="14" spans="1:9" s="41" customFormat="1" ht="62" x14ac:dyDescent="0.35">
      <c r="A14" s="30" t="str">
        <f>IF(AND(E14=""),"","["&amp;TEXT($B$1,"##")&amp;"-"&amp;TEXT(ROW()-9-COUNTBLANK($E$8:E13)+1,"##")&amp;"]")</f>
        <v>[GioHang-6]</v>
      </c>
      <c r="B14" s="43" t="s">
        <v>142</v>
      </c>
      <c r="C14" s="34" t="s">
        <v>130</v>
      </c>
      <c r="D14" s="43" t="s">
        <v>143</v>
      </c>
      <c r="E14" s="43" t="s">
        <v>144</v>
      </c>
      <c r="F14" s="44" t="s">
        <v>4</v>
      </c>
      <c r="G14" s="45">
        <f t="shared" ca="1" si="0"/>
        <v>45813</v>
      </c>
      <c r="H14" s="30" t="s">
        <v>3</v>
      </c>
      <c r="I14" s="52"/>
    </row>
    <row r="15" spans="1:9" s="41" customFormat="1" ht="110.5" customHeight="1" x14ac:dyDescent="0.35">
      <c r="A15" s="30" t="str">
        <f>IF(AND(E15=""),"","["&amp;TEXT($B$1,"##")&amp;"-"&amp;TEXT(ROW()-9-COUNTBLANK($E$8:E14)+1,"##")&amp;"]")</f>
        <v>[GioHang-7]</v>
      </c>
      <c r="B15" s="47" t="s">
        <v>149</v>
      </c>
      <c r="C15" s="34" t="s">
        <v>130</v>
      </c>
      <c r="D15" s="47" t="s">
        <v>145</v>
      </c>
      <c r="E15" s="47" t="s">
        <v>146</v>
      </c>
      <c r="F15" s="44" t="s">
        <v>4</v>
      </c>
      <c r="G15" s="45">
        <f t="shared" ca="1" si="0"/>
        <v>45813</v>
      </c>
      <c r="H15" s="30" t="s">
        <v>3</v>
      </c>
      <c r="I15" s="52"/>
    </row>
    <row r="16" spans="1:9" s="41" customFormat="1" ht="62" x14ac:dyDescent="0.35">
      <c r="A16" s="30" t="str">
        <f>IF(AND(E16=""),"","["&amp;TEXT($B$1,"##")&amp;"-"&amp;TEXT(ROW()-9-COUNTBLANK($E$8:E15)+1,"##")&amp;"]")</f>
        <v>[GioHang-8]</v>
      </c>
      <c r="B16" s="31" t="s">
        <v>147</v>
      </c>
      <c r="C16" s="34" t="s">
        <v>130</v>
      </c>
      <c r="D16" s="32" t="s">
        <v>148</v>
      </c>
      <c r="E16" s="31" t="s">
        <v>150</v>
      </c>
      <c r="F16" s="49" t="s">
        <v>4</v>
      </c>
      <c r="G16" s="45">
        <f t="shared" ca="1" si="0"/>
        <v>45813</v>
      </c>
      <c r="H16" s="30" t="s">
        <v>3</v>
      </c>
      <c r="I16" s="52"/>
    </row>
    <row r="17" spans="1:9" s="41" customFormat="1" ht="46.5" x14ac:dyDescent="0.35">
      <c r="A17" s="30" t="str">
        <f>IF(AND(E17=""),"","["&amp;TEXT($B$1,"##")&amp;"-"&amp;TEXT(ROW()-9-COUNTBLANK($E$8:E16)+1,"##")&amp;"]")</f>
        <v>[GioHang-9]</v>
      </c>
      <c r="B17" s="31" t="s">
        <v>151</v>
      </c>
      <c r="C17" s="34" t="s">
        <v>130</v>
      </c>
      <c r="D17" s="31" t="s">
        <v>152</v>
      </c>
      <c r="E17" s="31" t="s">
        <v>153</v>
      </c>
      <c r="F17" s="49" t="s">
        <v>4</v>
      </c>
      <c r="G17" s="45">
        <f t="shared" ca="1" si="0"/>
        <v>45813</v>
      </c>
      <c r="H17" s="30" t="s">
        <v>3</v>
      </c>
      <c r="I17" s="52"/>
    </row>
    <row r="18" spans="1:9" s="41" customFormat="1" ht="62" x14ac:dyDescent="0.35">
      <c r="A18" s="30" t="str">
        <f>IF(AND(E18=""),"","["&amp;TEXT($B$1,"##")&amp;"-"&amp;TEXT(ROW()-9-COUNTBLANK($E$8:E17)+1,"##")&amp;"]")</f>
        <v>[GioHang-10]</v>
      </c>
      <c r="B18" s="31" t="s">
        <v>154</v>
      </c>
      <c r="C18" s="34" t="s">
        <v>130</v>
      </c>
      <c r="D18" s="31" t="s">
        <v>155</v>
      </c>
      <c r="E18" s="31" t="s">
        <v>156</v>
      </c>
      <c r="F18" s="49" t="s">
        <v>4</v>
      </c>
      <c r="G18" s="45">
        <f t="shared" ca="1" si="0"/>
        <v>45813</v>
      </c>
      <c r="H18" s="30" t="s">
        <v>3</v>
      </c>
      <c r="I18" s="52"/>
    </row>
    <row r="19" spans="1:9" s="41" customFormat="1" ht="62" x14ac:dyDescent="0.35">
      <c r="A19" s="30" t="str">
        <f>IF(AND(E19=""),"","["&amp;TEXT($B$1,"##")&amp;"-"&amp;TEXT(ROW()-9-COUNTBLANK($E$8:E18)+1,"##")&amp;"]")</f>
        <v>[GioHang-11]</v>
      </c>
      <c r="B19" s="36" t="s">
        <v>157</v>
      </c>
      <c r="C19" s="72"/>
      <c r="D19" s="36" t="s">
        <v>158</v>
      </c>
      <c r="E19" s="36" t="s">
        <v>159</v>
      </c>
      <c r="F19" s="49" t="s">
        <v>4</v>
      </c>
      <c r="G19" s="45">
        <f t="shared" ca="1" si="0"/>
        <v>45813</v>
      </c>
      <c r="H19" s="30" t="s">
        <v>3</v>
      </c>
      <c r="I19" s="52"/>
    </row>
    <row r="20" spans="1:9" s="41" customFormat="1" ht="46.5" x14ac:dyDescent="0.35">
      <c r="A20" s="30" t="str">
        <f>IF(AND(E20=""),"","["&amp;TEXT($B$1,"##")&amp;"-"&amp;TEXT(ROW()-9-COUNTBLANK($E$8:E19)+1,"##")&amp;"]")</f>
        <v>[GioHang-12]</v>
      </c>
      <c r="B20" s="31" t="s">
        <v>160</v>
      </c>
      <c r="C20" s="34"/>
      <c r="D20" s="31" t="s">
        <v>161</v>
      </c>
      <c r="E20" s="31" t="s">
        <v>162</v>
      </c>
      <c r="F20" s="59" t="s">
        <v>4</v>
      </c>
      <c r="G20" s="45">
        <f t="shared" ca="1" si="0"/>
        <v>45813</v>
      </c>
      <c r="H20" s="30" t="s">
        <v>3</v>
      </c>
      <c r="I20" s="52"/>
    </row>
    <row r="21" spans="1:9" s="41" customFormat="1" ht="15.5" x14ac:dyDescent="0.35">
      <c r="A21" s="30"/>
      <c r="B21" s="31"/>
      <c r="C21" s="34"/>
      <c r="D21" s="31"/>
      <c r="E21" s="31"/>
      <c r="F21" s="59"/>
      <c r="G21" s="67"/>
      <c r="H21" s="51"/>
    </row>
  </sheetData>
  <mergeCells count="3">
    <mergeCell ref="B1:E1"/>
    <mergeCell ref="B2:E2"/>
    <mergeCell ref="B3:E3"/>
  </mergeCells>
  <conditionalFormatting sqref="F1:F8 F13:F18">
    <cfRule type="cellIs" dxfId="56" priority="25" operator="equal">
      <formula>"N/A"</formula>
    </cfRule>
    <cfRule type="cellIs" dxfId="55" priority="26" operator="equal">
      <formula>"Fail"</formula>
    </cfRule>
    <cfRule type="cellIs" dxfId="54" priority="27" operator="equal">
      <formula>Fail</formula>
    </cfRule>
    <cfRule type="cellIs" dxfId="53" priority="28" operator="equal">
      <formula>"Pass"</formula>
    </cfRule>
  </conditionalFormatting>
  <conditionalFormatting sqref="F9">
    <cfRule type="cellIs" dxfId="52" priority="17" operator="equal">
      <formula>"N/A"</formula>
    </cfRule>
    <cfRule type="cellIs" dxfId="51" priority="18" operator="equal">
      <formula>"Fail"</formula>
    </cfRule>
    <cfRule type="cellIs" dxfId="50" priority="19" operator="equal">
      <formula>Fail</formula>
    </cfRule>
    <cfRule type="cellIs" dxfId="49" priority="20" operator="equal">
      <formula>"Pass"</formula>
    </cfRule>
  </conditionalFormatting>
  <conditionalFormatting sqref="F10:F12">
    <cfRule type="cellIs" dxfId="48" priority="13" operator="equal">
      <formula>"N/A"</formula>
    </cfRule>
    <cfRule type="cellIs" dxfId="47" priority="14" operator="equal">
      <formula>"Fail"</formula>
    </cfRule>
    <cfRule type="cellIs" dxfId="46" priority="15" operator="equal">
      <formula>Fail</formula>
    </cfRule>
    <cfRule type="cellIs" dxfId="45" priority="16" operator="equal">
      <formula>"Pass"</formula>
    </cfRule>
  </conditionalFormatting>
  <conditionalFormatting sqref="F19">
    <cfRule type="cellIs" dxfId="44" priority="9" operator="equal">
      <formula>"N/A"</formula>
    </cfRule>
    <cfRule type="cellIs" dxfId="43" priority="10" operator="equal">
      <formula>"Fail"</formula>
    </cfRule>
    <cfRule type="cellIs" dxfId="42" priority="11" operator="equal">
      <formula>Fail</formula>
    </cfRule>
    <cfRule type="cellIs" dxfId="41" priority="12" operator="equal">
      <formula>"Pass"</formula>
    </cfRule>
  </conditionalFormatting>
  <conditionalFormatting sqref="F20">
    <cfRule type="cellIs" dxfId="40" priority="5" operator="equal">
      <formula>"N/A"</formula>
    </cfRule>
    <cfRule type="cellIs" dxfId="39" priority="6" operator="equal">
      <formula>"Fail"</formula>
    </cfRule>
    <cfRule type="cellIs" dxfId="38" priority="7" operator="equal">
      <formula>Fail</formula>
    </cfRule>
    <cfRule type="cellIs" dxfId="37" priority="8" operator="equal">
      <formula>"Pass"</formula>
    </cfRule>
  </conditionalFormatting>
  <conditionalFormatting sqref="F21">
    <cfRule type="cellIs" dxfId="36" priority="1" operator="equal">
      <formula>"N/A"</formula>
    </cfRule>
    <cfRule type="cellIs" dxfId="35" priority="2" operator="equal">
      <formula>"Fail"</formula>
    </cfRule>
    <cfRule type="cellIs" dxfId="34" priority="3" operator="equal">
      <formula>Fail</formula>
    </cfRule>
    <cfRule type="cellIs" dxfId="33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1">
      <formula1>"Pass,Fail,N/A,Untested"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9" zoomScale="130" zoomScaleNormal="130" workbookViewId="0">
      <selection activeCell="F22" sqref="F22"/>
    </sheetView>
  </sheetViews>
  <sheetFormatPr defaultRowHeight="14.5" x14ac:dyDescent="0.35"/>
  <cols>
    <col min="1" max="1" width="9.7265625" customWidth="1"/>
    <col min="2" max="2" width="15.26953125" customWidth="1"/>
    <col min="3" max="3" width="16.453125" customWidth="1"/>
    <col min="4" max="4" width="12.7265625" customWidth="1"/>
    <col min="5" max="5" width="18.81640625" customWidth="1"/>
    <col min="6" max="6" width="18.453125" customWidth="1"/>
    <col min="7" max="7" width="26.1796875" customWidth="1"/>
    <col min="8" max="8" width="16.08984375" customWidth="1"/>
    <col min="9" max="9" width="20.26953125" customWidth="1"/>
  </cols>
  <sheetData>
    <row r="1" spans="1:9" ht="25" x14ac:dyDescent="0.35">
      <c r="A1" s="1" t="s">
        <v>0</v>
      </c>
      <c r="B1" s="123" t="s">
        <v>22</v>
      </c>
      <c r="C1" s="119"/>
      <c r="D1" s="119"/>
      <c r="E1" s="124"/>
      <c r="F1" s="2"/>
      <c r="G1" s="3"/>
      <c r="H1" s="3"/>
      <c r="I1" s="4"/>
    </row>
    <row r="2" spans="1:9" ht="37.5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9</v>
      </c>
      <c r="B5" s="14">
        <f>COUNTIF(F:F,"Fail")</f>
        <v>5</v>
      </c>
      <c r="C5" s="14">
        <f>COUNTIF(F:F,"Untested")</f>
        <v>0</v>
      </c>
      <c r="D5" s="15">
        <f>COUNTIF(F:F,"N/A")</f>
        <v>0</v>
      </c>
      <c r="E5" s="14">
        <f>SUM(A5:D5)</f>
        <v>14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111" t="s">
        <v>15</v>
      </c>
      <c r="G8" s="111" t="s">
        <v>16</v>
      </c>
      <c r="H8" s="111" t="s">
        <v>2</v>
      </c>
      <c r="I8" s="103" t="s">
        <v>271</v>
      </c>
    </row>
    <row r="9" spans="1:9" s="41" customFormat="1" ht="139.5" x14ac:dyDescent="0.35">
      <c r="A9" s="64" t="str">
        <f>IF(AND(E9=""),"","["&amp;TEXT($B$1,"##")&amp;"-"&amp;TEXT(ROW()-9-COUNTBLANK($E$8:E8)+1,"##")&amp;"]")</f>
        <v>[DatHang-1]</v>
      </c>
      <c r="B9" s="65" t="s">
        <v>163</v>
      </c>
      <c r="C9" s="65" t="s">
        <v>175</v>
      </c>
      <c r="D9" s="66" t="s">
        <v>176</v>
      </c>
      <c r="E9" s="66" t="s">
        <v>177</v>
      </c>
      <c r="F9" s="59" t="s">
        <v>4</v>
      </c>
      <c r="G9" s="62">
        <f ca="1">TODAY()</f>
        <v>45813</v>
      </c>
      <c r="H9" s="30" t="s">
        <v>3</v>
      </c>
      <c r="I9" s="108" t="s">
        <v>273</v>
      </c>
    </row>
    <row r="10" spans="1:9" s="41" customFormat="1" ht="155" x14ac:dyDescent="0.35">
      <c r="A10" s="30" t="str">
        <f>IF(AND(E10=""),"","["&amp;TEXT($B$1,"##")&amp;"-"&amp;TEXT(ROW()-9-COUNTBLANK($E$8:E9)+1,"##")&amp;"]")</f>
        <v>[DatHang-2]</v>
      </c>
      <c r="B10" s="32" t="s">
        <v>164</v>
      </c>
      <c r="C10" s="34" t="s">
        <v>175</v>
      </c>
      <c r="D10" s="32" t="s">
        <v>180</v>
      </c>
      <c r="E10" s="32" t="s">
        <v>178</v>
      </c>
      <c r="F10" s="59" t="s">
        <v>4</v>
      </c>
      <c r="G10" s="62">
        <f t="shared" ref="G10:G22" ca="1" si="0">TODAY()</f>
        <v>45813</v>
      </c>
      <c r="H10" s="30" t="s">
        <v>3</v>
      </c>
      <c r="I10" s="108" t="s">
        <v>272</v>
      </c>
    </row>
    <row r="11" spans="1:9" s="41" customFormat="1" ht="155" x14ac:dyDescent="0.35">
      <c r="A11" s="30" t="str">
        <f>IF(AND(E11=""),"","["&amp;TEXT($B$1,"##")&amp;"-"&amp;TEXT(ROW()-9-COUNTBLANK($E$8:E10)+1,"##")&amp;"]")</f>
        <v>[DatHang-3]</v>
      </c>
      <c r="B11" s="34" t="s">
        <v>165</v>
      </c>
      <c r="C11" s="34" t="s">
        <v>175</v>
      </c>
      <c r="D11" s="32" t="s">
        <v>181</v>
      </c>
      <c r="E11" s="32" t="s">
        <v>270</v>
      </c>
      <c r="F11" s="59" t="s">
        <v>4</v>
      </c>
      <c r="G11" s="62">
        <f t="shared" ca="1" si="0"/>
        <v>45813</v>
      </c>
      <c r="H11" s="30" t="s">
        <v>3</v>
      </c>
      <c r="I11" s="108"/>
    </row>
    <row r="12" spans="1:9" s="41" customFormat="1" ht="155" x14ac:dyDescent="0.35">
      <c r="A12" s="30" t="str">
        <f>IF(AND(E12=""),"","["&amp;TEXT($B$1,"##")&amp;"-"&amp;TEXT(ROW()-9-COUNTBLANK($E$8:E11)+1,"##")&amp;"]")</f>
        <v>[DatHang-4]</v>
      </c>
      <c r="B12" s="34" t="s">
        <v>166</v>
      </c>
      <c r="C12" s="34" t="s">
        <v>175</v>
      </c>
      <c r="D12" s="32" t="s">
        <v>181</v>
      </c>
      <c r="E12" s="32" t="s">
        <v>182</v>
      </c>
      <c r="F12" s="59" t="s">
        <v>5</v>
      </c>
      <c r="G12" s="62">
        <f t="shared" ca="1" si="0"/>
        <v>45813</v>
      </c>
      <c r="H12" s="30" t="s">
        <v>3</v>
      </c>
      <c r="I12" s="108"/>
    </row>
    <row r="13" spans="1:9" s="41" customFormat="1" ht="139.5" x14ac:dyDescent="0.35">
      <c r="A13" s="30" t="str">
        <f>IF(AND(E13=""),"","["&amp;TEXT($B$1,"##")&amp;"-"&amp;TEXT(ROW()-9-COUNTBLANK($E$8:E12)+1,"##")&amp;"]")</f>
        <v>[DatHang-5]</v>
      </c>
      <c r="B13" s="32" t="s">
        <v>167</v>
      </c>
      <c r="C13" s="34" t="s">
        <v>175</v>
      </c>
      <c r="D13" s="32" t="s">
        <v>183</v>
      </c>
      <c r="E13" s="32" t="s">
        <v>179</v>
      </c>
      <c r="F13" s="59" t="s">
        <v>4</v>
      </c>
      <c r="G13" s="62">
        <f t="shared" ca="1" si="0"/>
        <v>45813</v>
      </c>
      <c r="H13" s="30" t="s">
        <v>3</v>
      </c>
      <c r="I13" s="108"/>
    </row>
    <row r="14" spans="1:9" s="41" customFormat="1" ht="155" x14ac:dyDescent="0.35">
      <c r="A14" s="30" t="str">
        <f>IF(AND(E14=""),"","["&amp;TEXT($B$1,"##")&amp;"-"&amp;TEXT(ROW()-9-COUNTBLANK($E$8:E13)+1,"##")&amp;"]")</f>
        <v>[DatHang-6]</v>
      </c>
      <c r="B14" s="32" t="s">
        <v>54</v>
      </c>
      <c r="C14" s="34" t="s">
        <v>175</v>
      </c>
      <c r="D14" s="32" t="s">
        <v>184</v>
      </c>
      <c r="E14" s="32" t="s">
        <v>185</v>
      </c>
      <c r="F14" s="59" t="s">
        <v>4</v>
      </c>
      <c r="G14" s="62">
        <f t="shared" ca="1" si="0"/>
        <v>45813</v>
      </c>
      <c r="H14" s="30" t="s">
        <v>3</v>
      </c>
      <c r="I14" s="108"/>
    </row>
    <row r="15" spans="1:9" s="41" customFormat="1" ht="155" x14ac:dyDescent="0.35">
      <c r="A15" s="30" t="str">
        <f>IF(AND(E15=""),"","["&amp;TEXT($B$1,"##")&amp;"-"&amp;TEXT(ROW()-9-COUNTBLANK($E$8:E14)+1,"##")&amp;"]")</f>
        <v>[DatHang-7]</v>
      </c>
      <c r="B15" s="32" t="s">
        <v>168</v>
      </c>
      <c r="C15" s="34" t="s">
        <v>175</v>
      </c>
      <c r="D15" s="32" t="s">
        <v>186</v>
      </c>
      <c r="E15" s="32" t="s">
        <v>189</v>
      </c>
      <c r="F15" s="59" t="s">
        <v>5</v>
      </c>
      <c r="G15" s="62">
        <f t="shared" ca="1" si="0"/>
        <v>45813</v>
      </c>
      <c r="H15" s="30" t="s">
        <v>3</v>
      </c>
      <c r="I15" s="108"/>
    </row>
    <row r="16" spans="1:9" s="41" customFormat="1" ht="155" x14ac:dyDescent="0.35">
      <c r="A16" s="30" t="str">
        <f>IF(AND(E16=""),"","["&amp;TEXT($B$1,"##")&amp;"-"&amp;TEXT(ROW()-9-COUNTBLANK($E$8:E15)+1,"##")&amp;"]")</f>
        <v>[DatHang-8]</v>
      </c>
      <c r="B16" s="32" t="s">
        <v>169</v>
      </c>
      <c r="C16" s="34" t="s">
        <v>175</v>
      </c>
      <c r="D16" s="32" t="s">
        <v>187</v>
      </c>
      <c r="E16" s="32" t="s">
        <v>189</v>
      </c>
      <c r="F16" s="59" t="s">
        <v>5</v>
      </c>
      <c r="G16" s="62">
        <f t="shared" ca="1" si="0"/>
        <v>45813</v>
      </c>
      <c r="H16" s="30" t="s">
        <v>3</v>
      </c>
      <c r="I16" s="108"/>
    </row>
    <row r="17" spans="1:9" s="41" customFormat="1" ht="155" x14ac:dyDescent="0.35">
      <c r="A17" s="30" t="str">
        <f>IF(AND(E17=""),"","["&amp;TEXT($B$1,"##")&amp;"-"&amp;TEXT(ROW()-9-COUNTBLANK($E$8:E16)+1,"##")&amp;"]")</f>
        <v>[DatHang-9]</v>
      </c>
      <c r="B17" s="32" t="s">
        <v>170</v>
      </c>
      <c r="C17" s="34" t="s">
        <v>175</v>
      </c>
      <c r="D17" s="32" t="s">
        <v>188</v>
      </c>
      <c r="E17" s="32" t="s">
        <v>189</v>
      </c>
      <c r="F17" s="59" t="s">
        <v>5</v>
      </c>
      <c r="G17" s="62">
        <f t="shared" ca="1" si="0"/>
        <v>45813</v>
      </c>
      <c r="H17" s="30" t="s">
        <v>3</v>
      </c>
      <c r="I17" s="108"/>
    </row>
    <row r="18" spans="1:9" s="41" customFormat="1" ht="155" x14ac:dyDescent="0.35">
      <c r="A18" s="30" t="str">
        <f>IF(AND(E18=""),"","["&amp;TEXT($B$1,"##")&amp;"-"&amp;TEXT(ROW()-9-COUNTBLANK($E$8:E17)+1,"##")&amp;"]")</f>
        <v>[DatHang-10]</v>
      </c>
      <c r="B18" s="32" t="s">
        <v>171</v>
      </c>
      <c r="C18" s="34" t="s">
        <v>175</v>
      </c>
      <c r="D18" s="32" t="s">
        <v>190</v>
      </c>
      <c r="E18" s="32" t="s">
        <v>191</v>
      </c>
      <c r="F18" s="59" t="s">
        <v>4</v>
      </c>
      <c r="G18" s="62">
        <f t="shared" ca="1" si="0"/>
        <v>45813</v>
      </c>
      <c r="H18" s="30" t="s">
        <v>3</v>
      </c>
      <c r="I18" s="108"/>
    </row>
    <row r="19" spans="1:9" s="41" customFormat="1" ht="124" x14ac:dyDescent="0.35">
      <c r="A19" s="30" t="str">
        <f>IF(AND(E19=""),"","["&amp;TEXT($B$1,"##")&amp;"-"&amp;TEXT(ROW()-9-COUNTBLANK($E$8:E18)+1,"##")&amp;"]")</f>
        <v>[DatHang-11]</v>
      </c>
      <c r="B19" s="32" t="s">
        <v>172</v>
      </c>
      <c r="C19" s="34" t="s">
        <v>175</v>
      </c>
      <c r="D19" s="32" t="s">
        <v>192</v>
      </c>
      <c r="E19" s="32" t="s">
        <v>193</v>
      </c>
      <c r="F19" s="59" t="s">
        <v>4</v>
      </c>
      <c r="G19" s="62">
        <f t="shared" ca="1" si="0"/>
        <v>45813</v>
      </c>
      <c r="H19" s="30" t="s">
        <v>3</v>
      </c>
      <c r="I19" s="108"/>
    </row>
    <row r="20" spans="1:9" s="41" customFormat="1" ht="77.5" x14ac:dyDescent="0.35">
      <c r="A20" s="30" t="str">
        <f>IF(AND(E20=""),"","["&amp;TEXT($B$1,"##")&amp;"-"&amp;TEXT(ROW()-9-COUNTBLANK($E$8:E19)+1,"##")&amp;"]")</f>
        <v>[DatHang-12]</v>
      </c>
      <c r="B20" s="32" t="s">
        <v>173</v>
      </c>
      <c r="C20" s="34" t="s">
        <v>175</v>
      </c>
      <c r="D20" s="35" t="s">
        <v>194</v>
      </c>
      <c r="E20" s="32" t="s">
        <v>195</v>
      </c>
      <c r="F20" s="59" t="s">
        <v>4</v>
      </c>
      <c r="G20" s="62">
        <f t="shared" ca="1" si="0"/>
        <v>45813</v>
      </c>
      <c r="H20" s="30" t="s">
        <v>3</v>
      </c>
      <c r="I20" s="108"/>
    </row>
    <row r="21" spans="1:9" s="41" customFormat="1" ht="93" x14ac:dyDescent="0.35">
      <c r="A21" s="30" t="str">
        <f>IF(AND(E21=""),"","["&amp;TEXT($B$1,"##")&amp;"-"&amp;TEXT(ROW()-9-COUNTBLANK($E$8:E20)+1,"##")&amp;"]")</f>
        <v>[DatHang-13]</v>
      </c>
      <c r="B21" s="32" t="s">
        <v>174</v>
      </c>
      <c r="C21" s="34" t="s">
        <v>175</v>
      </c>
      <c r="D21" s="35" t="s">
        <v>196</v>
      </c>
      <c r="E21" s="32" t="s">
        <v>197</v>
      </c>
      <c r="F21" s="59" t="s">
        <v>5</v>
      </c>
      <c r="G21" s="62">
        <f t="shared" ca="1" si="0"/>
        <v>45813</v>
      </c>
      <c r="H21" s="30" t="s">
        <v>3</v>
      </c>
      <c r="I21" s="108"/>
    </row>
    <row r="22" spans="1:9" s="41" customFormat="1" ht="108.5" x14ac:dyDescent="0.35">
      <c r="A22" s="30" t="str">
        <f>IF(AND(E22=""),"","["&amp;TEXT($B$1,"##")&amp;"-"&amp;TEXT(ROW()-9-COUNTBLANK($E$8:E21)+1,"##")&amp;"]")</f>
        <v>[DatHang-14]</v>
      </c>
      <c r="B22" s="32" t="s">
        <v>198</v>
      </c>
      <c r="C22" s="34" t="s">
        <v>175</v>
      </c>
      <c r="D22" s="35" t="s">
        <v>199</v>
      </c>
      <c r="E22" s="35" t="s">
        <v>200</v>
      </c>
      <c r="F22" s="59" t="s">
        <v>4</v>
      </c>
      <c r="G22" s="62">
        <f t="shared" ca="1" si="0"/>
        <v>45813</v>
      </c>
      <c r="H22" s="30" t="s">
        <v>3</v>
      </c>
      <c r="I22" s="108"/>
    </row>
    <row r="23" spans="1:9" s="41" customFormat="1" ht="15.5" x14ac:dyDescent="0.35">
      <c r="A23" s="104"/>
      <c r="B23" s="73"/>
      <c r="C23" s="105"/>
      <c r="D23" s="106"/>
      <c r="E23" s="106"/>
      <c r="F23" s="112"/>
      <c r="G23" s="113"/>
      <c r="H23" s="30"/>
      <c r="I23" s="109"/>
    </row>
    <row r="24" spans="1:9" s="41" customFormat="1" ht="15.5" x14ac:dyDescent="0.35">
      <c r="A24" s="30"/>
      <c r="B24" s="31"/>
      <c r="C24" s="34"/>
      <c r="D24" s="35"/>
      <c r="E24" s="35"/>
      <c r="F24" s="59"/>
      <c r="G24" s="67"/>
      <c r="H24" s="51"/>
      <c r="I24" s="109"/>
    </row>
    <row r="25" spans="1:9" s="41" customFormat="1" ht="15.5" x14ac:dyDescent="0.35">
      <c r="A25" s="30"/>
      <c r="B25" s="31"/>
      <c r="C25" s="34"/>
      <c r="D25" s="35"/>
      <c r="E25" s="35"/>
      <c r="F25" s="59"/>
      <c r="G25" s="68"/>
      <c r="H25" s="51"/>
      <c r="I25" s="109"/>
    </row>
    <row r="26" spans="1:9" s="41" customFormat="1" ht="15.5" x14ac:dyDescent="0.35">
      <c r="A26" s="30"/>
      <c r="B26" s="31"/>
      <c r="C26" s="34"/>
      <c r="D26" s="35"/>
      <c r="E26" s="35"/>
      <c r="F26" s="59"/>
      <c r="G26" s="68"/>
      <c r="H26" s="51"/>
      <c r="I26" s="109"/>
    </row>
    <row r="27" spans="1:9" ht="15.5" x14ac:dyDescent="0.35">
      <c r="A27" s="30"/>
      <c r="B27" s="31"/>
      <c r="C27" s="34"/>
      <c r="D27" s="35"/>
      <c r="E27" s="35"/>
      <c r="F27" s="59"/>
      <c r="G27" s="68"/>
      <c r="H27" s="51"/>
      <c r="I27" s="110"/>
    </row>
    <row r="28" spans="1:9" ht="15.5" x14ac:dyDescent="0.35">
      <c r="A28" s="30"/>
      <c r="B28" s="31"/>
      <c r="C28" s="34"/>
      <c r="D28" s="35"/>
      <c r="E28" s="35"/>
      <c r="F28" s="59"/>
      <c r="G28" s="68"/>
      <c r="H28" s="51"/>
      <c r="I28" s="110"/>
    </row>
    <row r="29" spans="1:9" x14ac:dyDescent="0.35">
      <c r="I29" s="110"/>
    </row>
    <row r="30" spans="1:9" x14ac:dyDescent="0.35">
      <c r="I30" s="110"/>
    </row>
    <row r="31" spans="1:9" x14ac:dyDescent="0.35">
      <c r="I31" s="110"/>
    </row>
  </sheetData>
  <mergeCells count="3">
    <mergeCell ref="B1:E1"/>
    <mergeCell ref="B2:E2"/>
    <mergeCell ref="B3:E3"/>
  </mergeCells>
  <conditionalFormatting sqref="F1:F12">
    <cfRule type="cellIs" dxfId="32" priority="19" operator="equal">
      <formula>"N/A"</formula>
    </cfRule>
    <cfRule type="cellIs" dxfId="31" priority="20" operator="equal">
      <formula>"Fail"</formula>
    </cfRule>
    <cfRule type="cellIs" dxfId="30" priority="21" operator="equal">
      <formula>Fail</formula>
    </cfRule>
    <cfRule type="cellIs" dxfId="29" priority="22" operator="equal">
      <formula>"Pass"</formula>
    </cfRule>
  </conditionalFormatting>
  <conditionalFormatting sqref="F13:F21">
    <cfRule type="cellIs" dxfId="28" priority="11" operator="equal">
      <formula>"N/A"</formula>
    </cfRule>
    <cfRule type="cellIs" dxfId="27" priority="12" operator="equal">
      <formula>"Fail"</formula>
    </cfRule>
    <cfRule type="cellIs" dxfId="26" priority="13" operator="equal">
      <formula>Fail</formula>
    </cfRule>
    <cfRule type="cellIs" dxfId="25" priority="14" operator="equal">
      <formula>"Pass"</formula>
    </cfRule>
  </conditionalFormatting>
  <conditionalFormatting sqref="F22:F28">
    <cfRule type="cellIs" dxfId="24" priority="7" operator="equal">
      <formula>"N/A"</formula>
    </cfRule>
    <cfRule type="cellIs" dxfId="23" priority="8" operator="equal">
      <formula>"Fail"</formula>
    </cfRule>
    <cfRule type="cellIs" dxfId="22" priority="9" operator="equal">
      <formula>Fail</formula>
    </cfRule>
    <cfRule type="cellIs" dxfId="21" priority="10" operator="equal">
      <formula>"Pass"</formula>
    </cfRule>
  </conditionalFormatting>
  <conditionalFormatting sqref="I1:I8 I23:I1048576">
    <cfRule type="cellIs" dxfId="20" priority="5" operator="equal">
      <formula>"""Automation"""</formula>
    </cfRule>
  </conditionalFormatting>
  <conditionalFormatting sqref="I9:I22">
    <cfRule type="cellIs" dxfId="19" priority="4" operator="equal">
      <formula>"""Manual"""</formula>
    </cfRule>
    <cfRule type="cellIs" dxfId="18" priority="3" operator="equal">
      <formula>"Automation"</formula>
    </cfRule>
    <cfRule type="cellIs" dxfId="17" priority="2" operator="equal">
      <formula>"Manual"</formula>
    </cfRule>
  </conditionalFormatting>
  <conditionalFormatting sqref="I9:I23">
    <cfRule type="cellIs" dxfId="16" priority="1" operator="equal">
      <formula>"Manual"</formula>
    </cfRule>
  </conditionalFormatting>
  <dataValidations count="3">
    <dataValidation type="list" allowBlank="1" showErrorMessage="1" sqref="F1:H2">
      <formula1>$J$1:$J$5</formula1>
    </dataValidation>
    <dataValidation type="list" allowBlank="1" showErrorMessage="1" sqref="F9:F28">
      <formula1>"Pass,Fail,N/A,Untested"</formula1>
    </dataValidation>
    <dataValidation type="list" allowBlank="1" showInputMessage="1" showErrorMessage="1" sqref="I9:I22">
      <formula1>"Automation,Manual"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7" zoomScale="130" zoomScaleNormal="130" workbookViewId="0">
      <selection activeCell="K26" sqref="A1:XFD1048576"/>
    </sheetView>
  </sheetViews>
  <sheetFormatPr defaultRowHeight="14.5" x14ac:dyDescent="0.35"/>
  <cols>
    <col min="1" max="1" width="10.08984375" customWidth="1"/>
    <col min="2" max="2" width="16.81640625" customWidth="1"/>
    <col min="3" max="3" width="17.1796875" customWidth="1"/>
    <col min="4" max="5" width="17.363281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23" t="s">
        <v>23</v>
      </c>
      <c r="C1" s="119"/>
      <c r="D1" s="119"/>
      <c r="E1" s="124"/>
      <c r="F1" s="2"/>
      <c r="G1" s="3"/>
      <c r="H1" s="3"/>
      <c r="I1" s="4"/>
    </row>
    <row r="2" spans="1:9" ht="37.5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6</v>
      </c>
      <c r="B5" s="14">
        <f>COUNTIF(F:F,"Fail")</f>
        <v>4</v>
      </c>
      <c r="C5" s="14">
        <f>COUNTIF(F:F,"Untested")</f>
        <v>0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77.5" x14ac:dyDescent="0.35">
      <c r="A9" s="63" t="str">
        <f>IF(AND(E9=""),"","["&amp;TEXT($B$1,"##")&amp;"-"&amp;TEXT(ROW()-9-COUNTBLANK($E$8:E8)+1,"##")&amp;"]")</f>
        <v>[TaiKhoan-1]</v>
      </c>
      <c r="B9" s="34" t="s">
        <v>201</v>
      </c>
      <c r="C9" s="34" t="s">
        <v>210</v>
      </c>
      <c r="D9" s="32" t="s">
        <v>211</v>
      </c>
      <c r="E9" s="32" t="s">
        <v>212</v>
      </c>
      <c r="F9" s="49" t="s">
        <v>4</v>
      </c>
      <c r="G9" s="50">
        <f ca="1">TODAY()</f>
        <v>45813</v>
      </c>
      <c r="H9" s="51" t="s">
        <v>3</v>
      </c>
      <c r="I9" s="52"/>
    </row>
    <row r="10" spans="1:9" s="41" customFormat="1" ht="108.5" x14ac:dyDescent="0.35">
      <c r="A10" s="63" t="str">
        <f>IF(AND(E10=""),"","["&amp;TEXT($B$1,"##")&amp;"-"&amp;TEXT(ROW()-9-COUNTBLANK($E$8:E9)+1,"##")&amp;"]")</f>
        <v>[TaiKhoan-2]</v>
      </c>
      <c r="B10" s="32" t="s">
        <v>202</v>
      </c>
      <c r="C10" s="34" t="s">
        <v>210</v>
      </c>
      <c r="D10" s="32" t="s">
        <v>213</v>
      </c>
      <c r="E10" s="34" t="s">
        <v>214</v>
      </c>
      <c r="F10" s="49" t="s">
        <v>5</v>
      </c>
      <c r="G10" s="50">
        <f t="shared" ref="G10:G18" ca="1" si="0">TODAY()</f>
        <v>45813</v>
      </c>
      <c r="H10" s="51" t="s">
        <v>3</v>
      </c>
    </row>
    <row r="11" spans="1:9" s="41" customFormat="1" ht="124" x14ac:dyDescent="0.35">
      <c r="A11" s="64" t="str">
        <f>IF(AND(E11=""),"","["&amp;TEXT($B$1,"##")&amp;"-"&amp;TEXT(ROW()-9-COUNTBLANK($E$8:E10)+1,"##")&amp;"]")</f>
        <v>[TaiKhoan-3]</v>
      </c>
      <c r="B11" s="65" t="s">
        <v>203</v>
      </c>
      <c r="C11" s="34" t="s">
        <v>210</v>
      </c>
      <c r="D11" s="32" t="s">
        <v>215</v>
      </c>
      <c r="E11" s="34" t="s">
        <v>229</v>
      </c>
      <c r="F11" s="49" t="s">
        <v>4</v>
      </c>
      <c r="G11" s="50">
        <f t="shared" ca="1" si="0"/>
        <v>45813</v>
      </c>
      <c r="H11" s="51" t="s">
        <v>3</v>
      </c>
    </row>
    <row r="12" spans="1:9" s="41" customFormat="1" ht="108.5" x14ac:dyDescent="0.35">
      <c r="A12" s="30" t="str">
        <f>IF(AND(E12=""),"","["&amp;TEXT($B$1,"##")&amp;"-"&amp;TEXT(ROW()-9-COUNTBLANK($E$8:E11)+1,"##")&amp;"]")</f>
        <v>[TaiKhoan-4]</v>
      </c>
      <c r="B12" s="34" t="s">
        <v>204</v>
      </c>
      <c r="C12" s="34" t="s">
        <v>210</v>
      </c>
      <c r="D12" s="32" t="s">
        <v>216</v>
      </c>
      <c r="E12" s="34" t="s">
        <v>218</v>
      </c>
      <c r="F12" s="49" t="s">
        <v>5</v>
      </c>
      <c r="G12" s="67">
        <f t="shared" ca="1" si="0"/>
        <v>45813</v>
      </c>
      <c r="H12" s="51" t="s">
        <v>3</v>
      </c>
    </row>
    <row r="13" spans="1:9" s="41" customFormat="1" ht="108.5" x14ac:dyDescent="0.35">
      <c r="A13" s="30" t="str">
        <f>IF(AND(E13=""),"","["&amp;TEXT($B$1,"##")&amp;"-"&amp;TEXT(ROW()-9-COUNTBLANK($E$8:E12)+1,"##")&amp;"]")</f>
        <v>[TaiKhoan-5]</v>
      </c>
      <c r="B13" s="34" t="s">
        <v>205</v>
      </c>
      <c r="C13" s="34" t="s">
        <v>210</v>
      </c>
      <c r="D13" s="32" t="s">
        <v>219</v>
      </c>
      <c r="E13" s="34" t="s">
        <v>229</v>
      </c>
      <c r="F13" s="49" t="s">
        <v>4</v>
      </c>
      <c r="G13" s="67">
        <f t="shared" ca="1" si="0"/>
        <v>45813</v>
      </c>
      <c r="H13" s="51" t="s">
        <v>3</v>
      </c>
    </row>
    <row r="14" spans="1:9" s="41" customFormat="1" ht="108.5" x14ac:dyDescent="0.35">
      <c r="A14" s="30" t="str">
        <f>IF(AND(E14=""),"","["&amp;TEXT($B$1,"##")&amp;"-"&amp;TEXT(ROW()-9-COUNTBLANK($E$8:E13)+1,"##")&amp;"]")</f>
        <v>[TaiKhoan-6]</v>
      </c>
      <c r="B14" s="34" t="s">
        <v>206</v>
      </c>
      <c r="C14" s="34" t="s">
        <v>210</v>
      </c>
      <c r="D14" s="32" t="s">
        <v>217</v>
      </c>
      <c r="E14" s="34" t="s">
        <v>220</v>
      </c>
      <c r="F14" s="49" t="s">
        <v>5</v>
      </c>
      <c r="G14" s="67">
        <f t="shared" ca="1" si="0"/>
        <v>45813</v>
      </c>
      <c r="H14" s="51" t="s">
        <v>3</v>
      </c>
    </row>
    <row r="15" spans="1:9" s="41" customFormat="1" ht="108.5" x14ac:dyDescent="0.35">
      <c r="A15" s="30" t="str">
        <f>IF(AND(E15=""),"","["&amp;TEXT($B$1,"##")&amp;"-"&amp;TEXT(ROW()-9-COUNTBLANK($E$8:E14)+1,"##")&amp;"]")</f>
        <v>[TaiKhoan-7]</v>
      </c>
      <c r="B15" s="34" t="s">
        <v>207</v>
      </c>
      <c r="C15" s="34" t="s">
        <v>210</v>
      </c>
      <c r="D15" s="32" t="s">
        <v>221</v>
      </c>
      <c r="E15" s="34" t="s">
        <v>229</v>
      </c>
      <c r="F15" s="49" t="s">
        <v>4</v>
      </c>
      <c r="G15" s="67">
        <f t="shared" ca="1" si="0"/>
        <v>45813</v>
      </c>
      <c r="H15" s="51" t="s">
        <v>3</v>
      </c>
    </row>
    <row r="16" spans="1:9" s="41" customFormat="1" ht="77.5" x14ac:dyDescent="0.35">
      <c r="A16" s="30" t="str">
        <f>IF(AND(E16=""),"","["&amp;TEXT($B$1,"##")&amp;"-"&amp;TEXT(ROW()-9-COUNTBLANK($E$8:E15)+1,"##")&amp;"]")</f>
        <v>[TaiKhoan-8]</v>
      </c>
      <c r="B16" s="34" t="s">
        <v>222</v>
      </c>
      <c r="C16" s="34" t="s">
        <v>210</v>
      </c>
      <c r="D16" s="32" t="s">
        <v>223</v>
      </c>
      <c r="E16" s="34" t="s">
        <v>224</v>
      </c>
      <c r="F16" s="49" t="s">
        <v>4</v>
      </c>
      <c r="G16" s="67">
        <f t="shared" ca="1" si="0"/>
        <v>45813</v>
      </c>
      <c r="H16" s="51" t="s">
        <v>3</v>
      </c>
    </row>
    <row r="17" spans="1:9" s="41" customFormat="1" ht="77.5" x14ac:dyDescent="0.35">
      <c r="A17" s="30" t="str">
        <f>IF(AND(E17=""),"","["&amp;TEXT($B$1,"##")&amp;"-"&amp;TEXT(ROW()-9-COUNTBLANK($E$8:E16)+1,"##")&amp;"]")</f>
        <v>[TaiKhoan-9]</v>
      </c>
      <c r="B17" s="34" t="s">
        <v>208</v>
      </c>
      <c r="C17" s="34" t="s">
        <v>210</v>
      </c>
      <c r="D17" s="34" t="s">
        <v>225</v>
      </c>
      <c r="E17" s="34" t="s">
        <v>226</v>
      </c>
      <c r="F17" s="49" t="s">
        <v>4</v>
      </c>
      <c r="G17" s="67">
        <f t="shared" ca="1" si="0"/>
        <v>45813</v>
      </c>
      <c r="H17" s="51" t="s">
        <v>3</v>
      </c>
    </row>
    <row r="18" spans="1:9" s="41" customFormat="1" ht="77.5" x14ac:dyDescent="0.35">
      <c r="A18" s="30" t="str">
        <f>IF(AND(E18=""),"","["&amp;TEXT($B$1,"##")&amp;"-"&amp;TEXT(ROW()-9-COUNTBLANK($E$8:E17)+1,"##")&amp;"]")</f>
        <v>[TaiKhoan-10]</v>
      </c>
      <c r="B18" s="37" t="s">
        <v>209</v>
      </c>
      <c r="C18" s="34" t="s">
        <v>210</v>
      </c>
      <c r="D18" s="37" t="s">
        <v>227</v>
      </c>
      <c r="E18" s="37" t="s">
        <v>228</v>
      </c>
      <c r="F18" s="49" t="s">
        <v>5</v>
      </c>
      <c r="G18" s="67">
        <f t="shared" ca="1" si="0"/>
        <v>45813</v>
      </c>
      <c r="H18" s="51" t="s">
        <v>3</v>
      </c>
    </row>
    <row r="19" spans="1:9" s="41" customFormat="1" ht="15.5" x14ac:dyDescent="0.35">
      <c r="A19" s="63"/>
      <c r="B19" s="34"/>
      <c r="C19" s="34"/>
      <c r="D19" s="32"/>
      <c r="E19" s="32"/>
      <c r="F19" s="49"/>
      <c r="G19" s="50"/>
      <c r="H19" s="51"/>
      <c r="I19" s="52"/>
    </row>
    <row r="20" spans="1:9" s="41" customFormat="1" ht="15.5" x14ac:dyDescent="0.35">
      <c r="A20" s="63"/>
      <c r="B20" s="31"/>
      <c r="C20" s="34"/>
      <c r="D20" s="32"/>
      <c r="E20" s="32"/>
      <c r="F20" s="49"/>
      <c r="G20" s="50"/>
      <c r="H20" s="51"/>
    </row>
    <row r="21" spans="1:9" s="41" customFormat="1" ht="15.5" x14ac:dyDescent="0.35">
      <c r="A21" s="63"/>
      <c r="B21" s="31"/>
      <c r="C21" s="34"/>
      <c r="D21" s="32"/>
      <c r="E21" s="32"/>
      <c r="F21" s="49"/>
      <c r="G21" s="50"/>
      <c r="H21" s="51"/>
    </row>
    <row r="22" spans="1:9" s="41" customFormat="1" ht="15.5" x14ac:dyDescent="0.35">
      <c r="A22" s="63"/>
      <c r="B22" s="31"/>
      <c r="C22" s="34"/>
      <c r="D22" s="32"/>
      <c r="E22" s="32"/>
      <c r="F22" s="49"/>
      <c r="G22" s="50"/>
      <c r="H22" s="51"/>
    </row>
    <row r="23" spans="1:9" s="41" customFormat="1" ht="15.5" x14ac:dyDescent="0.35">
      <c r="A23" s="69"/>
      <c r="B23" s="31"/>
      <c r="C23" s="34"/>
      <c r="D23" s="35"/>
      <c r="E23" s="32"/>
      <c r="F23" s="49"/>
      <c r="G23" s="67"/>
      <c r="H23" s="51"/>
    </row>
    <row r="24" spans="1:9" s="41" customFormat="1" ht="15.5" x14ac:dyDescent="0.35">
      <c r="A24" s="69"/>
      <c r="B24" s="31"/>
      <c r="C24" s="34"/>
      <c r="D24" s="35"/>
      <c r="E24" s="32"/>
      <c r="F24" s="59"/>
      <c r="G24" s="67"/>
      <c r="H24" s="51"/>
    </row>
    <row r="25" spans="1:9" s="41" customFormat="1" ht="15.5" x14ac:dyDescent="0.35">
      <c r="A25" s="30"/>
      <c r="B25" s="31"/>
      <c r="C25" s="34"/>
      <c r="D25" s="35"/>
      <c r="E25" s="35"/>
      <c r="F25" s="59"/>
      <c r="G25" s="67"/>
      <c r="H25" s="51"/>
    </row>
    <row r="26" spans="1:9" s="41" customFormat="1" ht="15.5" x14ac:dyDescent="0.35">
      <c r="A26" s="30"/>
      <c r="B26" s="31"/>
      <c r="C26" s="34"/>
      <c r="D26" s="35"/>
      <c r="E26" s="35"/>
      <c r="F26" s="59"/>
      <c r="G26" s="68"/>
      <c r="H26" s="51"/>
    </row>
    <row r="27" spans="1:9" s="41" customFormat="1" ht="15.5" x14ac:dyDescent="0.35">
      <c r="A27" s="30"/>
      <c r="B27" s="31"/>
      <c r="C27" s="34"/>
      <c r="D27" s="35"/>
      <c r="E27" s="35"/>
      <c r="F27" s="59"/>
      <c r="G27" s="68"/>
      <c r="H27" s="51"/>
    </row>
    <row r="28" spans="1:9" s="41" customFormat="1" ht="15.5" x14ac:dyDescent="0.35">
      <c r="A28" s="30"/>
      <c r="B28" s="31"/>
      <c r="C28" s="34"/>
      <c r="D28" s="35"/>
      <c r="E28" s="35"/>
      <c r="F28" s="59"/>
      <c r="G28" s="68"/>
      <c r="H28" s="51"/>
    </row>
    <row r="29" spans="1:9" s="41" customFormat="1" ht="15.5" x14ac:dyDescent="0.35">
      <c r="A29" s="30"/>
      <c r="B29" s="31"/>
      <c r="C29" s="34"/>
      <c r="D29" s="35"/>
      <c r="E29" s="32"/>
      <c r="F29" s="59"/>
      <c r="G29" s="68"/>
      <c r="H29" s="51"/>
    </row>
    <row r="30" spans="1:9" s="41" customFormat="1" ht="15.5" x14ac:dyDescent="0.35">
      <c r="A30" s="30"/>
      <c r="B30" s="31"/>
      <c r="C30" s="34"/>
      <c r="D30" s="35"/>
      <c r="E30" s="32"/>
      <c r="F30" s="59"/>
      <c r="G30" s="68"/>
      <c r="H30" s="51"/>
    </row>
    <row r="31" spans="1:9" s="41" customFormat="1" ht="15.5" x14ac:dyDescent="0.35">
      <c r="A31" s="30"/>
      <c r="B31" s="31"/>
      <c r="C31" s="34"/>
      <c r="D31" s="35"/>
      <c r="E31" s="32"/>
      <c r="F31" s="59"/>
      <c r="G31" s="68"/>
      <c r="H31" s="51"/>
    </row>
    <row r="32" spans="1:9" s="41" customFormat="1" ht="15.5" x14ac:dyDescent="0.35">
      <c r="A32" s="30"/>
      <c r="B32" s="31"/>
      <c r="C32" s="34"/>
      <c r="D32" s="35"/>
      <c r="E32" s="35"/>
      <c r="F32" s="59"/>
      <c r="G32" s="68"/>
      <c r="H32" s="51"/>
    </row>
    <row r="33" spans="1:8" s="41" customFormat="1" ht="15.5" x14ac:dyDescent="0.35">
      <c r="A33" s="30"/>
      <c r="B33" s="31"/>
      <c r="C33" s="34"/>
      <c r="D33" s="35"/>
      <c r="E33" s="35"/>
      <c r="F33" s="59"/>
      <c r="G33" s="68"/>
      <c r="H33" s="51"/>
    </row>
    <row r="34" spans="1:8" s="41" customFormat="1" ht="15.5" x14ac:dyDescent="0.35">
      <c r="A34" s="30"/>
      <c r="B34" s="31"/>
      <c r="C34" s="34"/>
      <c r="D34" s="35"/>
      <c r="E34" s="35"/>
      <c r="F34" s="59"/>
      <c r="G34" s="68"/>
      <c r="H34" s="51"/>
    </row>
  </sheetData>
  <mergeCells count="3">
    <mergeCell ref="B1:E1"/>
    <mergeCell ref="B2:E2"/>
    <mergeCell ref="B3:E3"/>
  </mergeCells>
  <conditionalFormatting sqref="F1:F23">
    <cfRule type="cellIs" dxfId="15" priority="9" operator="equal">
      <formula>"N/A"</formula>
    </cfRule>
    <cfRule type="cellIs" dxfId="14" priority="10" operator="equal">
      <formula>"Fail"</formula>
    </cfRule>
    <cfRule type="cellIs" dxfId="13" priority="11" operator="equal">
      <formula>Fail</formula>
    </cfRule>
    <cfRule type="cellIs" dxfId="12" priority="12" operator="equal">
      <formula>"Pass"</formula>
    </cfRule>
  </conditionalFormatting>
  <conditionalFormatting sqref="F24:F34">
    <cfRule type="cellIs" dxfId="11" priority="1" operator="equal">
      <formula>"N/A"</formula>
    </cfRule>
    <cfRule type="cellIs" dxfId="10" priority="2" operator="equal">
      <formula>"Fail"</formula>
    </cfRule>
    <cfRule type="cellIs" dxfId="9" priority="3" operator="equal">
      <formula>Fail</formula>
    </cfRule>
    <cfRule type="cellIs" dxfId="8" priority="4" operator="equal">
      <formula>"Pass"</formula>
    </cfRule>
  </conditionalFormatting>
  <dataValidations count="2">
    <dataValidation type="list" allowBlank="1" showErrorMessage="1" sqref="F9:F34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8" zoomScale="115" zoomScaleNormal="115" workbookViewId="0">
      <selection activeCell="E15" sqref="E15"/>
    </sheetView>
  </sheetViews>
  <sheetFormatPr defaultRowHeight="14.5" x14ac:dyDescent="0.35"/>
  <cols>
    <col min="1" max="1" width="16.08984375" customWidth="1"/>
    <col min="2" max="2" width="18.54296875" customWidth="1"/>
    <col min="3" max="3" width="25.36328125" customWidth="1"/>
    <col min="4" max="4" width="23.36328125" customWidth="1"/>
    <col min="5" max="5" width="24.0898437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23" t="s">
        <v>230</v>
      </c>
      <c r="C1" s="119"/>
      <c r="D1" s="119"/>
      <c r="E1" s="124"/>
      <c r="F1" s="2"/>
      <c r="G1" s="3"/>
      <c r="H1" s="3"/>
      <c r="I1" s="4"/>
    </row>
    <row r="2" spans="1:9" ht="25" x14ac:dyDescent="0.35">
      <c r="A2" s="5" t="s">
        <v>1</v>
      </c>
      <c r="B2" s="125"/>
      <c r="C2" s="119"/>
      <c r="D2" s="119"/>
      <c r="E2" s="115"/>
      <c r="F2" s="6"/>
      <c r="G2" s="7"/>
      <c r="H2" s="7"/>
      <c r="I2" s="4"/>
    </row>
    <row r="3" spans="1:9" x14ac:dyDescent="0.35">
      <c r="A3" s="1" t="s">
        <v>2</v>
      </c>
      <c r="B3" s="126" t="s">
        <v>3</v>
      </c>
      <c r="C3" s="119"/>
      <c r="D3" s="119"/>
      <c r="E3" s="115"/>
      <c r="F3" s="6"/>
      <c r="G3" s="7"/>
      <c r="H3" s="7"/>
      <c r="I3" s="4"/>
    </row>
    <row r="4" spans="1:9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7</v>
      </c>
      <c r="B5" s="14">
        <f>COUNTIF(F:F,"Fail")</f>
        <v>3</v>
      </c>
      <c r="C5" s="14">
        <f>COUNTIF(F:F,"Untested")</f>
        <v>0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62" x14ac:dyDescent="0.35">
      <c r="A9" s="63" t="str">
        <f>IF(AND(E9=""),"","["&amp;TEXT($B$1,"##")&amp;"-"&amp;TEXT(ROW()-9-COUNTBLANK($E$8:E8)+1,"##")&amp;"]")</f>
        <v>[DoiMK-1]</v>
      </c>
      <c r="B9" s="34" t="s">
        <v>231</v>
      </c>
      <c r="C9" s="34" t="s">
        <v>241</v>
      </c>
      <c r="D9" s="32" t="s">
        <v>242</v>
      </c>
      <c r="E9" s="32" t="s">
        <v>243</v>
      </c>
      <c r="F9" s="49" t="s">
        <v>4</v>
      </c>
      <c r="G9" s="50">
        <f ca="1">TODAY()</f>
        <v>45813</v>
      </c>
      <c r="H9" s="51" t="s">
        <v>3</v>
      </c>
      <c r="I9" s="52"/>
    </row>
    <row r="10" spans="1:9" s="41" customFormat="1" ht="62" x14ac:dyDescent="0.35">
      <c r="A10" s="63" t="str">
        <f>IF(AND(E10=""),"","["&amp;TEXT($B$1,"##")&amp;"-"&amp;TEXT(ROW()-9-COUNTBLANK($E$8:E9)+1,"##")&amp;"]")</f>
        <v>[DoiMK-2]</v>
      </c>
      <c r="B10" s="32" t="s">
        <v>232</v>
      </c>
      <c r="C10" s="34" t="s">
        <v>241</v>
      </c>
      <c r="D10" s="32" t="s">
        <v>244</v>
      </c>
      <c r="E10" s="34" t="s">
        <v>247</v>
      </c>
      <c r="F10" s="49" t="s">
        <v>4</v>
      </c>
      <c r="G10" s="50">
        <f t="shared" ref="G10:G18" ca="1" si="0">TODAY()</f>
        <v>45813</v>
      </c>
      <c r="H10" s="51" t="s">
        <v>3</v>
      </c>
    </row>
    <row r="11" spans="1:9" s="41" customFormat="1" ht="62" x14ac:dyDescent="0.35">
      <c r="A11" s="64" t="str">
        <f>IF(AND(E11=""),"","["&amp;TEXT($B$1,"##")&amp;"-"&amp;TEXT(ROW()-9-COUNTBLANK($E$8:E10)+1,"##")&amp;"]")</f>
        <v>[DoiMK-3]</v>
      </c>
      <c r="B11" s="65" t="s">
        <v>233</v>
      </c>
      <c r="C11" s="34" t="s">
        <v>241</v>
      </c>
      <c r="D11" s="32" t="s">
        <v>245</v>
      </c>
      <c r="E11" s="34" t="s">
        <v>248</v>
      </c>
      <c r="F11" s="49" t="s">
        <v>4</v>
      </c>
      <c r="G11" s="50">
        <f t="shared" ca="1" si="0"/>
        <v>45813</v>
      </c>
      <c r="H11" s="51" t="s">
        <v>3</v>
      </c>
    </row>
    <row r="12" spans="1:9" s="41" customFormat="1" ht="62" x14ac:dyDescent="0.35">
      <c r="A12" s="30" t="str">
        <f>IF(AND(E12=""),"","["&amp;TEXT($B$1,"##")&amp;"-"&amp;TEXT(ROW()-9-COUNTBLANK($E$8:E11)+1,"##")&amp;"]")</f>
        <v>[DoiMK-4]</v>
      </c>
      <c r="B12" s="34" t="s">
        <v>234</v>
      </c>
      <c r="C12" s="34" t="s">
        <v>241</v>
      </c>
      <c r="D12" s="32" t="s">
        <v>246</v>
      </c>
      <c r="E12" s="34" t="s">
        <v>249</v>
      </c>
      <c r="F12" s="49" t="s">
        <v>4</v>
      </c>
      <c r="G12" s="67">
        <f t="shared" ca="1" si="0"/>
        <v>45813</v>
      </c>
      <c r="H12" s="51" t="s">
        <v>3</v>
      </c>
    </row>
    <row r="13" spans="1:9" s="41" customFormat="1" ht="62" x14ac:dyDescent="0.35">
      <c r="A13" s="30" t="str">
        <f>IF(AND(E13=""),"","["&amp;TEXT($B$1,"##")&amp;"-"&amp;TEXT(ROW()-9-COUNTBLANK($E$8:E12)+1,"##")&amp;"]")</f>
        <v>[DoiMK-5]</v>
      </c>
      <c r="B13" s="34" t="s">
        <v>235</v>
      </c>
      <c r="C13" s="34" t="s">
        <v>241</v>
      </c>
      <c r="D13" s="32" t="s">
        <v>252</v>
      </c>
      <c r="E13" s="34" t="s">
        <v>250</v>
      </c>
      <c r="F13" s="49" t="s">
        <v>4</v>
      </c>
      <c r="G13" s="67">
        <f t="shared" ca="1" si="0"/>
        <v>45813</v>
      </c>
      <c r="H13" s="51" t="s">
        <v>3</v>
      </c>
    </row>
    <row r="14" spans="1:9" s="41" customFormat="1" ht="62" x14ac:dyDescent="0.35">
      <c r="A14" s="30" t="str">
        <f>IF(AND(E14=""),"","["&amp;TEXT($B$1,"##")&amp;"-"&amp;TEXT(ROW()-9-COUNTBLANK($E$8:E13)+1,"##")&amp;"]")</f>
        <v>[DoiMK-6]</v>
      </c>
      <c r="B14" s="34" t="s">
        <v>236</v>
      </c>
      <c r="C14" s="34" t="s">
        <v>241</v>
      </c>
      <c r="D14" s="32" t="s">
        <v>253</v>
      </c>
      <c r="E14" s="34" t="s">
        <v>251</v>
      </c>
      <c r="F14" s="49" t="s">
        <v>4</v>
      </c>
      <c r="G14" s="67">
        <f t="shared" ca="1" si="0"/>
        <v>45813</v>
      </c>
      <c r="H14" s="51" t="s">
        <v>3</v>
      </c>
    </row>
    <row r="15" spans="1:9" s="41" customFormat="1" ht="62" x14ac:dyDescent="0.35">
      <c r="A15" s="30" t="str">
        <f>IF(AND(E15=""),"","["&amp;TEXT($B$1,"##")&amp;"-"&amp;TEXT(ROW()-9-COUNTBLANK($E$8:E14)+1,"##")&amp;"]")</f>
        <v>[DoiMK-7]</v>
      </c>
      <c r="B15" s="34" t="s">
        <v>237</v>
      </c>
      <c r="C15" s="34" t="s">
        <v>241</v>
      </c>
      <c r="D15" s="32" t="s">
        <v>254</v>
      </c>
      <c r="E15" s="34" t="s">
        <v>255</v>
      </c>
      <c r="F15" s="49" t="s">
        <v>5</v>
      </c>
      <c r="G15" s="67">
        <f t="shared" ca="1" si="0"/>
        <v>45813</v>
      </c>
      <c r="H15" s="51" t="s">
        <v>3</v>
      </c>
    </row>
    <row r="16" spans="1:9" s="41" customFormat="1" ht="62" x14ac:dyDescent="0.35">
      <c r="A16" s="30" t="str">
        <f>IF(AND(E16=""),"","["&amp;TEXT($B$1,"##")&amp;"-"&amp;TEXT(ROW()-9-COUNTBLANK($E$8:E15)+1,"##")&amp;"]")</f>
        <v>[DoiMK-8]</v>
      </c>
      <c r="B16" s="34" t="s">
        <v>238</v>
      </c>
      <c r="C16" s="34" t="s">
        <v>241</v>
      </c>
      <c r="D16" s="32" t="s">
        <v>257</v>
      </c>
      <c r="E16" s="34" t="s">
        <v>256</v>
      </c>
      <c r="F16" s="49" t="s">
        <v>5</v>
      </c>
      <c r="G16" s="67">
        <f t="shared" ca="1" si="0"/>
        <v>45813</v>
      </c>
      <c r="H16" s="51" t="s">
        <v>3</v>
      </c>
    </row>
    <row r="17" spans="1:9" s="41" customFormat="1" ht="62" x14ac:dyDescent="0.35">
      <c r="A17" s="30" t="str">
        <f>IF(AND(E17=""),"","["&amp;TEXT($B$1,"##")&amp;"-"&amp;TEXT(ROW()-9-COUNTBLANK($E$8:E16)+1,"##")&amp;"]")</f>
        <v>[DoiMK-9]</v>
      </c>
      <c r="B17" s="34" t="s">
        <v>239</v>
      </c>
      <c r="C17" s="34" t="s">
        <v>241</v>
      </c>
      <c r="D17" s="32" t="s">
        <v>259</v>
      </c>
      <c r="E17" s="34" t="s">
        <v>258</v>
      </c>
      <c r="F17" s="49" t="s">
        <v>5</v>
      </c>
      <c r="G17" s="67">
        <f t="shared" ca="1" si="0"/>
        <v>45813</v>
      </c>
      <c r="H17" s="51" t="s">
        <v>3</v>
      </c>
    </row>
    <row r="18" spans="1:9" s="41" customFormat="1" ht="62" x14ac:dyDescent="0.35">
      <c r="A18" s="30" t="str">
        <f>IF(AND(E18=""),"","["&amp;TEXT($B$1,"##")&amp;"-"&amp;TEXT(ROW()-9-COUNTBLANK($E$8:E17)+1,"##")&amp;"]")</f>
        <v>[DoiMK-10]</v>
      </c>
      <c r="B18" s="37" t="s">
        <v>240</v>
      </c>
      <c r="C18" s="34" t="s">
        <v>241</v>
      </c>
      <c r="D18" s="37" t="s">
        <v>260</v>
      </c>
      <c r="E18" s="37" t="s">
        <v>261</v>
      </c>
      <c r="F18" s="49" t="s">
        <v>4</v>
      </c>
      <c r="G18" s="67">
        <f t="shared" ca="1" si="0"/>
        <v>45813</v>
      </c>
      <c r="H18" s="51" t="s">
        <v>3</v>
      </c>
    </row>
    <row r="19" spans="1:9" s="41" customFormat="1" ht="15.5" x14ac:dyDescent="0.35">
      <c r="A19" s="63"/>
      <c r="B19" s="34"/>
      <c r="C19" s="34"/>
      <c r="D19" s="32"/>
      <c r="E19" s="32"/>
      <c r="F19" s="49"/>
      <c r="G19" s="50"/>
      <c r="H19" s="51"/>
      <c r="I19" s="52"/>
    </row>
    <row r="20" spans="1:9" s="41" customFormat="1" ht="15.5" x14ac:dyDescent="0.35">
      <c r="A20" s="63"/>
      <c r="B20" s="31"/>
      <c r="C20" s="34"/>
      <c r="D20" s="32"/>
      <c r="E20" s="32"/>
      <c r="F20" s="49"/>
      <c r="G20" s="50"/>
      <c r="H20" s="51"/>
    </row>
    <row r="21" spans="1:9" s="41" customFormat="1" ht="15.5" x14ac:dyDescent="0.35">
      <c r="A21" s="63"/>
      <c r="B21" s="31"/>
      <c r="C21" s="34"/>
      <c r="D21" s="32"/>
      <c r="E21" s="32"/>
      <c r="F21" s="49"/>
      <c r="G21" s="50"/>
      <c r="H21" s="51"/>
    </row>
    <row r="22" spans="1:9" s="41" customFormat="1" ht="15.5" x14ac:dyDescent="0.35">
      <c r="A22" s="63"/>
      <c r="B22" s="31"/>
      <c r="C22" s="34"/>
      <c r="D22" s="32"/>
      <c r="E22" s="32"/>
      <c r="F22" s="49"/>
      <c r="G22" s="50"/>
      <c r="H22" s="51"/>
    </row>
    <row r="23" spans="1:9" s="41" customFormat="1" ht="15.5" x14ac:dyDescent="0.35">
      <c r="A23" s="69"/>
      <c r="B23" s="31"/>
      <c r="C23" s="34"/>
      <c r="D23" s="35"/>
      <c r="E23" s="32"/>
      <c r="F23" s="49"/>
      <c r="G23" s="67"/>
      <c r="H23" s="51"/>
    </row>
    <row r="24" spans="1:9" s="41" customFormat="1" ht="15.5" x14ac:dyDescent="0.35">
      <c r="A24" s="69"/>
      <c r="B24" s="31"/>
      <c r="C24" s="34"/>
      <c r="D24" s="35"/>
      <c r="E24" s="32"/>
      <c r="F24" s="59"/>
      <c r="G24" s="67"/>
      <c r="H24" s="51"/>
    </row>
    <row r="25" spans="1:9" s="41" customFormat="1" ht="15.5" x14ac:dyDescent="0.35">
      <c r="A25" s="30"/>
      <c r="B25" s="31"/>
      <c r="C25" s="34"/>
      <c r="D25" s="35"/>
      <c r="E25" s="35"/>
      <c r="F25" s="59"/>
      <c r="G25" s="67"/>
      <c r="H25" s="51"/>
    </row>
    <row r="26" spans="1:9" s="41" customFormat="1" ht="15.5" x14ac:dyDescent="0.35">
      <c r="A26" s="30"/>
      <c r="B26" s="31"/>
      <c r="C26" s="34"/>
      <c r="D26" s="35"/>
      <c r="E26" s="35"/>
      <c r="F26" s="59"/>
      <c r="G26" s="68"/>
      <c r="H26" s="51"/>
    </row>
    <row r="27" spans="1:9" s="41" customFormat="1" ht="15.5" x14ac:dyDescent="0.35">
      <c r="A27" s="30"/>
      <c r="B27" s="31"/>
      <c r="C27" s="34"/>
      <c r="D27" s="35"/>
      <c r="E27" s="35"/>
      <c r="F27" s="59"/>
      <c r="G27" s="68"/>
      <c r="H27" s="51"/>
    </row>
    <row r="28" spans="1:9" s="41" customFormat="1" ht="15.5" x14ac:dyDescent="0.35">
      <c r="A28" s="30"/>
      <c r="B28" s="31"/>
      <c r="C28" s="34"/>
      <c r="D28" s="35"/>
      <c r="E28" s="35"/>
      <c r="F28" s="59"/>
      <c r="G28" s="68"/>
      <c r="H28" s="51"/>
    </row>
    <row r="29" spans="1:9" s="41" customFormat="1" ht="15.5" x14ac:dyDescent="0.35">
      <c r="A29" s="30"/>
      <c r="B29" s="31"/>
      <c r="C29" s="34"/>
      <c r="D29" s="35"/>
      <c r="E29" s="32"/>
      <c r="F29" s="59"/>
      <c r="G29" s="68"/>
      <c r="H29" s="51"/>
    </row>
    <row r="30" spans="1:9" s="41" customFormat="1" ht="15.5" x14ac:dyDescent="0.35">
      <c r="A30" s="30"/>
      <c r="B30" s="31"/>
      <c r="C30" s="34"/>
      <c r="D30" s="35"/>
      <c r="E30" s="32"/>
      <c r="F30" s="59"/>
      <c r="G30" s="68"/>
      <c r="H30" s="51"/>
    </row>
    <row r="31" spans="1:9" s="41" customFormat="1" ht="15.5" x14ac:dyDescent="0.35">
      <c r="A31" s="30"/>
      <c r="B31" s="31"/>
      <c r="C31" s="34"/>
      <c r="D31" s="35"/>
      <c r="E31" s="32"/>
      <c r="F31" s="59"/>
      <c r="G31" s="68"/>
      <c r="H31" s="51"/>
    </row>
    <row r="32" spans="1:9" s="41" customFormat="1" ht="15.5" x14ac:dyDescent="0.35">
      <c r="A32" s="30"/>
      <c r="B32" s="31"/>
      <c r="C32" s="34"/>
      <c r="D32" s="35"/>
      <c r="E32" s="35"/>
      <c r="F32" s="59"/>
      <c r="G32" s="68"/>
      <c r="H32" s="51"/>
    </row>
    <row r="33" spans="1:8" s="41" customFormat="1" ht="15.5" x14ac:dyDescent="0.35">
      <c r="A33" s="30"/>
      <c r="B33" s="31"/>
      <c r="C33" s="34"/>
      <c r="D33" s="35"/>
      <c r="E33" s="35"/>
      <c r="F33" s="59"/>
      <c r="G33" s="68"/>
      <c r="H33" s="51"/>
    </row>
    <row r="34" spans="1:8" s="41" customFormat="1" ht="15.5" x14ac:dyDescent="0.35">
      <c r="A34" s="30"/>
      <c r="B34" s="31"/>
      <c r="C34" s="34"/>
      <c r="D34" s="35"/>
      <c r="E34" s="35"/>
      <c r="F34" s="59"/>
      <c r="G34" s="68"/>
      <c r="H34" s="51"/>
    </row>
  </sheetData>
  <mergeCells count="3">
    <mergeCell ref="B1:E1"/>
    <mergeCell ref="B2:E2"/>
    <mergeCell ref="B3:E3"/>
  </mergeCells>
  <conditionalFormatting sqref="F1:F23">
    <cfRule type="cellIs" dxfId="7" priority="5" operator="equal">
      <formula>"N/A"</formula>
    </cfRule>
    <cfRule type="cellIs" dxfId="6" priority="6" operator="equal">
      <formula>"Fail"</formula>
    </cfRule>
    <cfRule type="cellIs" dxfId="5" priority="7" operator="equal">
      <formula>Fail</formula>
    </cfRule>
    <cfRule type="cellIs" dxfId="4" priority="8" operator="equal">
      <formula>"Pass"</formula>
    </cfRule>
  </conditionalFormatting>
  <conditionalFormatting sqref="F24:F34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4">
      <formula1>"Pass,Fail,N/A,Untested"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TestReport</vt:lpstr>
      <vt:lpstr>Đăng ký</vt:lpstr>
      <vt:lpstr>Đăng nhập</vt:lpstr>
      <vt:lpstr>Tìm kiếm </vt:lpstr>
      <vt:lpstr>Giỏ hàng</vt:lpstr>
      <vt:lpstr>Đặt hàng</vt:lpstr>
      <vt:lpstr>TaiKhoan</vt:lpstr>
      <vt:lpstr>Đổi mật khẩu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hoangtienvinh18hy@gmail.com</dc:creator>
  <cp:lastModifiedBy>hoangtienvinh18hy@gmail.com</cp:lastModifiedBy>
  <dcterms:created xsi:type="dcterms:W3CDTF">2024-11-29T06:19:55Z</dcterms:created>
  <dcterms:modified xsi:type="dcterms:W3CDTF">2025-06-05T16:32:45Z</dcterms:modified>
</cp:coreProperties>
</file>