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ang\Documents\"/>
    </mc:Choice>
  </mc:AlternateContent>
  <bookViews>
    <workbookView xWindow="0" yWindow="0" windowWidth="25600" windowHeight="11840" firstSheet="7" activeTab="9"/>
  </bookViews>
  <sheets>
    <sheet name="TestReport" sheetId="1" r:id="rId1"/>
    <sheet name="Đăng ký" sheetId="2" r:id="rId2"/>
    <sheet name="Đăng nhập" sheetId="3" r:id="rId3"/>
    <sheet name="Xem SP" sheetId="4" r:id="rId4"/>
    <sheet name="Tìm kiếm" sheetId="5" r:id="rId5"/>
    <sheet name="Xem giỏ hàng" sheetId="6" r:id="rId6"/>
    <sheet name="Đặt hàng" sheetId="7" r:id="rId7"/>
    <sheet name="Xem đơn hàng" sheetId="8" r:id="rId8"/>
    <sheet name="Xem tài khoản" sheetId="9" r:id="rId9"/>
    <sheet name="Đổi mật khẩu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9" l="1"/>
  <c r="G18" i="10"/>
  <c r="A18" i="10"/>
  <c r="G17" i="10"/>
  <c r="A17" i="10"/>
  <c r="G16" i="10"/>
  <c r="A16" i="10"/>
  <c r="G15" i="10"/>
  <c r="A15" i="10"/>
  <c r="G14" i="10"/>
  <c r="A14" i="10"/>
  <c r="G13" i="10"/>
  <c r="A13" i="10"/>
  <c r="G12" i="10"/>
  <c r="A12" i="10"/>
  <c r="G11" i="10"/>
  <c r="A11" i="10"/>
  <c r="G10" i="10"/>
  <c r="A10" i="10"/>
  <c r="G9" i="10"/>
  <c r="A9" i="10"/>
  <c r="D5" i="10"/>
  <c r="C5" i="10"/>
  <c r="B5" i="10"/>
  <c r="A5" i="10"/>
  <c r="G18" i="9"/>
  <c r="A18" i="9"/>
  <c r="G17" i="9"/>
  <c r="A17" i="9"/>
  <c r="G16" i="9"/>
  <c r="A16" i="9"/>
  <c r="G15" i="9"/>
  <c r="A15" i="9"/>
  <c r="G14" i="9"/>
  <c r="A14" i="9"/>
  <c r="G13" i="9"/>
  <c r="A13" i="9"/>
  <c r="G12" i="9"/>
  <c r="G11" i="9"/>
  <c r="A11" i="9"/>
  <c r="G10" i="9"/>
  <c r="A10" i="9"/>
  <c r="G9" i="9"/>
  <c r="A9" i="9"/>
  <c r="D5" i="9"/>
  <c r="C5" i="9"/>
  <c r="B5" i="9"/>
  <c r="A5" i="9"/>
  <c r="G19" i="8"/>
  <c r="A19" i="8"/>
  <c r="G18" i="8"/>
  <c r="A18" i="8"/>
  <c r="G17" i="8"/>
  <c r="A17" i="8"/>
  <c r="G16" i="8"/>
  <c r="A16" i="8"/>
  <c r="G15" i="8"/>
  <c r="A15" i="8"/>
  <c r="G14" i="8"/>
  <c r="A14" i="8"/>
  <c r="G13" i="8"/>
  <c r="A13" i="8"/>
  <c r="G12" i="8"/>
  <c r="A12" i="8"/>
  <c r="G11" i="8"/>
  <c r="A11" i="8"/>
  <c r="G10" i="8"/>
  <c r="A10" i="8"/>
  <c r="G9" i="8"/>
  <c r="A9" i="8"/>
  <c r="D5" i="8"/>
  <c r="C5" i="8"/>
  <c r="B5" i="8"/>
  <c r="A5" i="8"/>
  <c r="G22" i="7"/>
  <c r="A22" i="7"/>
  <c r="G21" i="7"/>
  <c r="A21" i="7"/>
  <c r="G20" i="7"/>
  <c r="A20" i="7"/>
  <c r="G19" i="7"/>
  <c r="A19" i="7"/>
  <c r="G18" i="7"/>
  <c r="A18" i="7"/>
  <c r="G17" i="7"/>
  <c r="A17" i="7"/>
  <c r="G16" i="7"/>
  <c r="A16" i="7"/>
  <c r="G15" i="7"/>
  <c r="A15" i="7"/>
  <c r="G14" i="7"/>
  <c r="A14" i="7"/>
  <c r="G13" i="7"/>
  <c r="A13" i="7"/>
  <c r="G12" i="7"/>
  <c r="A12" i="7"/>
  <c r="G11" i="7"/>
  <c r="A11" i="7"/>
  <c r="G10" i="7"/>
  <c r="A10" i="7"/>
  <c r="G9" i="7"/>
  <c r="A9" i="7"/>
  <c r="D5" i="7"/>
  <c r="C5" i="7"/>
  <c r="B5" i="7"/>
  <c r="A5" i="7"/>
  <c r="E5" i="7" s="1"/>
  <c r="G26" i="6"/>
  <c r="A26" i="6"/>
  <c r="G25" i="6"/>
  <c r="A25" i="6"/>
  <c r="G24" i="6"/>
  <c r="A24" i="6"/>
  <c r="I23" i="6"/>
  <c r="G23" i="6"/>
  <c r="A23" i="6"/>
  <c r="G22" i="6"/>
  <c r="A22" i="6"/>
  <c r="G21" i="6"/>
  <c r="A21" i="6"/>
  <c r="G20" i="6"/>
  <c r="A20" i="6"/>
  <c r="G19" i="6"/>
  <c r="A19" i="6"/>
  <c r="G18" i="6"/>
  <c r="A18" i="6"/>
  <c r="G17" i="6"/>
  <c r="A17" i="6"/>
  <c r="G16" i="6"/>
  <c r="A16" i="6"/>
  <c r="G15" i="6"/>
  <c r="A15" i="6"/>
  <c r="G14" i="6"/>
  <c r="A14" i="6"/>
  <c r="G13" i="6"/>
  <c r="A13" i="6"/>
  <c r="G12" i="6"/>
  <c r="A12" i="6"/>
  <c r="G11" i="6"/>
  <c r="A11" i="6"/>
  <c r="G10" i="6"/>
  <c r="A10" i="6"/>
  <c r="G9" i="6"/>
  <c r="A9" i="6"/>
  <c r="D5" i="6"/>
  <c r="C5" i="6"/>
  <c r="B5" i="6"/>
  <c r="A5" i="6"/>
  <c r="E5" i="6" s="1"/>
  <c r="G28" i="5"/>
  <c r="A28" i="5"/>
  <c r="G27" i="5"/>
  <c r="A27" i="5"/>
  <c r="G26" i="5"/>
  <c r="A26" i="5"/>
  <c r="G25" i="5"/>
  <c r="A25" i="5"/>
  <c r="G24" i="5"/>
  <c r="A24" i="5"/>
  <c r="I23" i="5"/>
  <c r="G23" i="5"/>
  <c r="A23" i="5"/>
  <c r="G22" i="5"/>
  <c r="A22" i="5"/>
  <c r="G21" i="5"/>
  <c r="A21" i="5"/>
  <c r="G20" i="5"/>
  <c r="A20" i="5"/>
  <c r="G19" i="5"/>
  <c r="A19" i="5"/>
  <c r="G18" i="5"/>
  <c r="A18" i="5"/>
  <c r="G17" i="5"/>
  <c r="A17" i="5"/>
  <c r="G16" i="5"/>
  <c r="A16" i="5"/>
  <c r="G15" i="5"/>
  <c r="A15" i="5"/>
  <c r="G14" i="5"/>
  <c r="A14" i="5"/>
  <c r="G13" i="5"/>
  <c r="A13" i="5"/>
  <c r="G12" i="5"/>
  <c r="A12" i="5"/>
  <c r="G11" i="5"/>
  <c r="A11" i="5"/>
  <c r="G10" i="5"/>
  <c r="A10" i="5"/>
  <c r="G9" i="5"/>
  <c r="A9" i="5"/>
  <c r="D5" i="5"/>
  <c r="C5" i="5"/>
  <c r="B5" i="5"/>
  <c r="A5" i="5"/>
  <c r="E5" i="5" s="1"/>
  <c r="A31" i="4"/>
  <c r="A28" i="4"/>
  <c r="A29" i="4"/>
  <c r="A30" i="4"/>
  <c r="G28" i="4"/>
  <c r="G29" i="4"/>
  <c r="G30" i="4"/>
  <c r="G31" i="4"/>
  <c r="G27" i="4"/>
  <c r="A27" i="4"/>
  <c r="G26" i="4"/>
  <c r="A26" i="4"/>
  <c r="G25" i="4"/>
  <c r="A25" i="4"/>
  <c r="G24" i="4"/>
  <c r="A24" i="4"/>
  <c r="I23" i="4"/>
  <c r="G23" i="4"/>
  <c r="A23" i="4"/>
  <c r="G22" i="4"/>
  <c r="A22" i="4"/>
  <c r="G21" i="4"/>
  <c r="A21" i="4"/>
  <c r="G20" i="4"/>
  <c r="A20" i="4"/>
  <c r="G19" i="4"/>
  <c r="A19" i="4"/>
  <c r="G18" i="4"/>
  <c r="A18" i="4"/>
  <c r="G17" i="4"/>
  <c r="A17" i="4"/>
  <c r="G16" i="4"/>
  <c r="A16" i="4"/>
  <c r="G15" i="4"/>
  <c r="A15" i="4"/>
  <c r="G14" i="4"/>
  <c r="A14" i="4"/>
  <c r="G13" i="4"/>
  <c r="A13" i="4"/>
  <c r="G12" i="4"/>
  <c r="A12" i="4"/>
  <c r="G11" i="4"/>
  <c r="A11" i="4"/>
  <c r="G10" i="4"/>
  <c r="A10" i="4"/>
  <c r="G9" i="4"/>
  <c r="A9" i="4"/>
  <c r="D5" i="4"/>
  <c r="C5" i="4"/>
  <c r="B5" i="4"/>
  <c r="A5" i="4"/>
  <c r="E5" i="10" l="1"/>
  <c r="E5" i="9"/>
  <c r="E5" i="8"/>
  <c r="E5" i="4"/>
  <c r="H21" i="1"/>
  <c r="G21" i="1"/>
  <c r="E24" i="1" s="1"/>
  <c r="F21" i="1"/>
  <c r="E21" i="1"/>
  <c r="E23" i="1" s="1"/>
  <c r="G27" i="3"/>
  <c r="A27" i="3"/>
  <c r="G26" i="3"/>
  <c r="A26" i="3"/>
  <c r="G25" i="3"/>
  <c r="A25" i="3"/>
  <c r="G24" i="3"/>
  <c r="A24" i="3"/>
  <c r="I23" i="3"/>
  <c r="G23" i="3"/>
  <c r="A23" i="3"/>
  <c r="G22" i="3"/>
  <c r="A22" i="3"/>
  <c r="G21" i="3"/>
  <c r="A21" i="3"/>
  <c r="G20" i="3"/>
  <c r="A20" i="3"/>
  <c r="G19" i="3"/>
  <c r="A19" i="3"/>
  <c r="G18" i="3"/>
  <c r="A18" i="3"/>
  <c r="G17" i="3"/>
  <c r="A17" i="3"/>
  <c r="G16" i="3"/>
  <c r="A16" i="3"/>
  <c r="G15" i="3"/>
  <c r="A15" i="3"/>
  <c r="G14" i="3"/>
  <c r="A14" i="3"/>
  <c r="G13" i="3"/>
  <c r="A13" i="3"/>
  <c r="G12" i="3"/>
  <c r="A12" i="3"/>
  <c r="G11" i="3"/>
  <c r="A11" i="3"/>
  <c r="G10" i="3"/>
  <c r="A10" i="3"/>
  <c r="G9" i="3"/>
  <c r="A9" i="3"/>
  <c r="D5" i="3"/>
  <c r="C5" i="3"/>
  <c r="B5" i="3"/>
  <c r="A5" i="3"/>
  <c r="E5" i="3" s="1"/>
  <c r="G29" i="2"/>
  <c r="A29" i="2"/>
  <c r="G28" i="2"/>
  <c r="A28" i="2"/>
  <c r="G27" i="2"/>
  <c r="A27" i="2"/>
  <c r="G26" i="2"/>
  <c r="A26" i="2"/>
  <c r="G25" i="2"/>
  <c r="A25" i="2"/>
  <c r="G24" i="2"/>
  <c r="A24" i="2"/>
  <c r="I23" i="2"/>
  <c r="G23" i="2"/>
  <c r="A23" i="2"/>
  <c r="G22" i="2"/>
  <c r="A22" i="2"/>
  <c r="G21" i="2"/>
  <c r="A21" i="2"/>
  <c r="G20" i="2"/>
  <c r="A20" i="2"/>
  <c r="G19" i="2"/>
  <c r="A19" i="2"/>
  <c r="G18" i="2"/>
  <c r="A18" i="2"/>
  <c r="G17" i="2"/>
  <c r="A17" i="2"/>
  <c r="G16" i="2"/>
  <c r="A16" i="2"/>
  <c r="G15" i="2"/>
  <c r="A15" i="2"/>
  <c r="G14" i="2"/>
  <c r="A14" i="2"/>
  <c r="G13" i="2"/>
  <c r="A13" i="2"/>
  <c r="G12" i="2"/>
  <c r="A12" i="2"/>
  <c r="G11" i="2"/>
  <c r="A11" i="2"/>
  <c r="G10" i="2"/>
  <c r="A10" i="2"/>
  <c r="G9" i="2"/>
  <c r="A9" i="2"/>
  <c r="D5" i="2"/>
  <c r="C5" i="2"/>
  <c r="B5" i="2"/>
  <c r="A5" i="2"/>
  <c r="E5" i="2" s="1"/>
</calcChain>
</file>

<file path=xl/sharedStrings.xml><?xml version="1.0" encoding="utf-8"?>
<sst xmlns="http://schemas.openxmlformats.org/spreadsheetml/2006/main" count="960" uniqueCount="344">
  <si>
    <t>Item Test</t>
  </si>
  <si>
    <t>DangKy</t>
  </si>
  <si>
    <t>Test requirement</t>
  </si>
  <si>
    <t>Tester</t>
  </si>
  <si>
    <t>Lưu Thị An Duyên</t>
  </si>
  <si>
    <t>Pass</t>
  </si>
  <si>
    <t>Fail</t>
  </si>
  <si>
    <t>NT</t>
  </si>
  <si>
    <t>N/A</t>
  </si>
  <si>
    <t>Number of Test cases</t>
  </si>
  <si>
    <t>%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</si>
  <si>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</si>
  <si>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</si>
  <si>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</si>
  <si>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</si>
  <si>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</si>
  <si>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</si>
  <si>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</si>
  <si>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Note</t>
  </si>
  <si>
    <t>Kiểm tra form đăng ký có được căn giữa trên trang không</t>
  </si>
  <si>
    <t>Người dùng truy cập vào trang Đăng ký</t>
  </si>
  <si>
    <t>Form hiển thị cân đối, ở giữa trang</t>
  </si>
  <si>
    <t>Kiểm tra màu nền của form so với nền trang</t>
  </si>
  <si>
    <t>Form nổi bật, dễ nhìn, không lẫn với nền</t>
  </si>
  <si>
    <t>Kiểm tra form có bo tròn viền đúng thiết kế không?</t>
  </si>
  <si>
    <t>Bo góc mềm mại, đúng tiêu chuẩn (ví dụ: border-radius: 10px)</t>
  </si>
  <si>
    <t>Kiểm tra font và cỡ chữ "Đăng ký tài khoản"</t>
  </si>
  <si>
    <t>Font rõ ràng, cỡ chữ lớn hơn các label khác</t>
  </si>
  <si>
    <t>Khoảng cách giữa các ô input có đồng đều không?</t>
  </si>
  <si>
    <t>Các khoảng cách đều nhau, không quá sát hoặc quá xa</t>
  </si>
  <si>
    <t>Placeholder có mô tả đúng chức năng của ô input</t>
  </si>
  <si>
    <t>Ví dụ: “Nhập số điện thoại” trong ô điện thoại</t>
  </si>
  <si>
    <t>Tất cả các ô input có chiều rộng và chiều cao đồng nhất</t>
  </si>
  <si>
    <t>Độ dài các ô khớp nhau, không bị lệch</t>
  </si>
  <si>
    <t>Kiểm tra màu sắc và kích thước nút</t>
  </si>
  <si>
    <t>Nút có màu nổi bật (màu xanh dương), kích thước đủ lớn</t>
  </si>
  <si>
    <t>Vị trí nút có được căn giữa theo chiều ngang không?</t>
  </si>
  <si>
    <t>Nút nằm chính giữa form</t>
  </si>
  <si>
    <t>Checkbox có đúng kích cỡ, dễ click không?</t>
  </si>
  <si>
    <t>Có khoảng cách hợp lý với văn bản</t>
  </si>
  <si>
    <t>Mở form trên các độ phân giải màn hình khác nhau</t>
  </si>
  <si>
    <t>Giao diện không vỡ layout, scroll hợp lý</t>
  </si>
  <si>
    <t>Khi hover vào nút "Đăng ký " có hiệu ứng đổi màu không?</t>
  </si>
  <si>
    <t>Có hiệu ứng hover hoặc đổi màu để phản hồi</t>
  </si>
  <si>
    <t>Khi nhập sai có viền đỏ tooltip hoặc label báo lỗi không?</t>
  </si>
  <si>
    <t>Thông báo lỗi rõ ràng, gần trường bị lỗi</t>
  </si>
  <si>
    <t>Văn bản có đủ độ tương phản với nền để dễ đọc không?</t>
  </si>
  <si>
    <t>Văn bản dễ nhìn, không mờ nhạt</t>
  </si>
  <si>
    <t>Tích chọn checkbox có hiển thị rõ ràng không?</t>
  </si>
  <si>
    <t>Dấu tích rõ, dễ phân biệt đã chọn hay chưa</t>
  </si>
  <si>
    <t>Dòng "Tôi đã có tài khoản" có bị dính sát nút không?</t>
  </si>
  <si>
    <t>Có khoảng cách đủ thoáng giữa nút và chữ</t>
  </si>
  <si>
    <t>Mở trang ở Chrome, Firefox, Edge</t>
  </si>
  <si>
    <t>Giao diện nhất quán, không bị lệch</t>
  </si>
  <si>
    <t>Nhấn phím Tab có chuyển đúng thứ tự các trường không?</t>
  </si>
  <si>
    <t>Di chuyển theo thứ tự Họ tên -&gt; SĐT-&gt; Email…</t>
  </si>
  <si>
    <t>Nếu có icon con mắt, kiểm tra hiển thị đúng và rõ ràng</t>
  </si>
  <si>
    <t>icon rõ, dễ click ẩn/hiện mật khẩu</t>
  </si>
  <si>
    <t xml:space="preserve">Màu nền toàn trang không làm rối mắt </t>
  </si>
  <si>
    <t>Màu xanh dịu, không gây rối mắt</t>
  </si>
  <si>
    <t>Click vào input</t>
  </si>
  <si>
    <t>Có border highlight hoặc đổi màu</t>
  </si>
  <si>
    <t>DangNhap</t>
  </si>
  <si>
    <t>Form đăng nhập có căn giữa trên màn hình</t>
  </si>
  <si>
    <t>Người dùng truy cập vào trang Đăng nhập</t>
  </si>
  <si>
    <t>Form hiển thị chính giữa cả chiều ngang và chiều dọc</t>
  </si>
  <si>
    <t>Các trường username, password, nút login và checkbox có căn chỉnh đều nhau theo chiều dọc</t>
  </si>
  <si>
    <t>Căn chỉnh nhất quán, không lệch hàng</t>
  </si>
  <si>
    <t>Dòng chữ "Login Skin Care" nằm ở đầu form và được căn giữa</t>
  </si>
  <si>
    <t>Tiêu đề ở giữa, nổi bật và rõ ràng</t>
  </si>
  <si>
    <t>Trường username có placeholder rõ ràng</t>
  </si>
  <si>
    <t>Placeholder là "Username"</t>
  </si>
  <si>
    <t>Trường password có placeholder rõ ràng</t>
  </si>
  <si>
    <t>Placeholder là "Password"</t>
  </si>
  <si>
    <t>Checkbox hiển thị nhãn "Remember username"</t>
  </si>
  <si>
    <t>Có nhãn đúng, rõ ràng</t>
  </si>
  <si>
    <t>Có đường dẫn hoặc nút "Create account" bên cạnh checkbox</t>
  </si>
  <si>
    <t>Văn bản "Create account" hiển thị đúng vị trí</t>
  </si>
  <si>
    <t>Nút login có văn bản đúng</t>
  </si>
  <si>
    <t>Nút hiển thị "Log in"</t>
  </si>
  <si>
    <t>Form có viền bo tròn</t>
  </si>
  <si>
    <t>Giao diện hiển thị boder-radius đúng yêu cầu</t>
  </si>
  <si>
    <t>Màu nền của form khác với màu nền tổng thể để nổi bật</t>
  </si>
  <si>
    <t>Form màu xanh lục nhat, nổi bật trên nền xanh đậm</t>
  </si>
  <si>
    <t>Textbox có đường viền rõ ràng khi focus</t>
  </si>
  <si>
    <t>Khi click vào input, đường viền nổi bật</t>
  </si>
  <si>
    <t>Nút login đổi màu hoặc hiển thị hiệu ứng khi hover</t>
  </si>
  <si>
    <t>Có hiệu ứng hover đổi màu</t>
  </si>
  <si>
    <t>Checkbox hiển thị đúng trạng thái (check/uncheck) khi click</t>
  </si>
  <si>
    <t>Có biểu tượng đánh dấu (checkmark) khi được chọn</t>
  </si>
  <si>
    <t>Giao diện hiển thị đúng trên màn hình desktop</t>
  </si>
  <si>
    <t>Không bị vỡ layout, các thành phần hiển thị đầy đủ</t>
  </si>
  <si>
    <t>Không có lỗi chính tả trong tất cả nhãn và văn bản</t>
  </si>
  <si>
    <t>Tất cả từ như "Username","Password","Login"… đều đúng chính tả</t>
  </si>
  <si>
    <t>Ngôn ngữ thống nhất</t>
  </si>
  <si>
    <t>Không có sự pha trộn giữa các ngôn ngữ trên cùng giao diện</t>
  </si>
  <si>
    <t>Các trường input có thể được focus bằng phím Tab</t>
  </si>
  <si>
    <t>Di chuyển bằng phím Tab lần lượt qua các thành phần</t>
  </si>
  <si>
    <t>Checkbox có thể chọn bằng phím Space khi được focus</t>
  </si>
  <si>
    <t>Phím Space thay đổi trạng thái checkbox</t>
  </si>
  <si>
    <t>Màu sắc đảm bảo độ tương phản phù hợp</t>
  </si>
  <si>
    <t>Văn bản dễ đọc, không có bị chìm vào nền</t>
  </si>
  <si>
    <t>TEST REPORT</t>
  </si>
  <si>
    <t>Project Name</t>
  </si>
  <si>
    <t>Kiểm thử website Skincare</t>
  </si>
  <si>
    <t>Creator</t>
  </si>
  <si>
    <t>Luu Thi An Duyen</t>
  </si>
  <si>
    <t>Project Code</t>
  </si>
  <si>
    <t>Reviewer/Approver</t>
  </si>
  <si>
    <t>Document Code</t>
  </si>
  <si>
    <t>Issue Date</t>
  </si>
  <si>
    <t>Notes</t>
  </si>
  <si>
    <t>No</t>
  </si>
  <si>
    <t>Test Items</t>
  </si>
  <si>
    <t>Number of  test cases</t>
  </si>
  <si>
    <t>Sub total</t>
  </si>
  <si>
    <t>Test coverage</t>
  </si>
  <si>
    <t>Test successful coverage</t>
  </si>
  <si>
    <t>XemSP</t>
  </si>
  <si>
    <t xml:space="preserve">Người dùng truy cập vào trang web sau đó nhấn vào bất kỳ sản phẩm nào để xem chi tiết </t>
  </si>
  <si>
    <t>Hình ảnh sản phẩm nằm bên trái, nội dung chi tiết bên phải</t>
  </si>
  <si>
    <t>Tiêu đề sản phẩm hiển thị đầu trang, rõ ràng</t>
  </si>
  <si>
    <t>Nút "Thêm vào giỏ hàng" và "Mua ngay" đặt gần nhau</t>
  </si>
  <si>
    <t>Căn chỉnh đúng, dễ nhìn</t>
  </si>
  <si>
    <t>Font lớn, dễ đọc</t>
  </si>
  <si>
    <t>Dễ thao tác, không chồng lên nhau</t>
  </si>
  <si>
    <t xml:space="preserve">Có thể xem ảnh sản phẩm ở kích thước lớn </t>
  </si>
  <si>
    <t>Có thể thấy nhiều hình ảnh khác của sản phẩm</t>
  </si>
  <si>
    <t>Ảnh sản phẩm hiển thị rõ, đúng tỉ lệ</t>
  </si>
  <si>
    <t>Không bị méo hình, chất lượng cao</t>
  </si>
  <si>
    <t>Chức năng zoom hoặc popup hoạt động</t>
  </si>
  <si>
    <t>Người dùng xem thêm hình rõ ràng</t>
  </si>
  <si>
    <t>Tên sản phẩm hiển thị chính xác, dễ đọc</t>
  </si>
  <si>
    <t>Giá gốc và giá khuyến mãi hiển thị rõ ràng, đúng màu sắc</t>
  </si>
  <si>
    <t>Mức giảm giá hiển thị đúng</t>
  </si>
  <si>
    <t>Hiển thị đầy đủ các thông tin: tình trạng, thương hiệu, mã SP, dung tích</t>
  </si>
  <si>
    <t>Có mô tả chi tiết sản phẩm ở phía dưới</t>
  </si>
  <si>
    <t>Có đầu đủ tên và thương hiệu</t>
  </si>
  <si>
    <t>Giá gốc gạch ngang, giá khuyến mãi nổi bật</t>
  </si>
  <si>
    <t>Phần trăm giảm chính xác và nổi bật</t>
  </si>
  <si>
    <t>Tất cả trường thông tin có đầy đủ và đúng format</t>
  </si>
  <si>
    <t>Có đoạn văn mô tả công dụng, thành phần, cách dùng…</t>
  </si>
  <si>
    <t>Nút "THÊM VÀO GIỎ HÀNG" hiển thị đúng màu sắc (#FF0000)</t>
  </si>
  <si>
    <t>Nút "MUA NGAY" hiển thị đúng màu sắc (#F78608)</t>
  </si>
  <si>
    <t xml:space="preserve">Khi hover vào nút có hiệu ứng </t>
  </si>
  <si>
    <t xml:space="preserve">Nút có thể click và phản hồi khi ấn </t>
  </si>
  <si>
    <t>Nút nổi bật, rõ ràng</t>
  </si>
  <si>
    <t>Màu sắc dễ phân biệt và bắt mắt</t>
  </si>
  <si>
    <t>Có hiệu ứng chuyển động và đổi màu</t>
  </si>
  <si>
    <t>Click được và chuyển hướng đúng</t>
  </si>
  <si>
    <t>Hiển thị phần "Cam kết với khách hàng" với icon tích xanh</t>
  </si>
  <si>
    <t>Số hotline hiển thị đúng và dễ click để gọi trên điện thoại</t>
  </si>
  <si>
    <t>Hiển thị danh sách sản phẩm liên quan ở bên phải hoặc ở phía dưới</t>
  </si>
  <si>
    <t>Ảnh và tên sản phẩm liên quan hiển thị rõ ràng</t>
  </si>
  <si>
    <t>Đúng nội dung, dễ nhận diện</t>
  </si>
  <si>
    <t>Đúng số, có thể click gọi được</t>
  </si>
  <si>
    <t>Có từ 2-4 sản phẩm liên quan</t>
  </si>
  <si>
    <t xml:space="preserve">Có thể click để xem sản phẩm khác </t>
  </si>
  <si>
    <t>Giao diện hiển thị tốt trên desktop</t>
  </si>
  <si>
    <t>Màu sắc phối hợp hài hoà, dễ nhìn</t>
  </si>
  <si>
    <t>Font chữ dễ đọc, không quá nhỏ hoặc khó nhìn</t>
  </si>
  <si>
    <t>Không có lỗi chính tả trong nội dung</t>
  </si>
  <si>
    <t>Không vỡ layout, ảnh và nút đầy đủ</t>
  </si>
  <si>
    <t>Màu nền, text, nút… hài hoà, không chói</t>
  </si>
  <si>
    <t>Tối thiểu 14px cho nội dung, 16px+ cho tiêu đề</t>
  </si>
  <si>
    <t>Mọi từ ngữ được viết đúng, dễ hiểu</t>
  </si>
  <si>
    <t>TimKiem</t>
  </si>
  <si>
    <t>Người dùng truy cập vào trang web, quan sát thanh tìm kiếm</t>
  </si>
  <si>
    <t>Thanh tìm kiếm hiển thị ở vị trí đầu trang</t>
  </si>
  <si>
    <t>Có placeholder trong thanh tìm kiếm</t>
  </si>
  <si>
    <t>Biểu tượng kính lúp hiển thị bên phải thanh tìm kiếm</t>
  </si>
  <si>
    <t>Căn giữa, dễ thấy</t>
  </si>
  <si>
    <t>Hiển thị hướng dẫn rõ ràng</t>
  </si>
  <si>
    <t>Dễ nhận biết và click được</t>
  </si>
  <si>
    <t>Input hoạt động bình thường</t>
  </si>
  <si>
    <t>Khi click vào thanh tìm kiếm, con trỏ nhấp nháy sẵn sàng nhập liệu</t>
  </si>
  <si>
    <t xml:space="preserve">Gõ từ khoá vào ô tìm kiếm </t>
  </si>
  <si>
    <t>Text hiển thị đúng, không bị che</t>
  </si>
  <si>
    <t>Clcik vào biểu tượng kính lúp để tìm kiếm</t>
  </si>
  <si>
    <t>Nhấn phím enter sau khi gõ từ khoá</t>
  </si>
  <si>
    <t>Khi kết quả tìm kiếm hiển thị, các sản phẩm nằm trong khu vực rõ ràng</t>
  </si>
  <si>
    <t>Mỗi sản phẩm hiển thị hình ảnh, tên sản phẩm, giá, nhãn SALE</t>
  </si>
  <si>
    <t>Thực hiện thao tác tìm kiếm thành công</t>
  </si>
  <si>
    <t>Tìm kiếm được kích hoạt tương đương với click biểu tượng</t>
  </si>
  <si>
    <t>Sản phẩm sắp xếp gọn, không bị vỡ layout</t>
  </si>
  <si>
    <t>Thông tin đầy đủ, rõ ràng</t>
  </si>
  <si>
    <t>Khi người dùng gõ từ khoá, gợi ý từ khoá hoặc sản phẩm xuất hiện</t>
  </si>
  <si>
    <t>Khi click vào gợi ý, tự động điền và tìm kiếm sản phẩm đó</t>
  </si>
  <si>
    <t>Gợi ý có thể hiển thị tên + hình ảnh th nhỏ sản phẩm (nếu có)</t>
  </si>
  <si>
    <t>Gợi ý đúng, không che mất phần khác</t>
  </si>
  <si>
    <t>Đúng từ khoá, kết quả trả về phù hợp</t>
  </si>
  <si>
    <t>Trực quan, dễ chọn</t>
  </si>
  <si>
    <t>Các sản phẩm tìm được hiển thị dưới dạng lưới ngang</t>
  </si>
  <si>
    <t>Mỗi sản phẩm có nhãn SALE nếu đang giảm giá</t>
  </si>
  <si>
    <t>Hiển thị giá gốc và giá dau giảm nếu có khuyến mãi</t>
  </si>
  <si>
    <t>Click vào tên hoặc hình ảnh sản phẩm thì đi đến trang chi tiết sản phẩm</t>
  </si>
  <si>
    <t>Giao diện gọn gàng, có scroll ngang hoặc dọc phù hợp</t>
  </si>
  <si>
    <t>Nhãn nổi bật, dễ nhìn</t>
  </si>
  <si>
    <t>Giá rõ ràng, định dạng tiền tệ đúng</t>
  </si>
  <si>
    <t>Liên kết đúng, không lỗi</t>
  </si>
  <si>
    <t>Giao diện tìm kiếm hiển thị đúng trên desktop</t>
  </si>
  <si>
    <t>Đủ rộng, bố cục rõ ràng</t>
  </si>
  <si>
    <t>Font chữ trong thanh tìm kiếm dễ đọc</t>
  </si>
  <si>
    <t>Giao diện tìm kiếm không có phần tử bị đè lên nhau</t>
  </si>
  <si>
    <t>Tìm kiếm nhanh chóng, không lag, loading tối ưu</t>
  </si>
  <si>
    <t>Tối thiểu 14px, không  mờ</t>
  </si>
  <si>
    <t>Layout sạch, không lỗi hiển thị</t>
  </si>
  <si>
    <t>Tốc độ phản hồi tốt</t>
  </si>
  <si>
    <t>GioHang</t>
  </si>
  <si>
    <t>Người dùng truy cập vào trang web, sau khi thêm sản phẩm vào giỏ hàng thì ấn vào icon cart để xem giỏ hàng</t>
  </si>
  <si>
    <t>Mỗi sản phẩm trong giỏ hàng hiển thị đầy đủ: hình ảnh, tên sản phẩm, xuất xứ, dung tích, đơn giá, số lượng, tổng giá</t>
  </si>
  <si>
    <t>Cột "Số lượng" có thể tăng hoặc giảm bằng nút + hoặc -</t>
  </si>
  <si>
    <t>Tổng tiền sản phẩm thay đổi khi tăng/giảm số lượng</t>
  </si>
  <si>
    <t>Nút "Xoá" hiển thị rõ cho từng sản phẩm</t>
  </si>
  <si>
    <t>Checkbox chọn sản phẩm hoạt động đúng</t>
  </si>
  <si>
    <t xml:space="preserve">Hiển thị rõ ràng, không thiếu thông tin </t>
  </si>
  <si>
    <t>Các nút hiển thị rõ, không bị vỡ layout</t>
  </si>
  <si>
    <t>Giao diện cập nhật đúng và mượt</t>
  </si>
  <si>
    <t>Biểu tượng dễ nhận hiểu, màu sắc dễ nhận biết</t>
  </si>
  <si>
    <t>Có thể chọn từng sản phẩm hoặc tất cả</t>
  </si>
  <si>
    <t xml:space="preserve">Tổng tiền tạm tính hiển thị dưới danh sách sản phẩm </t>
  </si>
  <si>
    <t>Nút "Tiến hàng đặt hàng" hiển thị nổi bật (màu xanh)</t>
  </si>
  <si>
    <t>Khi hover vào nút "TIẾN HÀNH ĐẶT HÀNG" có hiệu ứng đổi màu</t>
  </si>
  <si>
    <t>Nếu không chọn sản phẩm nào, không cho tiến hành đặt hàng</t>
  </si>
  <si>
    <t>Cố định dạng tiền đúng (đơn vị: VNĐ)</t>
  </si>
  <si>
    <t>Nút rõ, dễ nhìn, thu hút người dùng</t>
  </si>
  <si>
    <t>Phản hồi người dùng mượt</t>
  </si>
  <si>
    <t xml:space="preserve">Không hiển thị nút thanh toán </t>
  </si>
  <si>
    <t xml:space="preserve">Các cột được căn chỉnh gọn gàng </t>
  </si>
  <si>
    <t>Khong bị chồng lấn, đè lên nhau</t>
  </si>
  <si>
    <t>Hình ảnh sản phẩm hiển thị rõ nét</t>
  </si>
  <si>
    <t>Font chữ dễ đọc, không quá nhỏ</t>
  </si>
  <si>
    <t>Toàn bộ giỏ hàng không bị tràn ra ngoài khung hiển thị</t>
  </si>
  <si>
    <t>Kích thước ảnh hợp lý, không mờ</t>
  </si>
  <si>
    <t>Tối thiếu 14px, font không loiox</t>
  </si>
  <si>
    <t>Có thanh cuộn nếu nội dung dài</t>
  </si>
  <si>
    <t>Hiển thi danh sách các sản phẩm gợi ý bên dưới giỏ hàng</t>
  </si>
  <si>
    <t>Có tối thiểu 5 sản phẩm được gợi ý</t>
  </si>
  <si>
    <t>Khi hover vào sản phẩm gợi ý có hiệu ứng</t>
  </si>
  <si>
    <t>Click vào sản phẩm gợi ý thì chuyển đến trang chi tiết sản phẩm đó</t>
  </si>
  <si>
    <t>Có nhãn giá, hình ảnh, tên sản phẩm rõ ràng</t>
  </si>
  <si>
    <t>Đảm bảo tính hữu ích và đa dạng</t>
  </si>
  <si>
    <t>Khi hover vào ảnh thì ảnh zoom in</t>
  </si>
  <si>
    <t>Link hoạt động đúng</t>
  </si>
  <si>
    <t>Hiển thị gỉ hàng rõ ràng trên các thiết bị khác nhau</t>
  </si>
  <si>
    <t>Không bị lệch layout</t>
  </si>
  <si>
    <t>DatHang</t>
  </si>
  <si>
    <t>Người dùng truy cập vào trang web, trong phần giỏ hàng nhấn Tiến hàng đặt hàng để tới trang đặt hàng</t>
  </si>
  <si>
    <t xml:space="preserve">Kiểm tra các thông tin chi tiết của sản phẩm </t>
  </si>
  <si>
    <t>Các nội dung chi tiết sản phẩm chính xác</t>
  </si>
  <si>
    <t xml:space="preserve">Kiểm tra hiển thị phí tạm tính </t>
  </si>
  <si>
    <t xml:space="preserve">Kiểm tra hiển thị phí vận chuyển </t>
  </si>
  <si>
    <t xml:space="preserve">Kiểm tra giảm giá hiển thị </t>
  </si>
  <si>
    <t xml:space="preserve">Kiểm tra tổng thanh toán </t>
  </si>
  <si>
    <t>Định dạng số tiền</t>
  </si>
  <si>
    <t xml:space="preserve">Hiển thị đúng số tiền trước khi cộng thêm phí </t>
  </si>
  <si>
    <t>Phí vận chuyển hiển thị đúng 30000đ</t>
  </si>
  <si>
    <t>Nếu có mã giảm giá, hiển thị số tiền giảm</t>
  </si>
  <si>
    <t>Tổng tiền = Đơn giá x SL + phí vận chuyển - voucher</t>
  </si>
  <si>
    <t>Tất cả giá tiền có định dạng rõ ràng, có đơn vị "đ"</t>
  </si>
  <si>
    <t>Trường họ và tên</t>
  </si>
  <si>
    <t xml:space="preserve">Trường số điện thoại </t>
  </si>
  <si>
    <t>Trường email</t>
  </si>
  <si>
    <t>Dropdown Tỉnh/TP</t>
  </si>
  <si>
    <t>Dropdown Quận/Huyện</t>
  </si>
  <si>
    <t>Dropdown Phường/Xã</t>
  </si>
  <si>
    <t>Trường địa chỉ chi tiết</t>
  </si>
  <si>
    <t>Nút "Thanh toán và giao hàng"</t>
  </si>
  <si>
    <t>Cho phép nhập chữ, không cho ký tự đặc biệt</t>
  </si>
  <si>
    <t>Chỉ cho nhập số, kiểm tra định dạng hợp lệ</t>
  </si>
  <si>
    <t>Chỉ cho định dạng hợp lệ, thông báo lỗi khi nhập sai</t>
  </si>
  <si>
    <t xml:space="preserve">Danh sách tỉnh thành hiển thị đúng </t>
  </si>
  <si>
    <t xml:space="preserve">Tự động load đúng huyện theo tỉnh </t>
  </si>
  <si>
    <t>Tự động load đúng xã theo huyện</t>
  </si>
  <si>
    <t>Hỗ trợ nhập chữ, số, dấu câu</t>
  </si>
  <si>
    <t>Nếu tất cả thông tin hợp lệ thì chuyển sang bước thanh toán</t>
  </si>
  <si>
    <t>DonHang</t>
  </si>
  <si>
    <t>Người dùng truy cập vào trang web, sau khi đặt hàng thành công thì click vào Đơn hàng của bạn</t>
  </si>
  <si>
    <t>Hiển thị số thứ tự đơn hàng</t>
  </si>
  <si>
    <t xml:space="preserve">Hiển thị số điẹn thoại </t>
  </si>
  <si>
    <t xml:space="preserve">Hiển thị địa chỉ giao hàng </t>
  </si>
  <si>
    <t xml:space="preserve">Hiển thị ngày đặt  hàng </t>
  </si>
  <si>
    <t>Hiển thị tổng tiền</t>
  </si>
  <si>
    <t>Hiển thị trạng thái đơn hàng</t>
  </si>
  <si>
    <t>Hiển thị nút chi tiết đơn hàng</t>
  </si>
  <si>
    <t>Cột STT hiển thị STT từng đơn hàng</t>
  </si>
  <si>
    <t xml:space="preserve">Hiển thị đúng SĐT người đặt </t>
  </si>
  <si>
    <t>Địa chỉ giao hàng hiển thị chính xác như đã nhập</t>
  </si>
  <si>
    <t>Ngày đặt định dạng DD:MM:YYYY HH:mm</t>
  </si>
  <si>
    <t>Hiển thị số tiền đúng định dạng và chính xác</t>
  </si>
  <si>
    <t>Trạng thái hiển thị đúng màu và đúng nội dung</t>
  </si>
  <si>
    <t>Có biểu tượng cho phép xem chi tiết đơn</t>
  </si>
  <si>
    <t xml:space="preserve">Xem chi tiết đơn hàng </t>
  </si>
  <si>
    <t xml:space="preserve">Sắp xếp theo ngày đặt hàng </t>
  </si>
  <si>
    <t xml:space="preserve">Phân trang đơn hàng </t>
  </si>
  <si>
    <t>Responsive trên các thiết bị khác nhau</t>
  </si>
  <si>
    <t>Chuyển đến trang chi tiết đơn hàng tương ứng</t>
  </si>
  <si>
    <t>Danh sách đơn hàng được sắp xếp theo thời gian tăng/giảm</t>
  </si>
  <si>
    <t xml:space="preserve">Danh sách đơn hàng tương ứng với trang hiện tại hiển thị đúng </t>
  </si>
  <si>
    <t>Giao diện đơn hàng hiển thị đầy đủ, không vỡ bố cục</t>
  </si>
  <si>
    <t>TaiKhoan</t>
  </si>
  <si>
    <t>DoiMK</t>
  </si>
  <si>
    <t>Người dùng truy cập vào trang web, click vào Thông tin tài khoản</t>
  </si>
  <si>
    <t>Kiểm tra tiêu đề trang</t>
  </si>
  <si>
    <t>Kiểm tra font chữ các trường</t>
  </si>
  <si>
    <t>Kiểm tra căn lề và khoảng cách</t>
  </si>
  <si>
    <t>Kiểm tra căn chỉnh nút “Cập nhật”</t>
  </si>
  <si>
    <t>Tiêu đề “Thông tin tài khoản” hiển thị nổi bật</t>
  </si>
  <si>
    <t>Font thống nhất, dễ nhìn, không quá nhỏ</t>
  </si>
  <si>
    <t>Các trường thẳng hàng, khoảng cách đều nhau</t>
  </si>
  <si>
    <t>Nút nằm dưới cùng, canh giữa hoặc phải, dễ bấm</t>
  </si>
  <si>
    <t>Tên trường rõ ràng, không sai chính tả</t>
  </si>
  <si>
    <t>Hiển thị nội dung gợi ý (nếu có thiết kế)</t>
  </si>
  <si>
    <t>Kiểm tra nhãn (label) các trường</t>
  </si>
  <si>
    <t>Kiểm tra placeholder (gợi ý nhập)</t>
  </si>
  <si>
    <t xml:space="preserve">Kiểm tra màu sắc và độ tương phản </t>
  </si>
  <si>
    <t>Kiểm tra responsive</t>
  </si>
  <si>
    <t>Kiểm tra biểu tượng</t>
  </si>
  <si>
    <t>Kiểm tra không trùng nhau giữa các trường</t>
  </si>
  <si>
    <t>Giao diện không bị vỡ, co dãn hợp lý</t>
  </si>
  <si>
    <t>Tương phản tốt, màu nút nổi bật</t>
  </si>
  <si>
    <t>Biểu tượng hiển thị đúng vị trí, rõ nét</t>
  </si>
  <si>
    <t>Không có trường nào bị đè lên nhau</t>
  </si>
  <si>
    <t>Người dùng truy cập vào trang web, click vào Đổi mật khẩu</t>
  </si>
  <si>
    <t xml:space="preserve">Kiểm tra tiêu đề trang </t>
  </si>
  <si>
    <t xml:space="preserve">Kiểm tra căn lề các trường </t>
  </si>
  <si>
    <t xml:space="preserve">Kiểm tra nhãn của các trường </t>
  </si>
  <si>
    <t xml:space="preserve">Kiểm tra font chữ </t>
  </si>
  <si>
    <t>Hiển thị tiêu đề "Đổi mật khẩu" rõ ràng</t>
  </si>
  <si>
    <t>Các trường thẳng hàng, bố cục cân đối</t>
  </si>
  <si>
    <t>Không lỗi chính tả, đầy đủ</t>
  </si>
  <si>
    <t>Font nhất quán, không quá nhỏ hoặc mờ</t>
  </si>
  <si>
    <t>Kiểm tra nút "Đổi mật khẩu"</t>
  </si>
  <si>
    <t>Kiểm tra trường nhập mật khẩu có che kí tự</t>
  </si>
  <si>
    <t xml:space="preserve">Kiểm tra placeholder </t>
  </si>
  <si>
    <t xml:space="preserve">Kiểm tra màu sắc </t>
  </si>
  <si>
    <t>Nút nổi bật, dễ thấy, nằm ở cuối form</t>
  </si>
  <si>
    <t>Ký tự bị che bằng dấu '.'</t>
  </si>
  <si>
    <t xml:space="preserve">Placeholder đúng cho từng trường, dễ nhìn </t>
  </si>
  <si>
    <t>Màu sắc hài hoà, dễ đọc</t>
  </si>
  <si>
    <t>Không vỡ layout, giao diện co dãn đúng</t>
  </si>
  <si>
    <t>Kiểm tra Responsive</t>
  </si>
  <si>
    <t>Kiểm tra khi click vào ô nhập</t>
  </si>
  <si>
    <t xml:space="preserve">Con trỏ chuột sẽ focus vào trường đó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</si>
</sst>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26" x14ac:knownFonts="1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sz val="10"/>
      <color theme="1"/>
      <name val="Tahoma"/>
      <family val="2"/>
    </font>
    <font>
      <sz val="10"/>
      <color rgb="FFFF0000"/>
      <name val="Tahoma"/>
      <family val="2"/>
    </font>
    <font>
      <i/>
      <sz val="13"/>
      <color rgb="FF008000"/>
      <name val="Times New Roman"/>
      <family val="1"/>
    </font>
    <font>
      <i/>
      <sz val="10"/>
      <color rgb="FF008000"/>
      <name val="Tahoma"/>
      <family val="2"/>
    </font>
    <font>
      <i/>
      <sz val="13"/>
      <color rgb="FFFF0000"/>
      <name val="Times New Roman"/>
      <family val="1"/>
    </font>
    <font>
      <b/>
      <sz val="13"/>
      <color rgb="FF000000"/>
      <name val="Times New Roman"/>
      <family val="1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3"/>
      <color rgb="FF000000"/>
      <name val="Times New Roman"/>
      <family val="1"/>
    </font>
    <font>
      <b/>
      <sz val="13"/>
      <color rgb="FFFF0000"/>
      <name val="Times New Roman"/>
      <family val="1"/>
    </font>
    <font>
      <b/>
      <sz val="13"/>
      <color rgb="FFFFFFFF"/>
      <name val="Times New Roman"/>
      <family val="1"/>
    </font>
    <font>
      <sz val="13"/>
      <color rgb="FFFF0000"/>
      <name val="Times New Roman"/>
      <family val="1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theme="1"/>
      <name val="Tahoma"/>
      <family val="2"/>
    </font>
    <font>
      <b/>
      <sz val="10"/>
      <color rgb="FF993300"/>
      <name val="Tahoma"/>
      <family val="2"/>
    </font>
    <font>
      <b/>
      <sz val="10"/>
      <color rgb="FFFF0000"/>
      <name val="Tahoma"/>
      <family val="2"/>
    </font>
    <font>
      <b/>
      <sz val="10"/>
      <color rgb="FFFFFFFF"/>
      <name val="Tahoma"/>
      <family val="2"/>
    </font>
    <font>
      <u/>
      <sz val="11"/>
      <color theme="10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theme="0"/>
        <bgColor theme="0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2">
    <xf numFmtId="0" fontId="0" fillId="0" borderId="0" xfId="0"/>
    <xf numFmtId="164" fontId="2" fillId="2" borderId="1" xfId="0" applyNumberFormat="1" applyFont="1" applyFill="1" applyBorder="1" applyAlignment="1">
      <alignment horizontal="left" vertical="top" wrapText="1"/>
    </xf>
    <xf numFmtId="164" fontId="3" fillId="2" borderId="0" xfId="0" applyNumberFormat="1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left" vertical="top" wrapText="1"/>
    </xf>
    <xf numFmtId="164" fontId="5" fillId="2" borderId="0" xfId="0" applyNumberFormat="1" applyFont="1" applyFill="1" applyAlignment="1">
      <alignment horizontal="left" vertical="top" wrapText="1"/>
    </xf>
    <xf numFmtId="0" fontId="6" fillId="2" borderId="0" xfId="0" applyFont="1" applyFill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left" vertical="top" wrapText="1"/>
    </xf>
    <xf numFmtId="164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left" vertical="top" wrapText="1"/>
    </xf>
    <xf numFmtId="164" fontId="8" fillId="2" borderId="0" xfId="0" applyNumberFormat="1" applyFont="1" applyFill="1" applyAlignment="1">
      <alignment horizontal="left" vertical="top" wrapText="1"/>
    </xf>
    <xf numFmtId="0" fontId="10" fillId="2" borderId="7" xfId="0" applyFont="1" applyFill="1" applyBorder="1" applyAlignment="1">
      <alignment horizontal="center" vertical="top"/>
    </xf>
    <xf numFmtId="0" fontId="10" fillId="2" borderId="8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top" wrapText="1"/>
    </xf>
    <xf numFmtId="0" fontId="10" fillId="2" borderId="0" xfId="0" applyFont="1" applyFill="1" applyAlignment="1">
      <alignment horizontal="left" vertical="top" wrapText="1"/>
    </xf>
    <xf numFmtId="0" fontId="11" fillId="2" borderId="0" xfId="0" applyFont="1" applyFill="1" applyAlignment="1">
      <alignment horizontal="left" vertical="top" wrapText="1"/>
    </xf>
    <xf numFmtId="0" fontId="12" fillId="2" borderId="0" xfId="0" applyFont="1" applyFill="1" applyAlignment="1">
      <alignment horizontal="left" vertical="top"/>
    </xf>
    <xf numFmtId="0" fontId="13" fillId="2" borderId="7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 wrapText="1"/>
    </xf>
    <xf numFmtId="0" fontId="13" fillId="2" borderId="2" xfId="0" applyFont="1" applyFill="1" applyBorder="1" applyAlignment="1">
      <alignment horizontal="center" vertical="top" wrapText="1"/>
    </xf>
    <xf numFmtId="0" fontId="13" fillId="2" borderId="9" xfId="0" applyFont="1" applyFill="1" applyBorder="1" applyAlignment="1">
      <alignment horizontal="center" vertical="top"/>
    </xf>
    <xf numFmtId="0" fontId="13" fillId="2" borderId="10" xfId="0" applyFont="1" applyFill="1" applyBorder="1" applyAlignment="1">
      <alignment horizontal="center" vertical="top" wrapText="1"/>
    </xf>
    <xf numFmtId="0" fontId="13" fillId="2" borderId="11" xfId="0" applyFont="1" applyFill="1" applyBorder="1" applyAlignment="1">
      <alignment horizontal="center" vertical="top" wrapText="1"/>
    </xf>
    <xf numFmtId="9" fontId="14" fillId="2" borderId="12" xfId="0" applyNumberFormat="1" applyFont="1" applyFill="1" applyBorder="1" applyAlignment="1">
      <alignment horizontal="left" vertical="top"/>
    </xf>
    <xf numFmtId="3" fontId="13" fillId="2" borderId="13" xfId="0" applyNumberFormat="1" applyFont="1" applyFill="1" applyBorder="1" applyAlignment="1">
      <alignment horizontal="left" vertical="top" wrapText="1"/>
    </xf>
    <xf numFmtId="3" fontId="13" fillId="2" borderId="14" xfId="0" applyNumberFormat="1" applyFont="1" applyFill="1" applyBorder="1" applyAlignment="1">
      <alignment horizontal="left" vertical="top"/>
    </xf>
    <xf numFmtId="3" fontId="13" fillId="2" borderId="0" xfId="0" applyNumberFormat="1" applyFont="1" applyFill="1" applyAlignment="1">
      <alignment horizontal="left" vertical="top" wrapText="1"/>
    </xf>
    <xf numFmtId="0" fontId="12" fillId="2" borderId="0" xfId="0" applyFont="1" applyFill="1" applyAlignment="1">
      <alignment horizontal="left" vertical="top" wrapText="1"/>
    </xf>
    <xf numFmtId="164" fontId="15" fillId="3" borderId="10" xfId="0" applyNumberFormat="1" applyFont="1" applyFill="1" applyBorder="1" applyAlignment="1">
      <alignment horizontal="left" vertical="top" wrapText="1"/>
    </xf>
    <xf numFmtId="164" fontId="15" fillId="3" borderId="8" xfId="0" applyNumberFormat="1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164" fontId="3" fillId="0" borderId="15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5" xfId="0" applyFont="1" applyBorder="1" applyAlignment="1">
      <alignment horizontal="left" vertical="top" wrapText="1"/>
    </xf>
    <xf numFmtId="164" fontId="3" fillId="4" borderId="16" xfId="0" applyNumberFormat="1" applyFont="1" applyFill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0" fontId="3" fillId="0" borderId="17" xfId="0" applyFont="1" applyBorder="1"/>
    <xf numFmtId="0" fontId="3" fillId="0" borderId="0" xfId="0" applyFont="1"/>
    <xf numFmtId="0" fontId="3" fillId="0" borderId="15" xfId="0" applyFont="1" applyFill="1" applyBorder="1" applyAlignment="1">
      <alignment horizontal="left" vertical="top" wrapText="1"/>
    </xf>
    <xf numFmtId="0" fontId="3" fillId="0" borderId="15" xfId="0" applyFont="1" applyBorder="1" applyAlignment="1">
      <alignment vertical="top" wrapText="1"/>
    </xf>
    <xf numFmtId="0" fontId="3" fillId="0" borderId="18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vertical="top" wrapText="1"/>
    </xf>
    <xf numFmtId="164" fontId="16" fillId="0" borderId="19" xfId="0" applyNumberFormat="1" applyFont="1" applyBorder="1" applyAlignment="1">
      <alignment horizontal="center" vertical="center" wrapText="1"/>
    </xf>
    <xf numFmtId="164" fontId="3" fillId="0" borderId="18" xfId="0" applyNumberFormat="1" applyFont="1" applyBorder="1" applyAlignment="1">
      <alignment horizontal="center" vertical="center" wrapText="1"/>
    </xf>
    <xf numFmtId="164" fontId="16" fillId="0" borderId="15" xfId="0" applyNumberFormat="1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3" fontId="13" fillId="2" borderId="13" xfId="0" applyNumberFormat="1" applyFont="1" applyFill="1" applyBorder="1" applyAlignment="1">
      <alignment horizontal="left" vertical="center"/>
    </xf>
    <xf numFmtId="164" fontId="15" fillId="3" borderId="10" xfId="0" applyNumberFormat="1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5" fillId="3" borderId="10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3" fillId="0" borderId="18" xfId="0" applyFont="1" applyBorder="1" applyAlignment="1">
      <alignment horizontal="left" vertical="top" wrapText="1"/>
    </xf>
    <xf numFmtId="164" fontId="16" fillId="0" borderId="18" xfId="0" applyNumberFormat="1" applyFont="1" applyBorder="1" applyAlignment="1">
      <alignment horizontal="center" vertical="center" wrapText="1"/>
    </xf>
    <xf numFmtId="164" fontId="3" fillId="4" borderId="15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0" fontId="13" fillId="2" borderId="8" xfId="0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 wrapText="1"/>
    </xf>
    <xf numFmtId="3" fontId="13" fillId="2" borderId="13" xfId="0" applyNumberFormat="1" applyFont="1" applyFill="1" applyBorder="1" applyAlignment="1">
      <alignment vertical="center"/>
    </xf>
    <xf numFmtId="164" fontId="15" fillId="3" borderId="10" xfId="0" applyNumberFormat="1" applyFont="1" applyFill="1" applyBorder="1" applyAlignment="1">
      <alignment vertical="center" wrapText="1"/>
    </xf>
    <xf numFmtId="0" fontId="3" fillId="0" borderId="15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164" fontId="5" fillId="2" borderId="0" xfId="0" applyNumberFormat="1" applyFont="1" applyFill="1" applyBorder="1"/>
    <xf numFmtId="164" fontId="19" fillId="2" borderId="0" xfId="0" applyNumberFormat="1" applyFont="1" applyFill="1" applyBorder="1"/>
    <xf numFmtId="15" fontId="5" fillId="2" borderId="0" xfId="0" applyNumberFormat="1" applyFont="1" applyFill="1" applyBorder="1"/>
    <xf numFmtId="164" fontId="20" fillId="2" borderId="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vertical="center"/>
    </xf>
    <xf numFmtId="164" fontId="20" fillId="2" borderId="0" xfId="0" applyNumberFormat="1" applyFont="1" applyFill="1" applyBorder="1"/>
    <xf numFmtId="164" fontId="8" fillId="2" borderId="0" xfId="0" applyNumberFormat="1" applyFont="1" applyFill="1" applyBorder="1"/>
    <xf numFmtId="164" fontId="5" fillId="2" borderId="20" xfId="0" applyNumberFormat="1" applyFont="1" applyFill="1" applyBorder="1"/>
    <xf numFmtId="164" fontId="22" fillId="3" borderId="21" xfId="0" applyNumberFormat="1" applyFont="1" applyFill="1" applyBorder="1" applyAlignment="1">
      <alignment horizontal="center"/>
    </xf>
    <xf numFmtId="164" fontId="22" fillId="3" borderId="22" xfId="0" applyNumberFormat="1" applyFont="1" applyFill="1" applyBorder="1" applyAlignment="1">
      <alignment horizontal="center"/>
    </xf>
    <xf numFmtId="164" fontId="22" fillId="3" borderId="22" xfId="0" applyNumberFormat="1" applyFont="1" applyFill="1" applyBorder="1" applyAlignment="1">
      <alignment horizontal="center" wrapText="1"/>
    </xf>
    <xf numFmtId="164" fontId="22" fillId="3" borderId="23" xfId="0" applyNumberFormat="1" applyFont="1" applyFill="1" applyBorder="1" applyAlignment="1">
      <alignment horizontal="center"/>
    </xf>
    <xf numFmtId="164" fontId="22" fillId="3" borderId="24" xfId="0" applyNumberFormat="1" applyFont="1" applyFill="1" applyBorder="1" applyAlignment="1">
      <alignment horizontal="center" wrapText="1"/>
    </xf>
    <xf numFmtId="1" fontId="5" fillId="0" borderId="25" xfId="0" applyNumberFormat="1" applyFont="1" applyBorder="1" applyAlignment="1">
      <alignment horizontal="center"/>
    </xf>
    <xf numFmtId="164" fontId="1" fillId="0" borderId="26" xfId="1" applyNumberFormat="1" applyBorder="1"/>
    <xf numFmtId="1" fontId="5" fillId="0" borderId="26" xfId="0" applyNumberFormat="1" applyFont="1" applyBorder="1" applyAlignment="1">
      <alignment horizontal="center" vertical="center"/>
    </xf>
    <xf numFmtId="164" fontId="23" fillId="0" borderId="26" xfId="0" applyNumberFormat="1" applyFont="1" applyBorder="1"/>
    <xf numFmtId="164" fontId="23" fillId="0" borderId="27" xfId="0" applyNumberFormat="1" applyFont="1" applyFill="1" applyBorder="1"/>
    <xf numFmtId="164" fontId="24" fillId="3" borderId="28" xfId="0" applyNumberFormat="1" applyFont="1" applyFill="1" applyBorder="1" applyAlignment="1">
      <alignment horizontal="center"/>
    </xf>
    <xf numFmtId="164" fontId="22" fillId="3" borderId="29" xfId="0" applyNumberFormat="1" applyFont="1" applyFill="1" applyBorder="1"/>
    <xf numFmtId="1" fontId="24" fillId="3" borderId="29" xfId="0" applyNumberFormat="1" applyFont="1" applyFill="1" applyBorder="1" applyAlignment="1">
      <alignment horizontal="center"/>
    </xf>
    <xf numFmtId="1" fontId="24" fillId="3" borderId="30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Border="1" applyAlignment="1">
      <alignment horizontal="center"/>
    </xf>
    <xf numFmtId="9" fontId="5" fillId="2" borderId="0" xfId="0" applyNumberFormat="1" applyFont="1" applyFill="1" applyBorder="1" applyAlignment="1">
      <alignment horizontal="center"/>
    </xf>
    <xf numFmtId="164" fontId="20" fillId="2" borderId="0" xfId="0" applyNumberFormat="1" applyFont="1" applyFill="1" applyBorder="1" applyAlignment="1">
      <alignment horizontal="left"/>
    </xf>
    <xf numFmtId="2" fontId="25" fillId="2" borderId="0" xfId="0" applyNumberFormat="1" applyFont="1" applyFill="1" applyBorder="1" applyAlignment="1">
      <alignment horizontal="right" wrapText="1"/>
    </xf>
    <xf numFmtId="164" fontId="12" fillId="2" borderId="0" xfId="0" applyNumberFormat="1" applyFont="1" applyFill="1" applyBorder="1" applyAlignment="1">
      <alignment horizontal="center" wrapText="1"/>
    </xf>
    <xf numFmtId="164" fontId="5" fillId="2" borderId="2" xfId="0" applyNumberFormat="1" applyFont="1" applyFill="1" applyBorder="1" applyAlignment="1">
      <alignment horizontal="left"/>
    </xf>
    <xf numFmtId="0" fontId="18" fillId="0" borderId="6" xfId="0" applyFont="1" applyBorder="1"/>
    <xf numFmtId="164" fontId="20" fillId="2" borderId="2" xfId="0" applyNumberFormat="1" applyFont="1" applyFill="1" applyBorder="1" applyAlignment="1">
      <alignment horizontal="left"/>
    </xf>
    <xf numFmtId="164" fontId="20" fillId="2" borderId="2" xfId="0" applyNumberFormat="1" applyFont="1" applyFill="1" applyBorder="1" applyAlignment="1">
      <alignment horizontal="left" vertical="center"/>
    </xf>
    <xf numFmtId="164" fontId="8" fillId="2" borderId="2" xfId="0" applyNumberFormat="1" applyFont="1" applyFill="1" applyBorder="1" applyAlignment="1">
      <alignment vertical="top"/>
    </xf>
    <xf numFmtId="0" fontId="18" fillId="0" borderId="3" xfId="0" applyFont="1" applyBorder="1"/>
    <xf numFmtId="164" fontId="17" fillId="2" borderId="0" xfId="0" applyNumberFormat="1" applyFont="1" applyFill="1" applyBorder="1" applyAlignment="1">
      <alignment horizontal="center"/>
    </xf>
    <xf numFmtId="0" fontId="18" fillId="0" borderId="0" xfId="0" applyFont="1" applyBorder="1"/>
    <xf numFmtId="164" fontId="21" fillId="2" borderId="2" xfId="0" applyNumberFormat="1" applyFont="1" applyFill="1" applyBorder="1" applyAlignment="1">
      <alignment horizontal="left" vertical="center"/>
    </xf>
    <xf numFmtId="164" fontId="3" fillId="2" borderId="2" xfId="0" applyNumberFormat="1" applyFont="1" applyFill="1" applyBorder="1" applyAlignment="1">
      <alignment horizontal="left" vertical="top" wrapText="1"/>
    </xf>
    <xf numFmtId="0" fontId="4" fillId="0" borderId="3" xfId="0" applyFont="1" applyBorder="1"/>
    <xf numFmtId="0" fontId="4" fillId="0" borderId="4" xfId="0" applyFont="1" applyBorder="1"/>
    <xf numFmtId="164" fontId="3" fillId="0" borderId="2" xfId="0" applyNumberFormat="1" applyFont="1" applyBorder="1" applyAlignment="1">
      <alignment horizontal="left" vertical="top" wrapText="1"/>
    </xf>
    <xf numFmtId="0" fontId="4" fillId="0" borderId="6" xfId="0" applyFont="1" applyBorder="1"/>
    <xf numFmtId="164" fontId="9" fillId="2" borderId="2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2"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E30" sqref="E30"/>
    </sheetView>
  </sheetViews>
  <sheetFormatPr defaultRowHeight="14.5" x14ac:dyDescent="0.35"/>
  <cols>
    <col min="2" max="2" width="25.6328125" customWidth="1"/>
    <col min="3" max="3" width="16.08984375" customWidth="1"/>
    <col min="4" max="4" width="19.36328125" customWidth="1"/>
    <col min="5" max="5" width="18.26953125" customWidth="1"/>
    <col min="6" max="6" width="18.6328125" customWidth="1"/>
    <col min="7" max="7" width="15.81640625" customWidth="1"/>
    <col min="8" max="8" width="17.54296875" customWidth="1"/>
  </cols>
  <sheetData>
    <row r="1" spans="1:8" ht="24.5" x14ac:dyDescent="0.45">
      <c r="A1" s="69"/>
      <c r="B1" s="103" t="s">
        <v>102</v>
      </c>
      <c r="C1" s="104"/>
      <c r="D1" s="104"/>
      <c r="E1" s="104"/>
      <c r="F1" s="104"/>
      <c r="G1" s="104"/>
      <c r="H1" s="104"/>
    </row>
    <row r="2" spans="1:8" x14ac:dyDescent="0.35">
      <c r="A2" s="70"/>
      <c r="B2" s="70"/>
      <c r="C2" s="69"/>
      <c r="D2" s="69"/>
      <c r="E2" s="69"/>
      <c r="F2" s="69"/>
      <c r="G2" s="69"/>
      <c r="H2" s="71"/>
    </row>
    <row r="3" spans="1:8" x14ac:dyDescent="0.35">
      <c r="A3" s="69"/>
      <c r="B3" s="72" t="s">
        <v>103</v>
      </c>
      <c r="C3" s="97" t="s">
        <v>104</v>
      </c>
      <c r="D3" s="98"/>
      <c r="E3" s="99" t="s">
        <v>105</v>
      </c>
      <c r="F3" s="98"/>
      <c r="G3" s="105" t="s">
        <v>106</v>
      </c>
      <c r="H3" s="98"/>
    </row>
    <row r="4" spans="1:8" x14ac:dyDescent="0.35">
      <c r="A4" s="69"/>
      <c r="B4" s="72" t="s">
        <v>107</v>
      </c>
      <c r="C4" s="97" t="s">
        <v>104</v>
      </c>
      <c r="D4" s="98"/>
      <c r="E4" s="99" t="s">
        <v>108</v>
      </c>
      <c r="F4" s="98"/>
      <c r="G4" s="97"/>
      <c r="H4" s="98"/>
    </row>
    <row r="5" spans="1:8" x14ac:dyDescent="0.35">
      <c r="A5" s="69"/>
      <c r="B5" s="73" t="s">
        <v>109</v>
      </c>
      <c r="C5" s="97"/>
      <c r="D5" s="98"/>
      <c r="E5" s="99" t="s">
        <v>110</v>
      </c>
      <c r="F5" s="98"/>
      <c r="G5" s="100"/>
      <c r="H5" s="98"/>
    </row>
    <row r="6" spans="1:8" x14ac:dyDescent="0.35">
      <c r="A6" s="70"/>
      <c r="B6" s="73" t="s">
        <v>111</v>
      </c>
      <c r="C6" s="101"/>
      <c r="D6" s="102"/>
      <c r="E6" s="102"/>
      <c r="F6" s="102"/>
      <c r="G6" s="102"/>
      <c r="H6" s="98"/>
    </row>
    <row r="7" spans="1:8" x14ac:dyDescent="0.35">
      <c r="A7" s="70"/>
      <c r="B7" s="74"/>
      <c r="C7" s="75"/>
      <c r="D7" s="69"/>
      <c r="E7" s="69"/>
      <c r="F7" s="69"/>
      <c r="G7" s="69"/>
      <c r="H7" s="71"/>
    </row>
    <row r="8" spans="1:8" x14ac:dyDescent="0.35">
      <c r="A8" s="69"/>
      <c r="B8" s="74"/>
      <c r="C8" s="75"/>
      <c r="D8" s="69"/>
      <c r="E8" s="69"/>
      <c r="F8" s="69"/>
      <c r="G8" s="69"/>
      <c r="H8" s="71"/>
    </row>
    <row r="9" spans="1:8" x14ac:dyDescent="0.35">
      <c r="A9" s="69"/>
      <c r="B9" s="69"/>
      <c r="C9" s="69"/>
      <c r="D9" s="69"/>
      <c r="E9" s="69"/>
      <c r="F9" s="69"/>
      <c r="G9" s="69"/>
      <c r="H9" s="69"/>
    </row>
    <row r="10" spans="1:8" ht="26" x14ac:dyDescent="0.35">
      <c r="A10" s="76"/>
      <c r="B10" s="77" t="s">
        <v>112</v>
      </c>
      <c r="C10" s="78" t="s">
        <v>113</v>
      </c>
      <c r="D10" s="79" t="s">
        <v>5</v>
      </c>
      <c r="E10" s="78" t="s">
        <v>6</v>
      </c>
      <c r="F10" s="78" t="s">
        <v>7</v>
      </c>
      <c r="G10" s="80" t="s">
        <v>8</v>
      </c>
      <c r="H10" s="81" t="s">
        <v>114</v>
      </c>
    </row>
    <row r="11" spans="1:8" x14ac:dyDescent="0.35">
      <c r="A11" s="76"/>
      <c r="B11" s="82">
        <v>1</v>
      </c>
      <c r="C11" s="83"/>
      <c r="D11" s="84"/>
      <c r="E11" s="84"/>
      <c r="F11" s="84"/>
      <c r="G11" s="84"/>
      <c r="H11" s="84"/>
    </row>
    <row r="12" spans="1:8" x14ac:dyDescent="0.35">
      <c r="A12" s="76"/>
      <c r="B12" s="82">
        <v>2</v>
      </c>
      <c r="C12" s="85"/>
      <c r="D12" s="84"/>
      <c r="E12" s="84"/>
      <c r="F12" s="84"/>
      <c r="G12" s="84"/>
      <c r="H12" s="84"/>
    </row>
    <row r="13" spans="1:8" x14ac:dyDescent="0.35">
      <c r="A13" s="76"/>
      <c r="B13" s="82">
        <v>3</v>
      </c>
      <c r="C13" s="85"/>
      <c r="D13" s="84"/>
      <c r="E13" s="84"/>
      <c r="F13" s="84"/>
      <c r="G13" s="84"/>
      <c r="H13" s="84"/>
    </row>
    <row r="14" spans="1:8" x14ac:dyDescent="0.35">
      <c r="A14" s="76"/>
      <c r="B14" s="82">
        <v>4</v>
      </c>
      <c r="C14" s="85"/>
      <c r="D14" s="84"/>
      <c r="E14" s="84"/>
      <c r="F14" s="84"/>
      <c r="G14" s="84"/>
      <c r="H14" s="84"/>
    </row>
    <row r="15" spans="1:8" x14ac:dyDescent="0.35">
      <c r="A15" s="76"/>
      <c r="B15" s="82">
        <v>5</v>
      </c>
      <c r="C15" s="85"/>
      <c r="D15" s="84"/>
      <c r="E15" s="84"/>
      <c r="F15" s="84"/>
      <c r="G15" s="84"/>
      <c r="H15" s="84"/>
    </row>
    <row r="16" spans="1:8" x14ac:dyDescent="0.35">
      <c r="A16" s="76"/>
      <c r="B16" s="82">
        <v>6</v>
      </c>
      <c r="C16" s="85"/>
      <c r="D16" s="84"/>
      <c r="E16" s="84"/>
      <c r="F16" s="84"/>
      <c r="G16" s="84"/>
      <c r="H16" s="84"/>
    </row>
    <row r="17" spans="1:8" x14ac:dyDescent="0.35">
      <c r="A17" s="76"/>
      <c r="B17" s="82">
        <v>7</v>
      </c>
      <c r="C17" s="85"/>
      <c r="D17" s="84"/>
      <c r="E17" s="84"/>
      <c r="F17" s="84"/>
      <c r="G17" s="84"/>
      <c r="H17" s="84"/>
    </row>
    <row r="18" spans="1:8" x14ac:dyDescent="0.35">
      <c r="A18" s="76"/>
      <c r="B18" s="82">
        <v>8</v>
      </c>
      <c r="C18" s="85"/>
      <c r="D18" s="84"/>
      <c r="E18" s="84"/>
      <c r="F18" s="84"/>
      <c r="G18" s="84"/>
      <c r="H18" s="84"/>
    </row>
    <row r="19" spans="1:8" x14ac:dyDescent="0.35">
      <c r="A19" s="76"/>
      <c r="B19" s="82">
        <v>9</v>
      </c>
      <c r="C19" s="85"/>
      <c r="D19" s="84"/>
      <c r="E19" s="84"/>
      <c r="F19" s="84"/>
      <c r="G19" s="84"/>
      <c r="H19" s="84"/>
    </row>
    <row r="20" spans="1:8" x14ac:dyDescent="0.35">
      <c r="A20" s="76"/>
      <c r="B20" s="82">
        <v>10</v>
      </c>
      <c r="C20" s="86"/>
      <c r="D20" s="84"/>
      <c r="E20" s="84"/>
      <c r="F20" s="84"/>
      <c r="G20" s="84"/>
      <c r="H20" s="84"/>
    </row>
    <row r="21" spans="1:8" x14ac:dyDescent="0.35">
      <c r="A21" s="76"/>
      <c r="B21" s="87"/>
      <c r="C21" s="88" t="s">
        <v>115</v>
      </c>
      <c r="D21" s="89">
        <v>78</v>
      </c>
      <c r="E21" s="89">
        <f t="shared" ref="E21:H21" si="0">SUM(E11:E20)</f>
        <v>0</v>
      </c>
      <c r="F21" s="89">
        <f t="shared" si="0"/>
        <v>0</v>
      </c>
      <c r="G21" s="89">
        <f t="shared" si="0"/>
        <v>0</v>
      </c>
      <c r="H21" s="90">
        <f t="shared" si="0"/>
        <v>0</v>
      </c>
    </row>
    <row r="22" spans="1:8" x14ac:dyDescent="0.35">
      <c r="A22" s="69"/>
      <c r="B22" s="91"/>
      <c r="C22" s="69"/>
      <c r="D22" s="92"/>
      <c r="E22" s="93"/>
      <c r="F22" s="93"/>
      <c r="G22" s="93"/>
      <c r="H22" s="93"/>
    </row>
    <row r="23" spans="1:8" x14ac:dyDescent="0.35">
      <c r="A23" s="69"/>
      <c r="B23" s="69"/>
      <c r="C23" s="94" t="s">
        <v>116</v>
      </c>
      <c r="D23" s="69"/>
      <c r="E23" s="95" t="e">
        <f>($D21+$E21)*100/$H21</f>
        <v>#DIV/0!</v>
      </c>
      <c r="F23" s="69" t="s">
        <v>10</v>
      </c>
      <c r="G23" s="69"/>
      <c r="H23" s="96"/>
    </row>
    <row r="24" spans="1:8" x14ac:dyDescent="0.35">
      <c r="A24" s="69"/>
      <c r="B24" s="69"/>
      <c r="C24" s="94" t="s">
        <v>117</v>
      </c>
      <c r="D24" s="69"/>
      <c r="E24" s="95">
        <f>$D21*100/($D21+$G21)</f>
        <v>100</v>
      </c>
      <c r="F24" s="69" t="s">
        <v>10</v>
      </c>
      <c r="G24" s="69"/>
      <c r="H24" s="96"/>
    </row>
    <row r="25" spans="1:8" x14ac:dyDescent="0.35">
      <c r="A25" s="69"/>
      <c r="B25" s="69"/>
      <c r="C25" s="69"/>
      <c r="D25" s="69"/>
      <c r="E25" s="95"/>
      <c r="F25" s="69"/>
      <c r="G25" s="69"/>
      <c r="H25" s="69"/>
    </row>
    <row r="26" spans="1:8" x14ac:dyDescent="0.35">
      <c r="A26" s="69"/>
      <c r="B26" s="69"/>
      <c r="C26" s="69"/>
      <c r="D26" s="69"/>
      <c r="E26" s="69"/>
      <c r="F26" s="69"/>
      <c r="G26" s="69"/>
      <c r="H26" s="69"/>
    </row>
    <row r="27" spans="1:8" x14ac:dyDescent="0.35">
      <c r="A27" s="69"/>
      <c r="B27" s="69"/>
      <c r="C27" s="69"/>
      <c r="D27" s="69"/>
      <c r="E27" s="69"/>
      <c r="F27" s="69"/>
      <c r="G27" s="69"/>
      <c r="H27" s="69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B16" workbookViewId="0">
      <selection activeCell="F30" sqref="F30"/>
    </sheetView>
  </sheetViews>
  <sheetFormatPr defaultRowHeight="14.5" x14ac:dyDescent="0.35"/>
  <cols>
    <col min="1" max="1" width="18.36328125" customWidth="1"/>
    <col min="2" max="2" width="23.7265625" style="54" customWidth="1"/>
    <col min="3" max="3" width="21.90625" customWidth="1"/>
    <col min="4" max="5" width="26.453125" customWidth="1"/>
    <col min="6" max="6" width="18.36328125" customWidth="1"/>
    <col min="7" max="7" width="18" customWidth="1"/>
    <col min="8" max="8" width="18.54296875" customWidth="1"/>
    <col min="9" max="9" width="10.7265625" customWidth="1"/>
  </cols>
  <sheetData>
    <row r="1" spans="1:9" ht="16.5" x14ac:dyDescent="0.35">
      <c r="A1" s="1" t="s">
        <v>0</v>
      </c>
      <c r="B1" s="106" t="s">
        <v>301</v>
      </c>
      <c r="C1" s="107"/>
      <c r="D1" s="107"/>
      <c r="E1" s="108"/>
      <c r="F1" s="2"/>
      <c r="G1" s="3"/>
      <c r="H1" s="4"/>
      <c r="I1" s="5"/>
    </row>
    <row r="2" spans="1:9" ht="33" x14ac:dyDescent="0.35">
      <c r="A2" s="6" t="s">
        <v>2</v>
      </c>
      <c r="B2" s="109"/>
      <c r="C2" s="107"/>
      <c r="D2" s="107"/>
      <c r="E2" s="110"/>
      <c r="F2" s="7"/>
      <c r="G2" s="8"/>
      <c r="H2" s="9"/>
      <c r="I2" s="5"/>
    </row>
    <row r="3" spans="1:9" ht="16.5" x14ac:dyDescent="0.35">
      <c r="A3" s="1" t="s">
        <v>3</v>
      </c>
      <c r="B3" s="111" t="s">
        <v>4</v>
      </c>
      <c r="C3" s="107"/>
      <c r="D3" s="107"/>
      <c r="E3" s="110"/>
      <c r="F3" s="7"/>
      <c r="G3" s="8"/>
      <c r="H3" s="9"/>
      <c r="I3" s="5"/>
    </row>
    <row r="4" spans="1:9" ht="16.5" x14ac:dyDescent="0.35">
      <c r="A4" s="10" t="s">
        <v>5</v>
      </c>
      <c r="B4" s="61" t="s">
        <v>6</v>
      </c>
      <c r="C4" s="11" t="s">
        <v>7</v>
      </c>
      <c r="D4" s="12" t="s">
        <v>8</v>
      </c>
      <c r="E4" s="11" t="s">
        <v>9</v>
      </c>
      <c r="F4" s="13"/>
      <c r="G4" s="13"/>
      <c r="H4" s="14"/>
      <c r="I4" s="15"/>
    </row>
    <row r="5" spans="1:9" ht="16.5" x14ac:dyDescent="0.35">
      <c r="A5" s="16">
        <f>COUNTIF(F:F,"Pass")</f>
        <v>10</v>
      </c>
      <c r="B5" s="62">
        <f>COUNTIF(F:F,"Fail")</f>
        <v>0</v>
      </c>
      <c r="C5" s="17">
        <f>COUNTIF(F:F,"Untested")</f>
        <v>0</v>
      </c>
      <c r="D5" s="18">
        <f>COUNTIF(F:F,"N/A")</f>
        <v>0</v>
      </c>
      <c r="E5" s="17">
        <f>SUM(A5:D5)</f>
        <v>10</v>
      </c>
      <c r="F5" s="13"/>
      <c r="G5" s="13"/>
      <c r="H5" s="14"/>
      <c r="I5" s="15"/>
    </row>
    <row r="6" spans="1:9" ht="16.5" x14ac:dyDescent="0.35">
      <c r="A6" s="19" t="s">
        <v>10</v>
      </c>
      <c r="B6" s="63" t="s">
        <v>10</v>
      </c>
      <c r="C6" s="20" t="s">
        <v>10</v>
      </c>
      <c r="D6" s="21" t="s">
        <v>10</v>
      </c>
      <c r="E6" s="20"/>
      <c r="F6" s="13"/>
      <c r="G6" s="13"/>
      <c r="H6" s="14"/>
      <c r="I6" s="15"/>
    </row>
    <row r="7" spans="1:9" ht="17" thickBot="1" x14ac:dyDescent="0.4">
      <c r="A7" s="22"/>
      <c r="B7" s="64"/>
      <c r="C7" s="23"/>
      <c r="D7" s="24"/>
      <c r="E7" s="23"/>
      <c r="F7" s="25"/>
      <c r="G7" s="25"/>
      <c r="H7" s="26"/>
      <c r="I7" s="15"/>
    </row>
    <row r="8" spans="1:9" ht="16.5" x14ac:dyDescent="0.35">
      <c r="A8" s="27" t="s">
        <v>11</v>
      </c>
      <c r="B8" s="65" t="s">
        <v>12</v>
      </c>
      <c r="C8" s="27" t="s">
        <v>13</v>
      </c>
      <c r="D8" s="27" t="s">
        <v>14</v>
      </c>
      <c r="E8" s="27" t="s">
        <v>15</v>
      </c>
      <c r="F8" s="28" t="s">
        <v>16</v>
      </c>
      <c r="G8" s="28" t="s">
        <v>17</v>
      </c>
      <c r="H8" s="28" t="s">
        <v>3</v>
      </c>
      <c r="I8" s="55" t="s">
        <v>18</v>
      </c>
    </row>
    <row r="9" spans="1:9" ht="49.5" x14ac:dyDescent="0.35">
      <c r="A9" s="30" t="str">
        <f>IF(AND(E9=""),"","["&amp;TEXT($B$1,"##")&amp;"-"&amp;TEXT(ROW()-9-COUNTBLANK($E$8:E8)+1,"##")&amp;"]")</f>
        <v>[DoiMK-1]</v>
      </c>
      <c r="B9" s="31" t="s">
        <v>324</v>
      </c>
      <c r="C9" s="32" t="s">
        <v>323</v>
      </c>
      <c r="D9" s="32"/>
      <c r="E9" s="32" t="s">
        <v>328</v>
      </c>
      <c r="F9" s="33" t="s">
        <v>5</v>
      </c>
      <c r="G9" s="34">
        <f ca="1">TODAY()</f>
        <v>45769</v>
      </c>
      <c r="H9" s="30" t="s">
        <v>4</v>
      </c>
      <c r="I9" s="56"/>
    </row>
    <row r="10" spans="1:9" ht="49.5" x14ac:dyDescent="0.35">
      <c r="A10" s="30" t="str">
        <f>IF(AND(E10=""),"","["&amp;TEXT($B$1,"##")&amp;"-"&amp;TEXT(ROW()-9-COUNTBLANK($E$8:E9)+1,"##")&amp;"]")</f>
        <v>[DoiMK-2]</v>
      </c>
      <c r="B10" s="46" t="s">
        <v>325</v>
      </c>
      <c r="C10" s="32" t="s">
        <v>323</v>
      </c>
      <c r="D10" s="32"/>
      <c r="E10" s="32" t="s">
        <v>329</v>
      </c>
      <c r="F10" s="33" t="s">
        <v>5</v>
      </c>
      <c r="G10" s="34">
        <f t="shared" ref="G10:G18" ca="1" si="0">TODAY()</f>
        <v>45769</v>
      </c>
      <c r="H10" s="30" t="s">
        <v>4</v>
      </c>
      <c r="I10" s="56"/>
    </row>
    <row r="11" spans="1:9" ht="49.5" x14ac:dyDescent="0.35">
      <c r="A11" s="30" t="str">
        <f>IF(AND(E11=""),"","["&amp;TEXT($B$1,"##")&amp;"-"&amp;TEXT(ROW()-9-COUNTBLANK($E$8:E10)+1,"##")&amp;"]")</f>
        <v>[DoiMK-3]</v>
      </c>
      <c r="B11" s="46" t="s">
        <v>326</v>
      </c>
      <c r="C11" s="32" t="s">
        <v>323</v>
      </c>
      <c r="D11" s="32"/>
      <c r="E11" s="32" t="s">
        <v>330</v>
      </c>
      <c r="F11" s="33" t="s">
        <v>5</v>
      </c>
      <c r="G11" s="34">
        <f t="shared" ca="1" si="0"/>
        <v>45769</v>
      </c>
      <c r="H11" s="30" t="s">
        <v>4</v>
      </c>
      <c r="I11" s="56"/>
    </row>
    <row r="12" spans="1:9" ht="49.5" x14ac:dyDescent="0.35">
      <c r="A12" s="30" t="str">
        <f>IF(AND(E12=""),"","["&amp;TEXT($B$1,"##")&amp;"-"&amp;TEXT(ROW()-9-COUNTBLANK($E$8:E11)+1,"##")&amp;"]")</f>
        <v>[DoiMK-4]</v>
      </c>
      <c r="B12" s="46" t="s">
        <v>327</v>
      </c>
      <c r="C12" s="32" t="s">
        <v>323</v>
      </c>
      <c r="D12" s="32"/>
      <c r="E12" s="32" t="s">
        <v>331</v>
      </c>
      <c r="F12" s="33" t="s">
        <v>5</v>
      </c>
      <c r="G12" s="34">
        <f t="shared" ca="1" si="0"/>
        <v>45769</v>
      </c>
      <c r="H12" s="30" t="s">
        <v>4</v>
      </c>
      <c r="I12" s="56"/>
    </row>
    <row r="13" spans="1:9" ht="49.5" x14ac:dyDescent="0.35">
      <c r="A13" s="30" t="str">
        <f>IF(AND(E13=""),"","["&amp;TEXT($B$1,"##")&amp;"-"&amp;TEXT(ROW()-9-COUNTBLANK($E$8:E12)+1,"##")&amp;"]")</f>
        <v>[DoiMK-5]</v>
      </c>
      <c r="B13" s="46" t="s">
        <v>332</v>
      </c>
      <c r="C13" s="32" t="s">
        <v>323</v>
      </c>
      <c r="D13" s="32"/>
      <c r="E13" s="32" t="s">
        <v>336</v>
      </c>
      <c r="F13" s="33" t="s">
        <v>5</v>
      </c>
      <c r="G13" s="34">
        <f t="shared" ca="1" si="0"/>
        <v>45769</v>
      </c>
      <c r="H13" s="30" t="s">
        <v>4</v>
      </c>
      <c r="I13" s="56"/>
    </row>
    <row r="14" spans="1:9" ht="49.5" x14ac:dyDescent="0.35">
      <c r="A14" s="30" t="str">
        <f>IF(AND(E14=""),"","["&amp;TEXT($B$1,"##")&amp;"-"&amp;TEXT(ROW()-9-COUNTBLANK($E$8:E13)+1,"##")&amp;"]")</f>
        <v>[DoiMK-6]</v>
      </c>
      <c r="B14" s="46" t="s">
        <v>333</v>
      </c>
      <c r="C14" s="32" t="s">
        <v>323</v>
      </c>
      <c r="D14" s="32"/>
      <c r="E14" s="32" t="s">
        <v>337</v>
      </c>
      <c r="F14" s="33" t="s">
        <v>5</v>
      </c>
      <c r="G14" s="34">
        <f t="shared" ca="1" si="0"/>
        <v>45769</v>
      </c>
      <c r="H14" s="30" t="s">
        <v>4</v>
      </c>
      <c r="I14" s="56"/>
    </row>
    <row r="15" spans="1:9" ht="49.5" x14ac:dyDescent="0.35">
      <c r="A15" s="30" t="str">
        <f>IF(AND(E15=""),"","["&amp;TEXT($B$1,"##")&amp;"-"&amp;TEXT(ROW()-9-COUNTBLANK($E$8:E14)+1,"##")&amp;"]")</f>
        <v>[DoiMK-7]</v>
      </c>
      <c r="B15" s="46" t="s">
        <v>334</v>
      </c>
      <c r="C15" s="32" t="s">
        <v>323</v>
      </c>
      <c r="D15" s="32"/>
      <c r="E15" s="32" t="s">
        <v>338</v>
      </c>
      <c r="F15" s="33" t="s">
        <v>5</v>
      </c>
      <c r="G15" s="34">
        <f t="shared" ca="1" si="0"/>
        <v>45769</v>
      </c>
      <c r="H15" s="30" t="s">
        <v>4</v>
      </c>
      <c r="I15" s="56"/>
    </row>
    <row r="16" spans="1:9" ht="49.5" x14ac:dyDescent="0.35">
      <c r="A16" s="30" t="str">
        <f>IF(AND(E16=""),"","["&amp;TEXT($B$1,"##")&amp;"-"&amp;TEXT(ROW()-9-COUNTBLANK($E$8:E15)+1,"##")&amp;"]")</f>
        <v>[DoiMK-8]</v>
      </c>
      <c r="B16" s="66" t="s">
        <v>335</v>
      </c>
      <c r="C16" s="32" t="s">
        <v>323</v>
      </c>
      <c r="D16" s="38"/>
      <c r="E16" s="37" t="s">
        <v>339</v>
      </c>
      <c r="F16" s="33" t="s">
        <v>5</v>
      </c>
      <c r="G16" s="34">
        <f t="shared" ca="1" si="0"/>
        <v>45769</v>
      </c>
      <c r="H16" s="30" t="s">
        <v>4</v>
      </c>
      <c r="I16" s="56"/>
    </row>
    <row r="17" spans="1:9" ht="49.5" x14ac:dyDescent="0.35">
      <c r="A17" s="30" t="str">
        <f>IF(AND(E17=""),"","["&amp;TEXT($B$1,"##")&amp;"-"&amp;TEXT(ROW()-9-COUNTBLANK($E$8:E16)+1,"##")&amp;"]")</f>
        <v>[DoiMK-9]</v>
      </c>
      <c r="B17" s="66" t="s">
        <v>341</v>
      </c>
      <c r="C17" s="32" t="s">
        <v>323</v>
      </c>
      <c r="D17" s="37"/>
      <c r="E17" s="37" t="s">
        <v>340</v>
      </c>
      <c r="F17" s="33" t="s">
        <v>5</v>
      </c>
      <c r="G17" s="34">
        <f t="shared" ca="1" si="0"/>
        <v>45769</v>
      </c>
      <c r="H17" s="30" t="s">
        <v>4</v>
      </c>
      <c r="I17" s="56"/>
    </row>
    <row r="18" spans="1:9" ht="49.5" x14ac:dyDescent="0.35">
      <c r="A18" s="30" t="str">
        <f>IF(AND(E18=""),"","["&amp;TEXT($B$1,"##")&amp;"-"&amp;TEXT(ROW()-9-COUNTBLANK($E$8:E17)+1,"##")&amp;"]")</f>
        <v>[DoiMK-10]</v>
      </c>
      <c r="B18" s="66" t="s">
        <v>342</v>
      </c>
      <c r="C18" s="32" t="s">
        <v>323</v>
      </c>
      <c r="D18" s="37"/>
      <c r="E18" s="37" t="s">
        <v>343</v>
      </c>
      <c r="F18" s="33" t="s">
        <v>5</v>
      </c>
      <c r="G18" s="34">
        <f t="shared" ca="1" si="0"/>
        <v>45769</v>
      </c>
      <c r="H18" s="30" t="s">
        <v>4</v>
      </c>
      <c r="I18" s="56"/>
    </row>
    <row r="19" spans="1:9" ht="16.5" x14ac:dyDescent="0.35">
      <c r="A19" s="30"/>
      <c r="B19" s="66"/>
      <c r="C19" s="32"/>
      <c r="D19" s="38"/>
      <c r="E19" s="37"/>
      <c r="F19" s="33"/>
      <c r="G19" s="34"/>
      <c r="H19" s="30"/>
      <c r="I19" s="56"/>
    </row>
    <row r="20" spans="1:9" ht="16.5" x14ac:dyDescent="0.35">
      <c r="A20" s="30"/>
      <c r="B20" s="67"/>
      <c r="C20" s="32"/>
      <c r="D20" s="40"/>
      <c r="E20" s="39"/>
      <c r="F20" s="33"/>
      <c r="G20" s="41"/>
      <c r="H20" s="42"/>
      <c r="I20" s="56"/>
    </row>
    <row r="21" spans="1:9" ht="16.5" x14ac:dyDescent="0.35">
      <c r="A21" s="30"/>
      <c r="B21" s="46"/>
      <c r="C21" s="32"/>
      <c r="D21" s="32"/>
      <c r="E21" s="32"/>
      <c r="F21" s="33"/>
      <c r="G21" s="43"/>
      <c r="H21" s="30"/>
      <c r="I21" s="56"/>
    </row>
    <row r="22" spans="1:9" ht="16.5" x14ac:dyDescent="0.35">
      <c r="A22" s="30"/>
      <c r="B22" s="46"/>
      <c r="C22" s="32"/>
      <c r="D22" s="32"/>
      <c r="E22" s="32"/>
      <c r="F22" s="33"/>
      <c r="G22" s="43"/>
      <c r="H22" s="30"/>
      <c r="I22" s="30"/>
    </row>
    <row r="23" spans="1:9" ht="16.5" x14ac:dyDescent="0.35">
      <c r="A23" s="30"/>
      <c r="B23" s="46"/>
      <c r="C23" s="32"/>
      <c r="D23" s="32"/>
      <c r="E23" s="32"/>
      <c r="F23" s="33"/>
      <c r="G23" s="43"/>
      <c r="H23" s="30"/>
      <c r="I23" s="56"/>
    </row>
    <row r="24" spans="1:9" ht="16.5" x14ac:dyDescent="0.35">
      <c r="A24" s="30"/>
      <c r="B24" s="60"/>
      <c r="C24" s="32"/>
      <c r="D24" s="32"/>
      <c r="E24" s="32"/>
      <c r="F24" s="33"/>
      <c r="G24" s="43"/>
      <c r="H24" s="30"/>
      <c r="I24" s="56"/>
    </row>
    <row r="25" spans="1:9" ht="16.5" x14ac:dyDescent="0.35">
      <c r="A25" s="42"/>
      <c r="B25" s="68"/>
      <c r="C25" s="32"/>
      <c r="D25" s="57"/>
      <c r="E25" s="57"/>
      <c r="F25" s="33"/>
      <c r="G25" s="58"/>
      <c r="H25" s="42"/>
      <c r="I25" s="56"/>
    </row>
    <row r="26" spans="1:9" ht="16.5" x14ac:dyDescent="0.35">
      <c r="A26" s="30"/>
      <c r="B26" s="46"/>
      <c r="C26" s="32"/>
      <c r="D26" s="32"/>
      <c r="E26" s="32"/>
      <c r="F26" s="59"/>
      <c r="G26" s="43"/>
      <c r="H26" s="30"/>
      <c r="I26" s="56"/>
    </row>
    <row r="27" spans="1:9" ht="16.5" x14ac:dyDescent="0.35">
      <c r="A27" s="30"/>
      <c r="B27" s="46"/>
      <c r="C27" s="32"/>
      <c r="D27" s="32"/>
      <c r="E27" s="32"/>
      <c r="F27" s="59"/>
      <c r="G27" s="43"/>
      <c r="H27" s="30"/>
      <c r="I27" s="56"/>
    </row>
    <row r="28" spans="1:9" ht="16.5" x14ac:dyDescent="0.35">
      <c r="A28" s="30"/>
      <c r="B28" s="46"/>
      <c r="C28" s="32"/>
      <c r="D28" s="32"/>
      <c r="E28" s="32"/>
      <c r="F28" s="59"/>
      <c r="G28" s="43"/>
      <c r="H28" s="30"/>
      <c r="I28" s="56"/>
    </row>
    <row r="29" spans="1:9" ht="16.5" x14ac:dyDescent="0.35">
      <c r="A29" s="30"/>
      <c r="B29" s="46"/>
      <c r="C29" s="32"/>
      <c r="D29" s="32"/>
      <c r="E29" s="32"/>
      <c r="F29" s="59"/>
      <c r="G29" s="43"/>
      <c r="H29" s="30"/>
      <c r="I29" s="56"/>
    </row>
    <row r="30" spans="1:9" ht="16.5" x14ac:dyDescent="0.35">
      <c r="A30" s="30"/>
      <c r="B30" s="46"/>
      <c r="C30" s="32"/>
      <c r="D30" s="32"/>
      <c r="E30" s="32"/>
      <c r="F30" s="59"/>
      <c r="G30" s="43"/>
      <c r="H30" s="30"/>
      <c r="I30" s="56"/>
    </row>
  </sheetData>
  <mergeCells count="3">
    <mergeCell ref="B1:E1"/>
    <mergeCell ref="B2:E2"/>
    <mergeCell ref="B3:E3"/>
  </mergeCells>
  <conditionalFormatting sqref="F1:F30">
    <cfRule type="cellIs" dxfId="3" priority="5" operator="equal">
      <formula>"N/A"</formula>
    </cfRule>
    <cfRule type="cellIs" dxfId="2" priority="6" operator="equal">
      <formula>"Fail"</formula>
    </cfRule>
    <cfRule type="cellIs" dxfId="1" priority="7" operator="equal">
      <formula>Fail</formula>
    </cfRule>
    <cfRule type="cellIs" dxfId="0" priority="8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30">
      <formula1>"Pass,Fail,N/A,Untested"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22" workbookViewId="0">
      <selection activeCell="B33" sqref="B33"/>
    </sheetView>
  </sheetViews>
  <sheetFormatPr defaultRowHeight="14.5" x14ac:dyDescent="0.35"/>
  <cols>
    <col min="1" max="1" width="14.26953125" customWidth="1"/>
    <col min="2" max="2" width="17.90625" style="54" customWidth="1"/>
    <col min="3" max="3" width="22.08984375" customWidth="1"/>
    <col min="4" max="4" width="18.90625" customWidth="1"/>
    <col min="5" max="5" width="16.26953125" customWidth="1"/>
    <col min="6" max="6" width="17.1796875" customWidth="1"/>
    <col min="7" max="7" width="23.54296875" customWidth="1"/>
    <col min="8" max="8" width="18" customWidth="1"/>
  </cols>
  <sheetData>
    <row r="1" spans="1:9" ht="33" x14ac:dyDescent="0.35">
      <c r="A1" s="1" t="s">
        <v>0</v>
      </c>
      <c r="B1" s="106" t="s">
        <v>1</v>
      </c>
      <c r="C1" s="107"/>
      <c r="D1" s="107"/>
      <c r="E1" s="108"/>
      <c r="F1" s="2"/>
      <c r="G1" s="3"/>
      <c r="H1" s="4"/>
      <c r="I1" s="5"/>
    </row>
    <row r="2" spans="1:9" ht="49.5" x14ac:dyDescent="0.35">
      <c r="A2" s="6" t="s">
        <v>2</v>
      </c>
      <c r="B2" s="109"/>
      <c r="C2" s="107"/>
      <c r="D2" s="107"/>
      <c r="E2" s="110"/>
      <c r="F2" s="7"/>
      <c r="G2" s="8"/>
      <c r="H2" s="9"/>
      <c r="I2" s="5"/>
    </row>
    <row r="3" spans="1:9" ht="16.5" x14ac:dyDescent="0.35">
      <c r="A3" s="1" t="s">
        <v>3</v>
      </c>
      <c r="B3" s="111" t="s">
        <v>4</v>
      </c>
      <c r="C3" s="107"/>
      <c r="D3" s="107"/>
      <c r="E3" s="110"/>
      <c r="F3" s="7"/>
      <c r="G3" s="8"/>
      <c r="H3" s="9"/>
      <c r="I3" s="5"/>
    </row>
    <row r="4" spans="1:9" ht="33" x14ac:dyDescent="0.35">
      <c r="A4" s="10" t="s">
        <v>5</v>
      </c>
      <c r="B4" s="47" t="s">
        <v>6</v>
      </c>
      <c r="C4" s="11" t="s">
        <v>7</v>
      </c>
      <c r="D4" s="12" t="s">
        <v>8</v>
      </c>
      <c r="E4" s="11" t="s">
        <v>9</v>
      </c>
      <c r="F4" s="13"/>
      <c r="G4" s="13"/>
      <c r="H4" s="14"/>
      <c r="I4" s="15"/>
    </row>
    <row r="5" spans="1:9" ht="16.5" x14ac:dyDescent="0.35">
      <c r="A5" s="16">
        <f>COUNTIF(F:F,"Pass")</f>
        <v>21</v>
      </c>
      <c r="B5" s="48">
        <f>COUNTIF(F:F,"Fail")</f>
        <v>0</v>
      </c>
      <c r="C5" s="17">
        <f>COUNTIF(F:F,"Untested")</f>
        <v>0</v>
      </c>
      <c r="D5" s="18">
        <f>COUNTIF(F:F,"N/A")</f>
        <v>0</v>
      </c>
      <c r="E5" s="17">
        <f>SUM(A5:D5)</f>
        <v>21</v>
      </c>
      <c r="F5" s="13"/>
      <c r="G5" s="13"/>
      <c r="H5" s="14"/>
      <c r="I5" s="15"/>
    </row>
    <row r="6" spans="1:9" ht="16.5" x14ac:dyDescent="0.35">
      <c r="A6" s="19" t="s">
        <v>10</v>
      </c>
      <c r="B6" s="49" t="s">
        <v>10</v>
      </c>
      <c r="C6" s="20" t="s">
        <v>10</v>
      </c>
      <c r="D6" s="21" t="s">
        <v>10</v>
      </c>
      <c r="E6" s="20"/>
      <c r="F6" s="13"/>
      <c r="G6" s="13"/>
      <c r="H6" s="14"/>
      <c r="I6" s="15"/>
    </row>
    <row r="7" spans="1:9" ht="17" thickBot="1" x14ac:dyDescent="0.4">
      <c r="A7" s="22"/>
      <c r="B7" s="50"/>
      <c r="C7" s="23"/>
      <c r="D7" s="24"/>
      <c r="E7" s="23"/>
      <c r="F7" s="25"/>
      <c r="G7" s="25"/>
      <c r="H7" s="26"/>
      <c r="I7" s="15"/>
    </row>
    <row r="8" spans="1:9" ht="33" x14ac:dyDescent="0.35">
      <c r="A8" s="27" t="s">
        <v>11</v>
      </c>
      <c r="B8" s="51" t="s">
        <v>12</v>
      </c>
      <c r="C8" s="27" t="s">
        <v>13</v>
      </c>
      <c r="D8" s="27" t="s">
        <v>14</v>
      </c>
      <c r="E8" s="27" t="s">
        <v>15</v>
      </c>
      <c r="F8" s="28" t="s">
        <v>16</v>
      </c>
      <c r="G8" s="28" t="s">
        <v>17</v>
      </c>
      <c r="H8" s="28" t="s">
        <v>3</v>
      </c>
      <c r="I8" s="29" t="s">
        <v>18</v>
      </c>
    </row>
    <row r="9" spans="1:9" ht="66" x14ac:dyDescent="0.35">
      <c r="A9" s="30" t="str">
        <f>IF(AND(E9=""),"","["&amp;TEXT($B$1,"##")&amp;"-"&amp;TEXT(ROW()-9-COUNTBLANK($E$8:E8)+1,"##")&amp;"]")</f>
        <v>[DangKy-1]</v>
      </c>
      <c r="B9" s="31" t="s">
        <v>19</v>
      </c>
      <c r="C9" s="32" t="s">
        <v>20</v>
      </c>
      <c r="D9" s="32"/>
      <c r="E9" s="32" t="s">
        <v>21</v>
      </c>
      <c r="F9" s="33" t="s">
        <v>5</v>
      </c>
      <c r="G9" s="34">
        <f ca="1">TODAY()</f>
        <v>45769</v>
      </c>
      <c r="H9" s="30" t="s">
        <v>4</v>
      </c>
      <c r="I9" s="35"/>
    </row>
    <row r="10" spans="1:9" ht="49.5" x14ac:dyDescent="0.35">
      <c r="A10" s="30" t="str">
        <f>IF(AND(E10=""),"","["&amp;TEXT($B$1,"##")&amp;"-"&amp;TEXT(ROW()-9-COUNTBLANK($E$8:E9)+1,"##")&amp;"]")</f>
        <v>[DangKy-2]</v>
      </c>
      <c r="B10" s="46" t="s">
        <v>22</v>
      </c>
      <c r="C10" s="32" t="s">
        <v>20</v>
      </c>
      <c r="D10" s="32"/>
      <c r="E10" s="32" t="s">
        <v>23</v>
      </c>
      <c r="F10" s="33" t="s">
        <v>5</v>
      </c>
      <c r="G10" s="34">
        <f t="shared" ref="G10:G29" ca="1" si="0">TODAY()</f>
        <v>45769</v>
      </c>
      <c r="H10" s="30" t="s">
        <v>4</v>
      </c>
      <c r="I10" s="36"/>
    </row>
    <row r="11" spans="1:9" ht="82.5" x14ac:dyDescent="0.35">
      <c r="A11" s="30" t="str">
        <f>IF(AND(E11=""),"","["&amp;TEXT($B$1,"##")&amp;"-"&amp;TEXT(ROW()-9-COUNTBLANK($E$8:E10)+1,"##")&amp;"]")</f>
        <v>[DangKy-3]</v>
      </c>
      <c r="B11" s="46" t="s">
        <v>24</v>
      </c>
      <c r="C11" s="32" t="s">
        <v>20</v>
      </c>
      <c r="D11" s="32"/>
      <c r="E11" s="32" t="s">
        <v>25</v>
      </c>
      <c r="F11" s="33" t="s">
        <v>5</v>
      </c>
      <c r="G11" s="34">
        <f t="shared" ca="1" si="0"/>
        <v>45769</v>
      </c>
      <c r="H11" s="30" t="s">
        <v>4</v>
      </c>
      <c r="I11" s="36"/>
    </row>
    <row r="12" spans="1:9" ht="49.5" x14ac:dyDescent="0.35">
      <c r="A12" s="30" t="str">
        <f>IF(AND(E12=""),"","["&amp;TEXT($B$1,"##")&amp;"-"&amp;TEXT(ROW()-9-COUNTBLANK($E$8:E11)+1,"##")&amp;"]")</f>
        <v>[DangKy-4]</v>
      </c>
      <c r="B12" s="45" t="s">
        <v>26</v>
      </c>
      <c r="C12" s="32" t="s">
        <v>20</v>
      </c>
      <c r="D12" s="32"/>
      <c r="E12" s="32" t="s">
        <v>27</v>
      </c>
      <c r="F12" s="33" t="s">
        <v>5</v>
      </c>
      <c r="G12" s="34">
        <f t="shared" ca="1" si="0"/>
        <v>45769</v>
      </c>
      <c r="H12" s="30" t="s">
        <v>4</v>
      </c>
      <c r="I12" s="36"/>
    </row>
    <row r="13" spans="1:9" ht="66" x14ac:dyDescent="0.35">
      <c r="A13" s="30" t="str">
        <f>IF(AND(E13=""),"","["&amp;TEXT($B$1,"##")&amp;"-"&amp;TEXT(ROW()-9-COUNTBLANK($E$8:E12)+1,"##")&amp;"]")</f>
        <v>[DangKy-5]</v>
      </c>
      <c r="B13" s="45" t="s">
        <v>28</v>
      </c>
      <c r="C13" s="32" t="s">
        <v>20</v>
      </c>
      <c r="D13" s="32"/>
      <c r="E13" s="32" t="s">
        <v>29</v>
      </c>
      <c r="F13" s="33" t="s">
        <v>5</v>
      </c>
      <c r="G13" s="34">
        <f t="shared" ca="1" si="0"/>
        <v>45769</v>
      </c>
      <c r="H13" s="30" t="s">
        <v>4</v>
      </c>
      <c r="I13" s="36"/>
    </row>
    <row r="14" spans="1:9" ht="66" x14ac:dyDescent="0.35">
      <c r="A14" s="30" t="str">
        <f>IF(AND(E14=""),"","["&amp;TEXT($B$1,"##")&amp;"-"&amp;TEXT(ROW()-9-COUNTBLANK($E$8:E13)+1,"##")&amp;"]")</f>
        <v>[DangKy-6]</v>
      </c>
      <c r="B14" s="45" t="s">
        <v>30</v>
      </c>
      <c r="C14" s="32" t="s">
        <v>20</v>
      </c>
      <c r="D14" s="32"/>
      <c r="E14" s="32" t="s">
        <v>31</v>
      </c>
      <c r="F14" s="33" t="s">
        <v>5</v>
      </c>
      <c r="G14" s="34">
        <f t="shared" ca="1" si="0"/>
        <v>45769</v>
      </c>
      <c r="H14" s="30" t="s">
        <v>4</v>
      </c>
      <c r="I14" s="36"/>
    </row>
    <row r="15" spans="1:9" ht="66" x14ac:dyDescent="0.35">
      <c r="A15" s="30" t="str">
        <f>IF(AND(E15=""),"","["&amp;TEXT($B$1,"##")&amp;"-"&amp;TEXT(ROW()-9-COUNTBLANK($E$8:E14)+1,"##")&amp;"]")</f>
        <v>[DangKy-7]</v>
      </c>
      <c r="B15" s="45" t="s">
        <v>32</v>
      </c>
      <c r="C15" s="32" t="s">
        <v>20</v>
      </c>
      <c r="D15" s="32"/>
      <c r="E15" s="32" t="s">
        <v>33</v>
      </c>
      <c r="F15" s="33" t="s">
        <v>5</v>
      </c>
      <c r="G15" s="34">
        <f t="shared" ca="1" si="0"/>
        <v>45769</v>
      </c>
      <c r="H15" s="30" t="s">
        <v>4</v>
      </c>
      <c r="I15" s="36"/>
    </row>
    <row r="16" spans="1:9" ht="66" x14ac:dyDescent="0.35">
      <c r="A16" s="30" t="str">
        <f>IF(AND(E16=""),"","["&amp;TEXT($B$1,"##")&amp;"-"&amp;TEXT(ROW()-9-COUNTBLANK($E$8:E15)+1,"##")&amp;"]")</f>
        <v>[DangKy-8]</v>
      </c>
      <c r="B16" s="52" t="s">
        <v>34</v>
      </c>
      <c r="C16" s="32" t="s">
        <v>20</v>
      </c>
      <c r="D16" s="38"/>
      <c r="E16" s="37" t="s">
        <v>35</v>
      </c>
      <c r="F16" s="33" t="s">
        <v>5</v>
      </c>
      <c r="G16" s="34">
        <f t="shared" ca="1" si="0"/>
        <v>45769</v>
      </c>
      <c r="H16" s="30" t="s">
        <v>4</v>
      </c>
      <c r="I16" s="36"/>
    </row>
    <row r="17" spans="1:9" ht="66" x14ac:dyDescent="0.35">
      <c r="A17" s="30" t="str">
        <f>IF(AND(E17=""),"","["&amp;TEXT($B$1,"##")&amp;"-"&amp;TEXT(ROW()-9-COUNTBLANK($E$8:E16)+1,"##")&amp;"]")</f>
        <v>[DangKy-9]</v>
      </c>
      <c r="B17" s="52" t="s">
        <v>36</v>
      </c>
      <c r="C17" s="32" t="s">
        <v>20</v>
      </c>
      <c r="D17" s="38"/>
      <c r="E17" s="37" t="s">
        <v>37</v>
      </c>
      <c r="F17" s="33" t="s">
        <v>5</v>
      </c>
      <c r="G17" s="34">
        <f t="shared" ca="1" si="0"/>
        <v>45769</v>
      </c>
      <c r="H17" s="30" t="s">
        <v>4</v>
      </c>
      <c r="I17" s="36"/>
    </row>
    <row r="18" spans="1:9" ht="49.5" x14ac:dyDescent="0.35">
      <c r="A18" s="30" t="str">
        <f>IF(AND(E18=""),"","["&amp;TEXT($B$1,"##")&amp;"-"&amp;TEXT(ROW()-9-COUNTBLANK($E$8:E17)+1,"##")&amp;"]")</f>
        <v>[DangKy-10]</v>
      </c>
      <c r="B18" s="52" t="s">
        <v>38</v>
      </c>
      <c r="C18" s="32" t="s">
        <v>20</v>
      </c>
      <c r="D18" s="37"/>
      <c r="E18" s="37" t="s">
        <v>39</v>
      </c>
      <c r="F18" s="33" t="s">
        <v>5</v>
      </c>
      <c r="G18" s="34">
        <f t="shared" ca="1" si="0"/>
        <v>45769</v>
      </c>
      <c r="H18" s="30" t="s">
        <v>4</v>
      </c>
      <c r="I18" s="36"/>
    </row>
    <row r="19" spans="1:9" ht="66" x14ac:dyDescent="0.35">
      <c r="A19" s="30" t="str">
        <f>IF(AND(E19=""),"","["&amp;TEXT($B$1,"##")&amp;"-"&amp;TEXT(ROW()-9-COUNTBLANK($E$8:E18)+1,"##")&amp;"]")</f>
        <v>[DangKy-11]</v>
      </c>
      <c r="B19" s="52" t="s">
        <v>40</v>
      </c>
      <c r="C19" s="32" t="s">
        <v>20</v>
      </c>
      <c r="D19" s="37"/>
      <c r="E19" s="37" t="s">
        <v>41</v>
      </c>
      <c r="F19" s="33" t="s">
        <v>5</v>
      </c>
      <c r="G19" s="34">
        <f t="shared" ca="1" si="0"/>
        <v>45769</v>
      </c>
      <c r="H19" s="30" t="s">
        <v>4</v>
      </c>
      <c r="I19" s="36"/>
    </row>
    <row r="20" spans="1:9" ht="66" x14ac:dyDescent="0.35">
      <c r="A20" s="30" t="str">
        <f>IF(AND(E20=""),"","["&amp;TEXT($B$1,"##")&amp;"-"&amp;TEXT(ROW()-9-COUNTBLANK($E$8:E19)+1,"##")&amp;"]")</f>
        <v>[DangKy-12]</v>
      </c>
      <c r="B20" s="52" t="s">
        <v>42</v>
      </c>
      <c r="C20" s="32" t="s">
        <v>20</v>
      </c>
      <c r="D20" s="38"/>
      <c r="E20" s="37" t="s">
        <v>43</v>
      </c>
      <c r="F20" s="33" t="s">
        <v>5</v>
      </c>
      <c r="G20" s="34">
        <f t="shared" ca="1" si="0"/>
        <v>45769</v>
      </c>
      <c r="H20" s="30" t="s">
        <v>4</v>
      </c>
      <c r="I20" s="36"/>
    </row>
    <row r="21" spans="1:9" ht="66" x14ac:dyDescent="0.35">
      <c r="A21" s="30" t="str">
        <f>IF(AND(E21=""),"","["&amp;TEXT($B$1,"##")&amp;"-"&amp;TEXT(ROW()-9-COUNTBLANK($E$8:E20)+1,"##")&amp;"]")</f>
        <v>[DangKy-13]</v>
      </c>
      <c r="B21" s="53" t="s">
        <v>44</v>
      </c>
      <c r="C21" s="32" t="s">
        <v>20</v>
      </c>
      <c r="D21" s="40"/>
      <c r="E21" s="39" t="s">
        <v>45</v>
      </c>
      <c r="F21" s="33" t="s">
        <v>5</v>
      </c>
      <c r="G21" s="41">
        <f t="shared" ca="1" si="0"/>
        <v>45769</v>
      </c>
      <c r="H21" s="42" t="s">
        <v>4</v>
      </c>
      <c r="I21" s="36"/>
    </row>
    <row r="22" spans="1:9" ht="66" x14ac:dyDescent="0.35">
      <c r="A22" s="30" t="str">
        <f>IF(AND(E22=""),"","["&amp;TEXT($B$1,"##")&amp;"-"&amp;TEXT(ROW()-9-COUNTBLANK($E$8:E21)+1,"##")&amp;"]")</f>
        <v>[DangKy-14]</v>
      </c>
      <c r="B22" s="45" t="s">
        <v>46</v>
      </c>
      <c r="C22" s="32" t="s">
        <v>20</v>
      </c>
      <c r="D22" s="32"/>
      <c r="E22" s="32" t="s">
        <v>47</v>
      </c>
      <c r="F22" s="33" t="s">
        <v>5</v>
      </c>
      <c r="G22" s="43">
        <f t="shared" ca="1" si="0"/>
        <v>45769</v>
      </c>
      <c r="H22" s="30" t="s">
        <v>4</v>
      </c>
      <c r="I22" s="36"/>
    </row>
    <row r="23" spans="1:9" ht="66" x14ac:dyDescent="0.35">
      <c r="A23" s="30" t="str">
        <f>IF(AND(E23=""),"","["&amp;TEXT($B$1,"##")&amp;"-"&amp;TEXT(ROW()-9-COUNTBLANK($E$8:E22)+1,"##")&amp;"]")</f>
        <v>[DangKy-15]</v>
      </c>
      <c r="B23" s="45" t="s">
        <v>48</v>
      </c>
      <c r="C23" s="32" t="s">
        <v>20</v>
      </c>
      <c r="D23" s="32"/>
      <c r="E23" s="32" t="s">
        <v>49</v>
      </c>
      <c r="F23" s="33" t="s">
        <v>5</v>
      </c>
      <c r="G23" s="43">
        <f t="shared" ca="1" si="0"/>
        <v>45769</v>
      </c>
      <c r="H23" s="30" t="s">
        <v>4</v>
      </c>
      <c r="I23" s="30" t="str">
        <f>IF(AND(M23=""),"","["&amp;TEXT($B$1,"##")&amp;"-"&amp;TEXT(ROW()-9-COUNTBLANK($E$8:M22)+1,"##")&amp;"]")</f>
        <v/>
      </c>
    </row>
    <row r="24" spans="1:9" ht="66" x14ac:dyDescent="0.35">
      <c r="A24" s="30" t="str">
        <f>IF(AND(E24=""),"","["&amp;TEXT($B$1,"##")&amp;"-"&amp;TEXT(ROW()-9-COUNTBLANK($E$8:E23)+1,"##")&amp;"]")</f>
        <v>[DangKy-16]</v>
      </c>
      <c r="B24" s="45" t="s">
        <v>50</v>
      </c>
      <c r="C24" s="32" t="s">
        <v>20</v>
      </c>
      <c r="D24" s="32"/>
      <c r="E24" s="32" t="s">
        <v>51</v>
      </c>
      <c r="F24" s="33" t="s">
        <v>5</v>
      </c>
      <c r="G24" s="43">
        <f t="shared" ca="1" si="0"/>
        <v>45769</v>
      </c>
      <c r="H24" s="30" t="s">
        <v>4</v>
      </c>
      <c r="I24" s="44"/>
    </row>
    <row r="25" spans="1:9" ht="49.5" x14ac:dyDescent="0.35">
      <c r="A25" s="30" t="str">
        <f>IF(AND(E25=""),"","["&amp;TEXT($B$1,"##")&amp;"-"&amp;TEXT(ROW()-9-COUNTBLANK($E$8:E24)+1,"##")&amp;"]")</f>
        <v>[DangKy-17]</v>
      </c>
      <c r="B25" s="45" t="s">
        <v>52</v>
      </c>
      <c r="C25" s="32" t="s">
        <v>20</v>
      </c>
      <c r="D25" s="32"/>
      <c r="E25" s="32" t="s">
        <v>53</v>
      </c>
      <c r="F25" s="33" t="s">
        <v>5</v>
      </c>
      <c r="G25" s="43">
        <f t="shared" ca="1" si="0"/>
        <v>45769</v>
      </c>
      <c r="H25" s="30" t="s">
        <v>4</v>
      </c>
      <c r="I25" s="44"/>
    </row>
    <row r="26" spans="1:9" ht="66" x14ac:dyDescent="0.35">
      <c r="A26" s="30" t="str">
        <f>IF(AND(E26=""),"","["&amp;TEXT($B$1,"##")&amp;"-"&amp;TEXT(ROW()-9-COUNTBLANK($E$8:E25)+1,"##")&amp;"]")</f>
        <v>[DangKy-18]</v>
      </c>
      <c r="B26" s="45" t="s">
        <v>54</v>
      </c>
      <c r="C26" s="32" t="s">
        <v>20</v>
      </c>
      <c r="D26" s="32"/>
      <c r="E26" s="32" t="s">
        <v>55</v>
      </c>
      <c r="F26" s="33" t="s">
        <v>5</v>
      </c>
      <c r="G26" s="43">
        <f t="shared" ca="1" si="0"/>
        <v>45769</v>
      </c>
      <c r="H26" s="30" t="s">
        <v>4</v>
      </c>
      <c r="I26" s="44"/>
    </row>
    <row r="27" spans="1:9" ht="66" x14ac:dyDescent="0.35">
      <c r="A27" s="30" t="str">
        <f>IF(AND(E27=""),"","["&amp;TEXT($B$1,"##")&amp;"-"&amp;TEXT(ROW()-9-COUNTBLANK($E$8:E26)+1,"##")&amp;"]")</f>
        <v>[DangKy-19]</v>
      </c>
      <c r="B27" s="45" t="s">
        <v>56</v>
      </c>
      <c r="C27" s="32" t="s">
        <v>20</v>
      </c>
      <c r="D27" s="32"/>
      <c r="E27" s="32" t="s">
        <v>57</v>
      </c>
      <c r="F27" s="33" t="s">
        <v>5</v>
      </c>
      <c r="G27" s="43">
        <f t="shared" ca="1" si="0"/>
        <v>45769</v>
      </c>
      <c r="H27" s="30" t="s">
        <v>4</v>
      </c>
      <c r="I27" s="44"/>
    </row>
    <row r="28" spans="1:9" ht="49.5" x14ac:dyDescent="0.35">
      <c r="A28" s="30" t="str">
        <f>IF(AND(E28=""),"","["&amp;TEXT($B$1,"##")&amp;"-"&amp;TEXT(ROW()-9-COUNTBLANK($E$8:E27)+1,"##")&amp;"]")</f>
        <v>[DangKy-20]</v>
      </c>
      <c r="B28" s="45" t="s">
        <v>58</v>
      </c>
      <c r="C28" s="32" t="s">
        <v>20</v>
      </c>
      <c r="D28" s="32"/>
      <c r="E28" s="32" t="s">
        <v>59</v>
      </c>
      <c r="F28" s="33" t="s">
        <v>5</v>
      </c>
      <c r="G28" s="43">
        <f t="shared" ca="1" si="0"/>
        <v>45769</v>
      </c>
      <c r="H28" s="30" t="s">
        <v>4</v>
      </c>
      <c r="I28" s="44"/>
    </row>
    <row r="29" spans="1:9" ht="49.5" x14ac:dyDescent="0.35">
      <c r="A29" s="30" t="str">
        <f>IF(AND(E29=""),"","["&amp;TEXT($B$1,"##")&amp;"-"&amp;TEXT(ROW()-9-COUNTBLANK($E$8:E28)+1,"##")&amp;"]")</f>
        <v>[DangKy-21]</v>
      </c>
      <c r="B29" s="45" t="s">
        <v>60</v>
      </c>
      <c r="C29" s="32" t="s">
        <v>20</v>
      </c>
      <c r="D29" s="32"/>
      <c r="E29" s="32" t="s">
        <v>61</v>
      </c>
      <c r="F29" s="33" t="s">
        <v>5</v>
      </c>
      <c r="G29" s="43">
        <f t="shared" ca="1" si="0"/>
        <v>45769</v>
      </c>
      <c r="H29" s="30" t="s">
        <v>4</v>
      </c>
      <c r="I29" s="44"/>
    </row>
  </sheetData>
  <mergeCells count="3">
    <mergeCell ref="B1:E1"/>
    <mergeCell ref="B2:E2"/>
    <mergeCell ref="B3:E3"/>
  </mergeCells>
  <conditionalFormatting sqref="F29">
    <cfRule type="cellIs" dxfId="71" priority="1" operator="equal">
      <formula>"N/A"</formula>
    </cfRule>
    <cfRule type="cellIs" dxfId="70" priority="2" operator="equal">
      <formula>"Fail"</formula>
    </cfRule>
    <cfRule type="cellIs" dxfId="69" priority="3" operator="equal">
      <formula>Fail</formula>
    </cfRule>
    <cfRule type="cellIs" dxfId="68" priority="4" operator="equal">
      <formula>"Pass"</formula>
    </cfRule>
  </conditionalFormatting>
  <conditionalFormatting sqref="F1:F8">
    <cfRule type="cellIs" dxfId="67" priority="9" operator="equal">
      <formula>"N/A"</formula>
    </cfRule>
    <cfRule type="cellIs" dxfId="66" priority="10" operator="equal">
      <formula>"Fail"</formula>
    </cfRule>
    <cfRule type="cellIs" dxfId="65" priority="11" operator="equal">
      <formula>Fail</formula>
    </cfRule>
    <cfRule type="cellIs" dxfId="64" priority="12" operator="equal">
      <formula>"Pass"</formula>
    </cfRule>
  </conditionalFormatting>
  <conditionalFormatting sqref="F9:F28">
    <cfRule type="cellIs" dxfId="63" priority="5" operator="equal">
      <formula>"N/A"</formula>
    </cfRule>
    <cfRule type="cellIs" dxfId="62" priority="6" operator="equal">
      <formula>"Fail"</formula>
    </cfRule>
    <cfRule type="cellIs" dxfId="61" priority="7" operator="equal">
      <formula>Fail</formula>
    </cfRule>
    <cfRule type="cellIs" dxfId="60" priority="8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29">
      <formula1>"Pass,Fail,N/A,Untested"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22" workbookViewId="0">
      <selection activeCell="C39" sqref="A1:XFD1048576"/>
    </sheetView>
  </sheetViews>
  <sheetFormatPr defaultRowHeight="14.5" x14ac:dyDescent="0.35"/>
  <cols>
    <col min="1" max="1" width="18.36328125" customWidth="1"/>
    <col min="2" max="2" width="23.7265625" style="54" customWidth="1"/>
    <col min="3" max="3" width="21.90625" customWidth="1"/>
    <col min="4" max="5" width="26.453125" customWidth="1"/>
    <col min="6" max="6" width="18.36328125" customWidth="1"/>
    <col min="7" max="7" width="18" customWidth="1"/>
    <col min="8" max="8" width="18.54296875" customWidth="1"/>
    <col min="9" max="9" width="10.7265625" customWidth="1"/>
  </cols>
  <sheetData>
    <row r="1" spans="1:9" ht="33" x14ac:dyDescent="0.35">
      <c r="A1" s="1" t="s">
        <v>0</v>
      </c>
      <c r="B1" s="106" t="s">
        <v>62</v>
      </c>
      <c r="C1" s="107"/>
      <c r="D1" s="107"/>
      <c r="E1" s="108"/>
      <c r="F1" s="2"/>
      <c r="G1" s="3"/>
      <c r="H1" s="4"/>
      <c r="I1" s="5"/>
    </row>
    <row r="2" spans="1:9" ht="49.5" x14ac:dyDescent="0.35">
      <c r="A2" s="6" t="s">
        <v>2</v>
      </c>
      <c r="B2" s="109"/>
      <c r="C2" s="107"/>
      <c r="D2" s="107"/>
      <c r="E2" s="110"/>
      <c r="F2" s="7"/>
      <c r="G2" s="8"/>
      <c r="H2" s="9"/>
      <c r="I2" s="5"/>
    </row>
    <row r="3" spans="1:9" ht="16.5" x14ac:dyDescent="0.35">
      <c r="A3" s="1" t="s">
        <v>3</v>
      </c>
      <c r="B3" s="111" t="s">
        <v>4</v>
      </c>
      <c r="C3" s="107"/>
      <c r="D3" s="107"/>
      <c r="E3" s="110"/>
      <c r="F3" s="7"/>
      <c r="G3" s="8"/>
      <c r="H3" s="9"/>
      <c r="I3" s="5"/>
    </row>
    <row r="4" spans="1:9" ht="16.5" x14ac:dyDescent="0.35">
      <c r="A4" s="10" t="s">
        <v>5</v>
      </c>
      <c r="B4" s="61" t="s">
        <v>6</v>
      </c>
      <c r="C4" s="11" t="s">
        <v>7</v>
      </c>
      <c r="D4" s="12" t="s">
        <v>8</v>
      </c>
      <c r="E4" s="11" t="s">
        <v>9</v>
      </c>
      <c r="F4" s="13"/>
      <c r="G4" s="13"/>
      <c r="H4" s="14"/>
      <c r="I4" s="15"/>
    </row>
    <row r="5" spans="1:9" ht="16.5" x14ac:dyDescent="0.35">
      <c r="A5" s="16">
        <f>COUNTIF(F:F,"Pass")</f>
        <v>19</v>
      </c>
      <c r="B5" s="62">
        <f>COUNTIF(F:F,"Fail")</f>
        <v>0</v>
      </c>
      <c r="C5" s="17">
        <f>COUNTIF(F:F,"Untested")</f>
        <v>0</v>
      </c>
      <c r="D5" s="18">
        <f>COUNTIF(F:F,"N/A")</f>
        <v>0</v>
      </c>
      <c r="E5" s="17">
        <f>SUM(A5:D5)</f>
        <v>19</v>
      </c>
      <c r="F5" s="13"/>
      <c r="G5" s="13"/>
      <c r="H5" s="14"/>
      <c r="I5" s="15"/>
    </row>
    <row r="6" spans="1:9" ht="16.5" x14ac:dyDescent="0.35">
      <c r="A6" s="19" t="s">
        <v>10</v>
      </c>
      <c r="B6" s="63" t="s">
        <v>10</v>
      </c>
      <c r="C6" s="20" t="s">
        <v>10</v>
      </c>
      <c r="D6" s="21" t="s">
        <v>10</v>
      </c>
      <c r="E6" s="20"/>
      <c r="F6" s="13"/>
      <c r="G6" s="13"/>
      <c r="H6" s="14"/>
      <c r="I6" s="15"/>
    </row>
    <row r="7" spans="1:9" ht="17" thickBot="1" x14ac:dyDescent="0.4">
      <c r="A7" s="22"/>
      <c r="B7" s="64"/>
      <c r="C7" s="23"/>
      <c r="D7" s="24"/>
      <c r="E7" s="23"/>
      <c r="F7" s="25"/>
      <c r="G7" s="25"/>
      <c r="H7" s="26"/>
      <c r="I7" s="15"/>
    </row>
    <row r="8" spans="1:9" ht="33" x14ac:dyDescent="0.35">
      <c r="A8" s="27" t="s">
        <v>11</v>
      </c>
      <c r="B8" s="65" t="s">
        <v>12</v>
      </c>
      <c r="C8" s="27" t="s">
        <v>13</v>
      </c>
      <c r="D8" s="27" t="s">
        <v>14</v>
      </c>
      <c r="E8" s="27" t="s">
        <v>15</v>
      </c>
      <c r="F8" s="28" t="s">
        <v>16</v>
      </c>
      <c r="G8" s="28" t="s">
        <v>17</v>
      </c>
      <c r="H8" s="28" t="s">
        <v>3</v>
      </c>
      <c r="I8" s="55" t="s">
        <v>18</v>
      </c>
    </row>
    <row r="9" spans="1:9" ht="49.5" x14ac:dyDescent="0.35">
      <c r="A9" s="30" t="str">
        <f>IF(AND(E9=""),"","["&amp;TEXT($B$1,"##")&amp;"-"&amp;TEXT(ROW()-9-COUNTBLANK($E$8:E8)+1,"##")&amp;"]")</f>
        <v>[DangNhap-1]</v>
      </c>
      <c r="B9" s="31" t="s">
        <v>63</v>
      </c>
      <c r="C9" s="32" t="s">
        <v>64</v>
      </c>
      <c r="D9" s="32"/>
      <c r="E9" s="32" t="s">
        <v>65</v>
      </c>
      <c r="F9" s="33" t="s">
        <v>5</v>
      </c>
      <c r="G9" s="34">
        <f ca="1">TODAY()</f>
        <v>45769</v>
      </c>
      <c r="H9" s="30" t="s">
        <v>4</v>
      </c>
      <c r="I9" s="56"/>
    </row>
    <row r="10" spans="1:9" ht="82.5" x14ac:dyDescent="0.35">
      <c r="A10" s="30" t="str">
        <f>IF(AND(E10=""),"","["&amp;TEXT($B$1,"##")&amp;"-"&amp;TEXT(ROW()-9-COUNTBLANK($E$8:E9)+1,"##")&amp;"]")</f>
        <v>[DangNhap-2]</v>
      </c>
      <c r="B10" s="46" t="s">
        <v>66</v>
      </c>
      <c r="C10" s="32" t="s">
        <v>64</v>
      </c>
      <c r="D10" s="32"/>
      <c r="E10" s="32" t="s">
        <v>67</v>
      </c>
      <c r="F10" s="33" t="s">
        <v>5</v>
      </c>
      <c r="G10" s="34">
        <f t="shared" ref="G10:G27" ca="1" si="0">TODAY()</f>
        <v>45769</v>
      </c>
      <c r="H10" s="30" t="s">
        <v>4</v>
      </c>
      <c r="I10" s="56"/>
    </row>
    <row r="11" spans="1:9" ht="49.5" x14ac:dyDescent="0.35">
      <c r="A11" s="30" t="str">
        <f>IF(AND(E11=""),"","["&amp;TEXT($B$1,"##")&amp;"-"&amp;TEXT(ROW()-9-COUNTBLANK($E$8:E10)+1,"##")&amp;"]")</f>
        <v>[DangNhap-3]</v>
      </c>
      <c r="B11" s="46" t="s">
        <v>68</v>
      </c>
      <c r="C11" s="32" t="s">
        <v>64</v>
      </c>
      <c r="D11" s="32"/>
      <c r="E11" s="32" t="s">
        <v>69</v>
      </c>
      <c r="F11" s="33" t="s">
        <v>5</v>
      </c>
      <c r="G11" s="34">
        <f t="shared" ca="1" si="0"/>
        <v>45769</v>
      </c>
      <c r="H11" s="30" t="s">
        <v>4</v>
      </c>
      <c r="I11" s="56"/>
    </row>
    <row r="12" spans="1:9" ht="33" x14ac:dyDescent="0.35">
      <c r="A12" s="30" t="str">
        <f>IF(AND(E12=""),"","["&amp;TEXT($B$1,"##")&amp;"-"&amp;TEXT(ROW()-9-COUNTBLANK($E$8:E11)+1,"##")&amp;"]")</f>
        <v>[DangNhap-4]</v>
      </c>
      <c r="B12" s="46" t="s">
        <v>70</v>
      </c>
      <c r="C12" s="32" t="s">
        <v>64</v>
      </c>
      <c r="D12" s="32"/>
      <c r="E12" s="32" t="s">
        <v>71</v>
      </c>
      <c r="F12" s="33" t="s">
        <v>5</v>
      </c>
      <c r="G12" s="34">
        <f t="shared" ca="1" si="0"/>
        <v>45769</v>
      </c>
      <c r="H12" s="30" t="s">
        <v>4</v>
      </c>
      <c r="I12" s="56"/>
    </row>
    <row r="13" spans="1:9" ht="33" x14ac:dyDescent="0.35">
      <c r="A13" s="30" t="str">
        <f>IF(AND(E13=""),"","["&amp;TEXT($B$1,"##")&amp;"-"&amp;TEXT(ROW()-9-COUNTBLANK($E$8:E12)+1,"##")&amp;"]")</f>
        <v>[DangNhap-5]</v>
      </c>
      <c r="B13" s="46" t="s">
        <v>72</v>
      </c>
      <c r="C13" s="32" t="s">
        <v>64</v>
      </c>
      <c r="D13" s="32"/>
      <c r="E13" s="32" t="s">
        <v>73</v>
      </c>
      <c r="F13" s="33" t="s">
        <v>5</v>
      </c>
      <c r="G13" s="34">
        <f t="shared" ca="1" si="0"/>
        <v>45769</v>
      </c>
      <c r="H13" s="30" t="s">
        <v>4</v>
      </c>
      <c r="I13" s="56"/>
    </row>
    <row r="14" spans="1:9" ht="49.5" x14ac:dyDescent="0.35">
      <c r="A14" s="30" t="str">
        <f>IF(AND(E14=""),"","["&amp;TEXT($B$1,"##")&amp;"-"&amp;TEXT(ROW()-9-COUNTBLANK($E$8:E13)+1,"##")&amp;"]")</f>
        <v>[DangNhap-6]</v>
      </c>
      <c r="B14" s="46" t="s">
        <v>74</v>
      </c>
      <c r="C14" s="32" t="s">
        <v>64</v>
      </c>
      <c r="D14" s="32"/>
      <c r="E14" s="32" t="s">
        <v>75</v>
      </c>
      <c r="F14" s="33" t="s">
        <v>5</v>
      </c>
      <c r="G14" s="34">
        <f t="shared" ca="1" si="0"/>
        <v>45769</v>
      </c>
      <c r="H14" s="30" t="s">
        <v>4</v>
      </c>
      <c r="I14" s="56"/>
    </row>
    <row r="15" spans="1:9" ht="49.5" x14ac:dyDescent="0.35">
      <c r="A15" s="30" t="str">
        <f>IF(AND(E15=""),"","["&amp;TEXT($B$1,"##")&amp;"-"&amp;TEXT(ROW()-9-COUNTBLANK($E$8:E14)+1,"##")&amp;"]")</f>
        <v>[DangNhap-7]</v>
      </c>
      <c r="B15" s="46" t="s">
        <v>76</v>
      </c>
      <c r="C15" s="32" t="s">
        <v>64</v>
      </c>
      <c r="D15" s="32"/>
      <c r="E15" s="32" t="s">
        <v>77</v>
      </c>
      <c r="F15" s="33" t="s">
        <v>5</v>
      </c>
      <c r="G15" s="34">
        <f t="shared" ca="1" si="0"/>
        <v>45769</v>
      </c>
      <c r="H15" s="30" t="s">
        <v>4</v>
      </c>
      <c r="I15" s="56"/>
    </row>
    <row r="16" spans="1:9" ht="33" x14ac:dyDescent="0.35">
      <c r="A16" s="30" t="str">
        <f>IF(AND(E16=""),"","["&amp;TEXT($B$1,"##")&amp;"-"&amp;TEXT(ROW()-9-COUNTBLANK($E$8:E15)+1,"##")&amp;"]")</f>
        <v>[DangNhap-8]</v>
      </c>
      <c r="B16" s="66" t="s">
        <v>78</v>
      </c>
      <c r="C16" s="32" t="s">
        <v>64</v>
      </c>
      <c r="D16" s="38"/>
      <c r="E16" s="32" t="s">
        <v>79</v>
      </c>
      <c r="F16" s="33" t="s">
        <v>5</v>
      </c>
      <c r="G16" s="34">
        <f t="shared" ca="1" si="0"/>
        <v>45769</v>
      </c>
      <c r="H16" s="30" t="s">
        <v>4</v>
      </c>
      <c r="I16" s="56"/>
    </row>
    <row r="17" spans="1:9" ht="33" x14ac:dyDescent="0.35">
      <c r="A17" s="30" t="str">
        <f>IF(AND(E17=""),"","["&amp;TEXT($B$1,"##")&amp;"-"&amp;TEXT(ROW()-9-COUNTBLANK($E$8:E16)+1,"##")&amp;"]")</f>
        <v>[DangNhap-9]</v>
      </c>
      <c r="B17" s="66" t="s">
        <v>80</v>
      </c>
      <c r="C17" s="32" t="s">
        <v>64</v>
      </c>
      <c r="D17" s="38"/>
      <c r="E17" s="37" t="s">
        <v>81</v>
      </c>
      <c r="F17" s="33" t="s">
        <v>5</v>
      </c>
      <c r="G17" s="34">
        <f t="shared" ca="1" si="0"/>
        <v>45769</v>
      </c>
      <c r="H17" s="30" t="s">
        <v>4</v>
      </c>
      <c r="I17" s="56"/>
    </row>
    <row r="18" spans="1:9" ht="49.5" x14ac:dyDescent="0.35">
      <c r="A18" s="30" t="str">
        <f>IF(AND(E18=""),"","["&amp;TEXT($B$1,"##")&amp;"-"&amp;TEXT(ROW()-9-COUNTBLANK($E$8:E17)+1,"##")&amp;"]")</f>
        <v>[DangNhap-10]</v>
      </c>
      <c r="B18" s="66" t="s">
        <v>82</v>
      </c>
      <c r="C18" s="32" t="s">
        <v>64</v>
      </c>
      <c r="D18" s="37"/>
      <c r="E18" s="37" t="s">
        <v>83</v>
      </c>
      <c r="F18" s="33" t="s">
        <v>5</v>
      </c>
      <c r="G18" s="34">
        <f t="shared" ca="1" si="0"/>
        <v>45769</v>
      </c>
      <c r="H18" s="30" t="s">
        <v>4</v>
      </c>
      <c r="I18" s="56"/>
    </row>
    <row r="19" spans="1:9" ht="33" x14ac:dyDescent="0.35">
      <c r="A19" s="30" t="str">
        <f>IF(AND(E19=""),"","["&amp;TEXT($B$1,"##")&amp;"-"&amp;TEXT(ROW()-9-COUNTBLANK($E$8:E18)+1,"##")&amp;"]")</f>
        <v>[DangNhap-11]</v>
      </c>
      <c r="B19" s="66" t="s">
        <v>84</v>
      </c>
      <c r="C19" s="32" t="s">
        <v>64</v>
      </c>
      <c r="D19" s="37"/>
      <c r="E19" s="37" t="s">
        <v>85</v>
      </c>
      <c r="F19" s="33" t="s">
        <v>5</v>
      </c>
      <c r="G19" s="34">
        <f t="shared" ca="1" si="0"/>
        <v>45769</v>
      </c>
      <c r="H19" s="30" t="s">
        <v>4</v>
      </c>
      <c r="I19" s="56"/>
    </row>
    <row r="20" spans="1:9" ht="49.5" x14ac:dyDescent="0.35">
      <c r="A20" s="30" t="str">
        <f>IF(AND(E20=""),"","["&amp;TEXT($B$1,"##")&amp;"-"&amp;TEXT(ROW()-9-COUNTBLANK($E$8:E19)+1,"##")&amp;"]")</f>
        <v>[DangNhap-12]</v>
      </c>
      <c r="B20" s="66" t="s">
        <v>86</v>
      </c>
      <c r="C20" s="32" t="s">
        <v>64</v>
      </c>
      <c r="D20" s="38"/>
      <c r="E20" s="37" t="s">
        <v>87</v>
      </c>
      <c r="F20" s="33" t="s">
        <v>5</v>
      </c>
      <c r="G20" s="34">
        <f t="shared" ca="1" si="0"/>
        <v>45769</v>
      </c>
      <c r="H20" s="30" t="s">
        <v>4</v>
      </c>
      <c r="I20" s="56"/>
    </row>
    <row r="21" spans="1:9" ht="66" x14ac:dyDescent="0.35">
      <c r="A21" s="30" t="str">
        <f>IF(AND(E21=""),"","["&amp;TEXT($B$1,"##")&amp;"-"&amp;TEXT(ROW()-9-COUNTBLANK($E$8:E20)+1,"##")&amp;"]")</f>
        <v>[DangNhap-13]</v>
      </c>
      <c r="B21" s="67" t="s">
        <v>88</v>
      </c>
      <c r="C21" s="32" t="s">
        <v>64</v>
      </c>
      <c r="D21" s="40"/>
      <c r="E21" s="39" t="s">
        <v>89</v>
      </c>
      <c r="F21" s="33" t="s">
        <v>5</v>
      </c>
      <c r="G21" s="41">
        <f t="shared" ca="1" si="0"/>
        <v>45769</v>
      </c>
      <c r="H21" s="42" t="s">
        <v>4</v>
      </c>
      <c r="I21" s="56"/>
    </row>
    <row r="22" spans="1:9" ht="49.5" x14ac:dyDescent="0.35">
      <c r="A22" s="30" t="str">
        <f>IF(AND(E22=""),"","["&amp;TEXT($B$1,"##")&amp;"-"&amp;TEXT(ROW()-9-COUNTBLANK($E$8:E21)+1,"##")&amp;"]")</f>
        <v>[DangNhap-14]</v>
      </c>
      <c r="B22" s="46" t="s">
        <v>90</v>
      </c>
      <c r="C22" s="32" t="s">
        <v>64</v>
      </c>
      <c r="D22" s="32"/>
      <c r="E22" s="32" t="s">
        <v>91</v>
      </c>
      <c r="F22" s="33" t="s">
        <v>5</v>
      </c>
      <c r="G22" s="43">
        <f t="shared" ca="1" si="0"/>
        <v>45769</v>
      </c>
      <c r="H22" s="30" t="s">
        <v>4</v>
      </c>
      <c r="I22" s="56"/>
    </row>
    <row r="23" spans="1:9" ht="66" x14ac:dyDescent="0.35">
      <c r="A23" s="30" t="str">
        <f>IF(AND(E23=""),"","["&amp;TEXT($B$1,"##")&amp;"-"&amp;TEXT(ROW()-9-COUNTBLANK($E$8:E22)+1,"##")&amp;"]")</f>
        <v>[DangNhap-15]</v>
      </c>
      <c r="B23" s="46" t="s">
        <v>92</v>
      </c>
      <c r="C23" s="32" t="s">
        <v>64</v>
      </c>
      <c r="D23" s="32"/>
      <c r="E23" s="32" t="s">
        <v>93</v>
      </c>
      <c r="F23" s="33" t="s">
        <v>5</v>
      </c>
      <c r="G23" s="43">
        <f t="shared" ca="1" si="0"/>
        <v>45769</v>
      </c>
      <c r="H23" s="30" t="s">
        <v>4</v>
      </c>
      <c r="I23" s="30" t="str">
        <f>IF(AND(M23=""),"","["&amp;TEXT($B$1,"##")&amp;"-"&amp;TEXT(ROW()-9-COUNTBLANK($E$8:M22)+1,"##")&amp;"]")</f>
        <v/>
      </c>
    </row>
    <row r="24" spans="1:9" ht="49.5" x14ac:dyDescent="0.35">
      <c r="A24" s="30" t="str">
        <f>IF(AND(E24=""),"","["&amp;TEXT($B$1,"##")&amp;"-"&amp;TEXT(ROW()-9-COUNTBLANK($E$8:E23)+1,"##")&amp;"]")</f>
        <v>[DangNhap-16]</v>
      </c>
      <c r="B24" s="46" t="s">
        <v>94</v>
      </c>
      <c r="C24" s="32" t="s">
        <v>64</v>
      </c>
      <c r="D24" s="32"/>
      <c r="E24" s="32" t="s">
        <v>95</v>
      </c>
      <c r="F24" s="33" t="s">
        <v>5</v>
      </c>
      <c r="G24" s="43">
        <f t="shared" ca="1" si="0"/>
        <v>45769</v>
      </c>
      <c r="H24" s="30" t="s">
        <v>4</v>
      </c>
      <c r="I24" s="56"/>
    </row>
    <row r="25" spans="1:9" ht="49.5" x14ac:dyDescent="0.35">
      <c r="A25" s="30" t="str">
        <f>IF(AND(E25=""),"","["&amp;TEXT($B$1,"##")&amp;"-"&amp;TEXT(ROW()-9-COUNTBLANK($E$8:E24)+1,"##")&amp;"]")</f>
        <v>[DangNhap-17]</v>
      </c>
      <c r="B25" s="60" t="s">
        <v>96</v>
      </c>
      <c r="C25" s="32" t="s">
        <v>64</v>
      </c>
      <c r="D25" s="32"/>
      <c r="E25" s="32" t="s">
        <v>97</v>
      </c>
      <c r="F25" s="33" t="s">
        <v>5</v>
      </c>
      <c r="G25" s="43">
        <f t="shared" ca="1" si="0"/>
        <v>45769</v>
      </c>
      <c r="H25" s="30" t="s">
        <v>4</v>
      </c>
      <c r="I25" s="56"/>
    </row>
    <row r="26" spans="1:9" ht="49.5" x14ac:dyDescent="0.35">
      <c r="A26" s="42" t="str">
        <f>IF(AND(E26=""),"","["&amp;TEXT($B$1,"##")&amp;"-"&amp;TEXT(ROW()-9-COUNTBLANK($E$8:E25)+1,"##")&amp;"]")</f>
        <v>[DangNhap-18]</v>
      </c>
      <c r="B26" s="68" t="s">
        <v>98</v>
      </c>
      <c r="C26" s="57" t="s">
        <v>64</v>
      </c>
      <c r="D26" s="57"/>
      <c r="E26" s="57" t="s">
        <v>99</v>
      </c>
      <c r="F26" s="33" t="s">
        <v>5</v>
      </c>
      <c r="G26" s="58">
        <f t="shared" ca="1" si="0"/>
        <v>45769</v>
      </c>
      <c r="H26" s="42" t="s">
        <v>4</v>
      </c>
      <c r="I26" s="56"/>
    </row>
    <row r="27" spans="1:9" ht="33" x14ac:dyDescent="0.35">
      <c r="A27" s="30" t="str">
        <f>IF(AND(E27=""),"","["&amp;TEXT($B$1,"##")&amp;"-"&amp;TEXT(ROW()-9-COUNTBLANK($E$8:E26)+1,"##")&amp;"]")</f>
        <v>[DangNhap-19]</v>
      </c>
      <c r="B27" s="46" t="s">
        <v>100</v>
      </c>
      <c r="C27" s="32" t="s">
        <v>64</v>
      </c>
      <c r="D27" s="32"/>
      <c r="E27" s="32" t="s">
        <v>101</v>
      </c>
      <c r="F27" s="59" t="s">
        <v>5</v>
      </c>
      <c r="G27" s="43">
        <f t="shared" ca="1" si="0"/>
        <v>45769</v>
      </c>
      <c r="H27" s="30" t="s">
        <v>4</v>
      </c>
      <c r="I27" s="56"/>
    </row>
  </sheetData>
  <mergeCells count="3">
    <mergeCell ref="B1:E1"/>
    <mergeCell ref="B2:E2"/>
    <mergeCell ref="B3:E3"/>
  </mergeCells>
  <conditionalFormatting sqref="F1:F8">
    <cfRule type="cellIs" dxfId="59" priority="5" operator="equal">
      <formula>"N/A"</formula>
    </cfRule>
    <cfRule type="cellIs" dxfId="58" priority="6" operator="equal">
      <formula>"Fail"</formula>
    </cfRule>
    <cfRule type="cellIs" dxfId="57" priority="7" operator="equal">
      <formula>Fail</formula>
    </cfRule>
    <cfRule type="cellIs" dxfId="56" priority="8" operator="equal">
      <formula>"Pass"</formula>
    </cfRule>
  </conditionalFormatting>
  <conditionalFormatting sqref="F9:F27">
    <cfRule type="cellIs" dxfId="55" priority="1" operator="equal">
      <formula>"N/A"</formula>
    </cfRule>
    <cfRule type="cellIs" dxfId="54" priority="2" operator="equal">
      <formula>"Fail"</formula>
    </cfRule>
    <cfRule type="cellIs" dxfId="53" priority="3" operator="equal">
      <formula>Fail</formula>
    </cfRule>
    <cfRule type="cellIs" dxfId="52" priority="4" operator="equal">
      <formula>"Pass"</formula>
    </cfRule>
  </conditionalFormatting>
  <dataValidations count="2">
    <dataValidation type="list" allowBlank="1" showErrorMessage="1" sqref="F9:F27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26" workbookViewId="0">
      <selection activeCell="C34" sqref="A1:XFD1048576"/>
    </sheetView>
  </sheetViews>
  <sheetFormatPr defaultRowHeight="14.5" x14ac:dyDescent="0.35"/>
  <cols>
    <col min="1" max="1" width="18.36328125" customWidth="1"/>
    <col min="2" max="2" width="23.7265625" style="54" customWidth="1"/>
    <col min="3" max="3" width="21.90625" customWidth="1"/>
    <col min="4" max="5" width="26.453125" customWidth="1"/>
    <col min="6" max="6" width="18.36328125" customWidth="1"/>
    <col min="7" max="7" width="18" customWidth="1"/>
    <col min="8" max="8" width="18.54296875" customWidth="1"/>
    <col min="9" max="9" width="10.7265625" customWidth="1"/>
  </cols>
  <sheetData>
    <row r="1" spans="1:9" ht="16.5" x14ac:dyDescent="0.35">
      <c r="A1" s="1" t="s">
        <v>0</v>
      </c>
      <c r="B1" s="106" t="s">
        <v>118</v>
      </c>
      <c r="C1" s="107"/>
      <c r="D1" s="107"/>
      <c r="E1" s="108"/>
      <c r="F1" s="2"/>
      <c r="G1" s="3"/>
      <c r="H1" s="4"/>
      <c r="I1" s="5"/>
    </row>
    <row r="2" spans="1:9" ht="33" x14ac:dyDescent="0.35">
      <c r="A2" s="6" t="s">
        <v>2</v>
      </c>
      <c r="B2" s="109"/>
      <c r="C2" s="107"/>
      <c r="D2" s="107"/>
      <c r="E2" s="110"/>
      <c r="F2" s="7"/>
      <c r="G2" s="8"/>
      <c r="H2" s="9"/>
      <c r="I2" s="5"/>
    </row>
    <row r="3" spans="1:9" ht="16.5" x14ac:dyDescent="0.35">
      <c r="A3" s="1" t="s">
        <v>3</v>
      </c>
      <c r="B3" s="111" t="s">
        <v>4</v>
      </c>
      <c r="C3" s="107"/>
      <c r="D3" s="107"/>
      <c r="E3" s="110"/>
      <c r="F3" s="7"/>
      <c r="G3" s="8"/>
      <c r="H3" s="9"/>
      <c r="I3" s="5"/>
    </row>
    <row r="4" spans="1:9" ht="16.5" x14ac:dyDescent="0.35">
      <c r="A4" s="10" t="s">
        <v>5</v>
      </c>
      <c r="B4" s="61" t="s">
        <v>6</v>
      </c>
      <c r="C4" s="11" t="s">
        <v>7</v>
      </c>
      <c r="D4" s="12" t="s">
        <v>8</v>
      </c>
      <c r="E4" s="11" t="s">
        <v>9</v>
      </c>
      <c r="F4" s="13"/>
      <c r="G4" s="13"/>
      <c r="H4" s="14"/>
      <c r="I4" s="15"/>
    </row>
    <row r="5" spans="1:9" ht="16.5" x14ac:dyDescent="0.35">
      <c r="A5" s="16">
        <f>COUNTIF(F:F,"Pass")</f>
        <v>23</v>
      </c>
      <c r="B5" s="62">
        <f>COUNTIF(F:F,"Fail")</f>
        <v>0</v>
      </c>
      <c r="C5" s="17">
        <f>COUNTIF(F:F,"Untested")</f>
        <v>0</v>
      </c>
      <c r="D5" s="18">
        <f>COUNTIF(F:F,"N/A")</f>
        <v>0</v>
      </c>
      <c r="E5" s="17">
        <f>SUM(A5:D5)</f>
        <v>23</v>
      </c>
      <c r="F5" s="13"/>
      <c r="G5" s="13"/>
      <c r="H5" s="14"/>
      <c r="I5" s="15"/>
    </row>
    <row r="6" spans="1:9" ht="16.5" x14ac:dyDescent="0.35">
      <c r="A6" s="19" t="s">
        <v>10</v>
      </c>
      <c r="B6" s="63" t="s">
        <v>10</v>
      </c>
      <c r="C6" s="20" t="s">
        <v>10</v>
      </c>
      <c r="D6" s="21" t="s">
        <v>10</v>
      </c>
      <c r="E6" s="20"/>
      <c r="F6" s="13"/>
      <c r="G6" s="13"/>
      <c r="H6" s="14"/>
      <c r="I6" s="15"/>
    </row>
    <row r="7" spans="1:9" ht="17" thickBot="1" x14ac:dyDescent="0.4">
      <c r="A7" s="22"/>
      <c r="B7" s="64"/>
      <c r="C7" s="23"/>
      <c r="D7" s="24"/>
      <c r="E7" s="23"/>
      <c r="F7" s="25"/>
      <c r="G7" s="25"/>
      <c r="H7" s="26"/>
      <c r="I7" s="15"/>
    </row>
    <row r="8" spans="1:9" ht="16.5" x14ac:dyDescent="0.35">
      <c r="A8" s="27" t="s">
        <v>11</v>
      </c>
      <c r="B8" s="65" t="s">
        <v>12</v>
      </c>
      <c r="C8" s="27" t="s">
        <v>13</v>
      </c>
      <c r="D8" s="27" t="s">
        <v>14</v>
      </c>
      <c r="E8" s="27" t="s">
        <v>15</v>
      </c>
      <c r="F8" s="28" t="s">
        <v>16</v>
      </c>
      <c r="G8" s="28" t="s">
        <v>17</v>
      </c>
      <c r="H8" s="28" t="s">
        <v>3</v>
      </c>
      <c r="I8" s="55" t="s">
        <v>18</v>
      </c>
    </row>
    <row r="9" spans="1:9" ht="82.5" x14ac:dyDescent="0.35">
      <c r="A9" s="30" t="str">
        <f>IF(AND(E9=""),"","["&amp;TEXT($B$1,"##")&amp;"-"&amp;TEXT(ROW()-9-COUNTBLANK($E$8:E8)+1,"##")&amp;"]")</f>
        <v>[XemSP-1]</v>
      </c>
      <c r="B9" s="31" t="s">
        <v>120</v>
      </c>
      <c r="C9" s="32" t="s">
        <v>119</v>
      </c>
      <c r="D9" s="32"/>
      <c r="E9" s="32" t="s">
        <v>123</v>
      </c>
      <c r="F9" s="33" t="s">
        <v>5</v>
      </c>
      <c r="G9" s="34">
        <f ca="1">TODAY()</f>
        <v>45769</v>
      </c>
      <c r="H9" s="30" t="s">
        <v>4</v>
      </c>
      <c r="I9" s="56"/>
    </row>
    <row r="10" spans="1:9" ht="82.5" x14ac:dyDescent="0.35">
      <c r="A10" s="30" t="str">
        <f>IF(AND(E10=""),"","["&amp;TEXT($B$1,"##")&amp;"-"&amp;TEXT(ROW()-9-COUNTBLANK($E$8:E9)+1,"##")&amp;"]")</f>
        <v>[XemSP-2]</v>
      </c>
      <c r="B10" s="46" t="s">
        <v>121</v>
      </c>
      <c r="C10" s="32" t="s">
        <v>119</v>
      </c>
      <c r="D10" s="32"/>
      <c r="E10" s="32" t="s">
        <v>124</v>
      </c>
      <c r="F10" s="33" t="s">
        <v>5</v>
      </c>
      <c r="G10" s="34">
        <f t="shared" ref="G10:G31" ca="1" si="0">TODAY()</f>
        <v>45769</v>
      </c>
      <c r="H10" s="30" t="s">
        <v>4</v>
      </c>
      <c r="I10" s="56"/>
    </row>
    <row r="11" spans="1:9" ht="82.5" x14ac:dyDescent="0.35">
      <c r="A11" s="30" t="str">
        <f>IF(AND(E11=""),"","["&amp;TEXT($B$1,"##")&amp;"-"&amp;TEXT(ROW()-9-COUNTBLANK($E$8:E10)+1,"##")&amp;"]")</f>
        <v>[XemSP-3]</v>
      </c>
      <c r="B11" s="46" t="s">
        <v>122</v>
      </c>
      <c r="C11" s="32" t="s">
        <v>119</v>
      </c>
      <c r="D11" s="32"/>
      <c r="E11" s="32" t="s">
        <v>125</v>
      </c>
      <c r="F11" s="33" t="s">
        <v>5</v>
      </c>
      <c r="G11" s="34">
        <f t="shared" ca="1" si="0"/>
        <v>45769</v>
      </c>
      <c r="H11" s="30" t="s">
        <v>4</v>
      </c>
      <c r="I11" s="56"/>
    </row>
    <row r="12" spans="1:9" ht="82.5" x14ac:dyDescent="0.35">
      <c r="A12" s="30" t="str">
        <f>IF(AND(E12=""),"","["&amp;TEXT($B$1,"##")&amp;"-"&amp;TEXT(ROW()-9-COUNTBLANK($E$8:E11)+1,"##")&amp;"]")</f>
        <v>[XemSP-4]</v>
      </c>
      <c r="B12" s="46" t="s">
        <v>128</v>
      </c>
      <c r="C12" s="32" t="s">
        <v>119</v>
      </c>
      <c r="D12" s="32"/>
      <c r="E12" s="32" t="s">
        <v>129</v>
      </c>
      <c r="F12" s="33" t="s">
        <v>5</v>
      </c>
      <c r="G12" s="34">
        <f t="shared" ca="1" si="0"/>
        <v>45769</v>
      </c>
      <c r="H12" s="30" t="s">
        <v>4</v>
      </c>
      <c r="I12" s="56"/>
    </row>
    <row r="13" spans="1:9" ht="82.5" x14ac:dyDescent="0.35">
      <c r="A13" s="30" t="str">
        <f>IF(AND(E13=""),"","["&amp;TEXT($B$1,"##")&amp;"-"&amp;TEXT(ROW()-9-COUNTBLANK($E$8:E12)+1,"##")&amp;"]")</f>
        <v>[XemSP-5]</v>
      </c>
      <c r="B13" s="46" t="s">
        <v>126</v>
      </c>
      <c r="C13" s="32" t="s">
        <v>119</v>
      </c>
      <c r="D13" s="32"/>
      <c r="E13" s="32" t="s">
        <v>130</v>
      </c>
      <c r="F13" s="33" t="s">
        <v>5</v>
      </c>
      <c r="G13" s="34">
        <f t="shared" ca="1" si="0"/>
        <v>45769</v>
      </c>
      <c r="H13" s="30" t="s">
        <v>4</v>
      </c>
      <c r="I13" s="56"/>
    </row>
    <row r="14" spans="1:9" ht="82.5" x14ac:dyDescent="0.35">
      <c r="A14" s="30" t="str">
        <f>IF(AND(E14=""),"","["&amp;TEXT($B$1,"##")&amp;"-"&amp;TEXT(ROW()-9-COUNTBLANK($E$8:E13)+1,"##")&amp;"]")</f>
        <v>[XemSP-6]</v>
      </c>
      <c r="B14" s="46" t="s">
        <v>127</v>
      </c>
      <c r="C14" s="32" t="s">
        <v>119</v>
      </c>
      <c r="D14" s="32"/>
      <c r="E14" s="32" t="s">
        <v>131</v>
      </c>
      <c r="F14" s="33" t="s">
        <v>5</v>
      </c>
      <c r="G14" s="34">
        <f t="shared" ca="1" si="0"/>
        <v>45769</v>
      </c>
      <c r="H14" s="30" t="s">
        <v>4</v>
      </c>
      <c r="I14" s="56"/>
    </row>
    <row r="15" spans="1:9" ht="82.5" x14ac:dyDescent="0.35">
      <c r="A15" s="30" t="str">
        <f>IF(AND(E15=""),"","["&amp;TEXT($B$1,"##")&amp;"-"&amp;TEXT(ROW()-9-COUNTBLANK($E$8:E14)+1,"##")&amp;"]")</f>
        <v>[XemSP-7]</v>
      </c>
      <c r="B15" s="46" t="s">
        <v>132</v>
      </c>
      <c r="C15" s="32" t="s">
        <v>119</v>
      </c>
      <c r="D15" s="32"/>
      <c r="E15" s="32" t="s">
        <v>137</v>
      </c>
      <c r="F15" s="33" t="s">
        <v>5</v>
      </c>
      <c r="G15" s="34">
        <f t="shared" ca="1" si="0"/>
        <v>45769</v>
      </c>
      <c r="H15" s="30" t="s">
        <v>4</v>
      </c>
      <c r="I15" s="56"/>
    </row>
    <row r="16" spans="1:9" ht="82.5" x14ac:dyDescent="0.35">
      <c r="A16" s="30" t="str">
        <f>IF(AND(E16=""),"","["&amp;TEXT($B$1,"##")&amp;"-"&amp;TEXT(ROW()-9-COUNTBLANK($E$8:E15)+1,"##")&amp;"]")</f>
        <v>[XemSP-8]</v>
      </c>
      <c r="B16" s="66" t="s">
        <v>133</v>
      </c>
      <c r="C16" s="32" t="s">
        <v>119</v>
      </c>
      <c r="D16" s="38"/>
      <c r="E16" s="32" t="s">
        <v>138</v>
      </c>
      <c r="F16" s="33" t="s">
        <v>5</v>
      </c>
      <c r="G16" s="34">
        <f t="shared" ca="1" si="0"/>
        <v>45769</v>
      </c>
      <c r="H16" s="30" t="s">
        <v>4</v>
      </c>
      <c r="I16" s="56"/>
    </row>
    <row r="17" spans="1:9" ht="82.5" x14ac:dyDescent="0.35">
      <c r="A17" s="30" t="str">
        <f>IF(AND(E17=""),"","["&amp;TEXT($B$1,"##")&amp;"-"&amp;TEXT(ROW()-9-COUNTBLANK($E$8:E16)+1,"##")&amp;"]")</f>
        <v>[XemSP-9]</v>
      </c>
      <c r="B17" s="66" t="s">
        <v>134</v>
      </c>
      <c r="C17" s="32" t="s">
        <v>119</v>
      </c>
      <c r="D17" s="38"/>
      <c r="E17" s="37" t="s">
        <v>139</v>
      </c>
      <c r="F17" s="33" t="s">
        <v>5</v>
      </c>
      <c r="G17" s="34">
        <f t="shared" ca="1" si="0"/>
        <v>45769</v>
      </c>
      <c r="H17" s="30" t="s">
        <v>4</v>
      </c>
      <c r="I17" s="56"/>
    </row>
    <row r="18" spans="1:9" ht="82.5" x14ac:dyDescent="0.35">
      <c r="A18" s="30" t="str">
        <f>IF(AND(E18=""),"","["&amp;TEXT($B$1,"##")&amp;"-"&amp;TEXT(ROW()-9-COUNTBLANK($E$8:E17)+1,"##")&amp;"]")</f>
        <v>[XemSP-10]</v>
      </c>
      <c r="B18" s="66" t="s">
        <v>135</v>
      </c>
      <c r="C18" s="32" t="s">
        <v>119</v>
      </c>
      <c r="D18" s="37"/>
      <c r="E18" s="37" t="s">
        <v>140</v>
      </c>
      <c r="F18" s="33" t="s">
        <v>5</v>
      </c>
      <c r="G18" s="34">
        <f t="shared" ca="1" si="0"/>
        <v>45769</v>
      </c>
      <c r="H18" s="30" t="s">
        <v>4</v>
      </c>
      <c r="I18" s="56"/>
    </row>
    <row r="19" spans="1:9" ht="82.5" x14ac:dyDescent="0.35">
      <c r="A19" s="30" t="str">
        <f>IF(AND(E19=""),"","["&amp;TEXT($B$1,"##")&amp;"-"&amp;TEXT(ROW()-9-COUNTBLANK($E$8:E18)+1,"##")&amp;"]")</f>
        <v>[XemSP-11]</v>
      </c>
      <c r="B19" s="66" t="s">
        <v>136</v>
      </c>
      <c r="C19" s="32" t="s">
        <v>119</v>
      </c>
      <c r="D19" s="37"/>
      <c r="E19" s="37" t="s">
        <v>141</v>
      </c>
      <c r="F19" s="33" t="s">
        <v>5</v>
      </c>
      <c r="G19" s="34">
        <f t="shared" ca="1" si="0"/>
        <v>45769</v>
      </c>
      <c r="H19" s="30" t="s">
        <v>4</v>
      </c>
      <c r="I19" s="56"/>
    </row>
    <row r="20" spans="1:9" ht="82.5" x14ac:dyDescent="0.35">
      <c r="A20" s="30" t="str">
        <f>IF(AND(E20=""),"","["&amp;TEXT($B$1,"##")&amp;"-"&amp;TEXT(ROW()-9-COUNTBLANK($E$8:E19)+1,"##")&amp;"]")</f>
        <v>[XemSP-12]</v>
      </c>
      <c r="B20" s="66" t="s">
        <v>142</v>
      </c>
      <c r="C20" s="32" t="s">
        <v>119</v>
      </c>
      <c r="D20" s="38"/>
      <c r="E20" s="37" t="s">
        <v>146</v>
      </c>
      <c r="F20" s="33" t="s">
        <v>5</v>
      </c>
      <c r="G20" s="34">
        <f t="shared" ca="1" si="0"/>
        <v>45769</v>
      </c>
      <c r="H20" s="30" t="s">
        <v>4</v>
      </c>
      <c r="I20" s="56"/>
    </row>
    <row r="21" spans="1:9" ht="82.5" x14ac:dyDescent="0.35">
      <c r="A21" s="30" t="str">
        <f>IF(AND(E21=""),"","["&amp;TEXT($B$1,"##")&amp;"-"&amp;TEXT(ROW()-9-COUNTBLANK($E$8:E20)+1,"##")&amp;"]")</f>
        <v>[XemSP-13]</v>
      </c>
      <c r="B21" s="67" t="s">
        <v>143</v>
      </c>
      <c r="C21" s="32" t="s">
        <v>119</v>
      </c>
      <c r="D21" s="40"/>
      <c r="E21" s="39" t="s">
        <v>147</v>
      </c>
      <c r="F21" s="33" t="s">
        <v>5</v>
      </c>
      <c r="G21" s="41">
        <f t="shared" ca="1" si="0"/>
        <v>45769</v>
      </c>
      <c r="H21" s="42" t="s">
        <v>4</v>
      </c>
      <c r="I21" s="56"/>
    </row>
    <row r="22" spans="1:9" ht="82.5" x14ac:dyDescent="0.35">
      <c r="A22" s="30" t="str">
        <f>IF(AND(E22=""),"","["&amp;TEXT($B$1,"##")&amp;"-"&amp;TEXT(ROW()-9-COUNTBLANK($E$8:E21)+1,"##")&amp;"]")</f>
        <v>[XemSP-14]</v>
      </c>
      <c r="B22" s="46" t="s">
        <v>144</v>
      </c>
      <c r="C22" s="32" t="s">
        <v>119</v>
      </c>
      <c r="D22" s="32"/>
      <c r="E22" s="32" t="s">
        <v>148</v>
      </c>
      <c r="F22" s="33" t="s">
        <v>5</v>
      </c>
      <c r="G22" s="43">
        <f t="shared" ca="1" si="0"/>
        <v>45769</v>
      </c>
      <c r="H22" s="30" t="s">
        <v>4</v>
      </c>
      <c r="I22" s="56"/>
    </row>
    <row r="23" spans="1:9" ht="82.5" x14ac:dyDescent="0.35">
      <c r="A23" s="30" t="str">
        <f>IF(AND(E23=""),"","["&amp;TEXT($B$1,"##")&amp;"-"&amp;TEXT(ROW()-9-COUNTBLANK($E$8:E22)+1,"##")&amp;"]")</f>
        <v>[XemSP-15]</v>
      </c>
      <c r="B23" s="46" t="s">
        <v>145</v>
      </c>
      <c r="C23" s="32" t="s">
        <v>119</v>
      </c>
      <c r="D23" s="32"/>
      <c r="E23" s="32" t="s">
        <v>149</v>
      </c>
      <c r="F23" s="33" t="s">
        <v>5</v>
      </c>
      <c r="G23" s="43">
        <f t="shared" ca="1" si="0"/>
        <v>45769</v>
      </c>
      <c r="H23" s="30" t="s">
        <v>4</v>
      </c>
      <c r="I23" s="30" t="str">
        <f>IF(AND(M23=""),"","["&amp;TEXT($B$1,"##")&amp;"-"&amp;TEXT(ROW()-9-COUNTBLANK($E$8:M22)+1,"##")&amp;"]")</f>
        <v/>
      </c>
    </row>
    <row r="24" spans="1:9" ht="82.5" x14ac:dyDescent="0.35">
      <c r="A24" s="30" t="str">
        <f>IF(AND(E24=""),"","["&amp;TEXT($B$1,"##")&amp;"-"&amp;TEXT(ROW()-9-COUNTBLANK($E$8:E23)+1,"##")&amp;"]")</f>
        <v>[XemSP-16]</v>
      </c>
      <c r="B24" s="46" t="s">
        <v>150</v>
      </c>
      <c r="C24" s="32" t="s">
        <v>119</v>
      </c>
      <c r="D24" s="32"/>
      <c r="E24" s="32" t="s">
        <v>154</v>
      </c>
      <c r="F24" s="33" t="s">
        <v>5</v>
      </c>
      <c r="G24" s="43">
        <f t="shared" ca="1" si="0"/>
        <v>45769</v>
      </c>
      <c r="H24" s="30" t="s">
        <v>4</v>
      </c>
      <c r="I24" s="56"/>
    </row>
    <row r="25" spans="1:9" ht="82.5" x14ac:dyDescent="0.35">
      <c r="A25" s="30" t="str">
        <f>IF(AND(E25=""),"","["&amp;TEXT($B$1,"##")&amp;"-"&amp;TEXT(ROW()-9-COUNTBLANK($E$8:E24)+1,"##")&amp;"]")</f>
        <v>[XemSP-17]</v>
      </c>
      <c r="B25" s="60" t="s">
        <v>151</v>
      </c>
      <c r="C25" s="32" t="s">
        <v>119</v>
      </c>
      <c r="D25" s="32"/>
      <c r="E25" s="32" t="s">
        <v>155</v>
      </c>
      <c r="F25" s="33" t="s">
        <v>5</v>
      </c>
      <c r="G25" s="43">
        <f t="shared" ca="1" si="0"/>
        <v>45769</v>
      </c>
      <c r="H25" s="30" t="s">
        <v>4</v>
      </c>
      <c r="I25" s="56"/>
    </row>
    <row r="26" spans="1:9" ht="82.5" x14ac:dyDescent="0.35">
      <c r="A26" s="42" t="str">
        <f>IF(AND(E26=""),"","["&amp;TEXT($B$1,"##")&amp;"-"&amp;TEXT(ROW()-9-COUNTBLANK($E$8:E25)+1,"##")&amp;"]")</f>
        <v>[XemSP-18]</v>
      </c>
      <c r="B26" s="68" t="s">
        <v>152</v>
      </c>
      <c r="C26" s="32" t="s">
        <v>119</v>
      </c>
      <c r="D26" s="57"/>
      <c r="E26" s="57" t="s">
        <v>156</v>
      </c>
      <c r="F26" s="33" t="s">
        <v>5</v>
      </c>
      <c r="G26" s="58">
        <f t="shared" ca="1" si="0"/>
        <v>45769</v>
      </c>
      <c r="H26" s="42" t="s">
        <v>4</v>
      </c>
      <c r="I26" s="56"/>
    </row>
    <row r="27" spans="1:9" ht="82.5" x14ac:dyDescent="0.35">
      <c r="A27" s="30" t="str">
        <f>IF(AND(E27=""),"","["&amp;TEXT($B$1,"##")&amp;"-"&amp;TEXT(ROW()-9-COUNTBLANK($E$8:E26)+1,"##")&amp;"]")</f>
        <v>[XemSP-19]</v>
      </c>
      <c r="B27" s="46" t="s">
        <v>153</v>
      </c>
      <c r="C27" s="32" t="s">
        <v>119</v>
      </c>
      <c r="D27" s="32"/>
      <c r="E27" s="32" t="s">
        <v>157</v>
      </c>
      <c r="F27" s="59" t="s">
        <v>5</v>
      </c>
      <c r="G27" s="43">
        <f t="shared" ca="1" si="0"/>
        <v>45769</v>
      </c>
      <c r="H27" s="30" t="s">
        <v>4</v>
      </c>
      <c r="I27" s="56"/>
    </row>
    <row r="28" spans="1:9" ht="82.5" x14ac:dyDescent="0.35">
      <c r="A28" s="30" t="str">
        <f>IF(AND(E28=""),"","["&amp;TEXT($B$1,"##")&amp;"-"&amp;TEXT(ROW()-9-COUNTBLANK($E$8:E27)+1,"##")&amp;"]")</f>
        <v>[XemSP-20]</v>
      </c>
      <c r="B28" s="46" t="s">
        <v>158</v>
      </c>
      <c r="C28" s="32" t="s">
        <v>119</v>
      </c>
      <c r="D28" s="32"/>
      <c r="E28" s="32" t="s">
        <v>162</v>
      </c>
      <c r="F28" s="59" t="s">
        <v>5</v>
      </c>
      <c r="G28" s="43">
        <f t="shared" ca="1" si="0"/>
        <v>45769</v>
      </c>
      <c r="H28" s="30" t="s">
        <v>4</v>
      </c>
      <c r="I28" s="56"/>
    </row>
    <row r="29" spans="1:9" ht="82.5" x14ac:dyDescent="0.35">
      <c r="A29" s="30" t="str">
        <f>IF(AND(E29=""),"","["&amp;TEXT($B$1,"##")&amp;"-"&amp;TEXT(ROW()-9-COUNTBLANK($E$8:E28)+1,"##")&amp;"]")</f>
        <v>[XemSP-21]</v>
      </c>
      <c r="B29" s="46" t="s">
        <v>159</v>
      </c>
      <c r="C29" s="32" t="s">
        <v>119</v>
      </c>
      <c r="D29" s="32"/>
      <c r="E29" s="32" t="s">
        <v>163</v>
      </c>
      <c r="F29" s="59" t="s">
        <v>5</v>
      </c>
      <c r="G29" s="43">
        <f t="shared" ca="1" si="0"/>
        <v>45769</v>
      </c>
      <c r="H29" s="30" t="s">
        <v>4</v>
      </c>
      <c r="I29" s="56"/>
    </row>
    <row r="30" spans="1:9" ht="82.5" x14ac:dyDescent="0.35">
      <c r="A30" s="30" t="str">
        <f>IF(AND(E30=""),"","["&amp;TEXT($B$1,"##")&amp;"-"&amp;TEXT(ROW()-9-COUNTBLANK($E$8:E29)+1,"##")&amp;"]")</f>
        <v>[XemSP-22]</v>
      </c>
      <c r="B30" s="46" t="s">
        <v>160</v>
      </c>
      <c r="C30" s="32" t="s">
        <v>119</v>
      </c>
      <c r="D30" s="32"/>
      <c r="E30" s="32" t="s">
        <v>164</v>
      </c>
      <c r="F30" s="59" t="s">
        <v>5</v>
      </c>
      <c r="G30" s="43">
        <f t="shared" ca="1" si="0"/>
        <v>45769</v>
      </c>
      <c r="H30" s="30" t="s">
        <v>4</v>
      </c>
      <c r="I30" s="56"/>
    </row>
    <row r="31" spans="1:9" ht="82.5" x14ac:dyDescent="0.35">
      <c r="A31" s="30" t="str">
        <f>IF(AND(E31=""),"","["&amp;TEXT($B$1,"##")&amp;"-"&amp;TEXT(ROW()-9-COUNTBLANK($E$8:E30)+1,"##")&amp;"]")</f>
        <v>[XemSP-23]</v>
      </c>
      <c r="B31" s="46" t="s">
        <v>161</v>
      </c>
      <c r="C31" s="32" t="s">
        <v>119</v>
      </c>
      <c r="D31" s="32"/>
      <c r="E31" s="32" t="s">
        <v>165</v>
      </c>
      <c r="F31" s="59" t="s">
        <v>5</v>
      </c>
      <c r="G31" s="43">
        <f t="shared" ca="1" si="0"/>
        <v>45769</v>
      </c>
      <c r="H31" s="30" t="s">
        <v>4</v>
      </c>
      <c r="I31" s="56"/>
    </row>
  </sheetData>
  <mergeCells count="3">
    <mergeCell ref="B1:E1"/>
    <mergeCell ref="B2:E2"/>
    <mergeCell ref="B3:E3"/>
  </mergeCells>
  <conditionalFormatting sqref="F1:F8">
    <cfRule type="cellIs" dxfId="51" priority="21" operator="equal">
      <formula>"N/A"</formula>
    </cfRule>
    <cfRule type="cellIs" dxfId="50" priority="22" operator="equal">
      <formula>"Fail"</formula>
    </cfRule>
    <cfRule type="cellIs" dxfId="49" priority="23" operator="equal">
      <formula>Fail</formula>
    </cfRule>
    <cfRule type="cellIs" dxfId="48" priority="24" operator="equal">
      <formula>"Pass"</formula>
    </cfRule>
  </conditionalFormatting>
  <conditionalFormatting sqref="F9:F31">
    <cfRule type="cellIs" dxfId="47" priority="17" operator="equal">
      <formula>"N/A"</formula>
    </cfRule>
    <cfRule type="cellIs" dxfId="46" priority="18" operator="equal">
      <formula>"Fail"</formula>
    </cfRule>
    <cfRule type="cellIs" dxfId="45" priority="19" operator="equal">
      <formula>Fail</formula>
    </cfRule>
    <cfRule type="cellIs" dxfId="44" priority="20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31">
      <formula1>"Pass,Fail,N/A,Untested"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B22" workbookViewId="0">
      <selection activeCell="C39" sqref="A1:XFD1048576"/>
    </sheetView>
  </sheetViews>
  <sheetFormatPr defaultRowHeight="14.5" x14ac:dyDescent="0.35"/>
  <cols>
    <col min="1" max="1" width="18.36328125" customWidth="1"/>
    <col min="2" max="2" width="23.7265625" style="54" customWidth="1"/>
    <col min="3" max="3" width="21.90625" customWidth="1"/>
    <col min="4" max="5" width="26.453125" customWidth="1"/>
    <col min="6" max="6" width="18.36328125" customWidth="1"/>
    <col min="7" max="7" width="18" customWidth="1"/>
    <col min="8" max="8" width="18.54296875" customWidth="1"/>
    <col min="9" max="9" width="10.7265625" customWidth="1"/>
  </cols>
  <sheetData>
    <row r="1" spans="1:9" ht="16.5" x14ac:dyDescent="0.35">
      <c r="A1" s="1" t="s">
        <v>0</v>
      </c>
      <c r="B1" s="106" t="s">
        <v>166</v>
      </c>
      <c r="C1" s="107"/>
      <c r="D1" s="107"/>
      <c r="E1" s="108"/>
      <c r="F1" s="2"/>
      <c r="G1" s="3"/>
      <c r="H1" s="4"/>
      <c r="I1" s="5"/>
    </row>
    <row r="2" spans="1:9" ht="33" x14ac:dyDescent="0.35">
      <c r="A2" s="6" t="s">
        <v>2</v>
      </c>
      <c r="B2" s="109"/>
      <c r="C2" s="107"/>
      <c r="D2" s="107"/>
      <c r="E2" s="110"/>
      <c r="F2" s="7"/>
      <c r="G2" s="8"/>
      <c r="H2" s="9"/>
      <c r="I2" s="5"/>
    </row>
    <row r="3" spans="1:9" ht="16.5" x14ac:dyDescent="0.35">
      <c r="A3" s="1" t="s">
        <v>3</v>
      </c>
      <c r="B3" s="111" t="s">
        <v>4</v>
      </c>
      <c r="C3" s="107"/>
      <c r="D3" s="107"/>
      <c r="E3" s="110"/>
      <c r="F3" s="7"/>
      <c r="G3" s="8"/>
      <c r="H3" s="9"/>
      <c r="I3" s="5"/>
    </row>
    <row r="4" spans="1:9" ht="16.5" x14ac:dyDescent="0.35">
      <c r="A4" s="10" t="s">
        <v>5</v>
      </c>
      <c r="B4" s="61" t="s">
        <v>6</v>
      </c>
      <c r="C4" s="11" t="s">
        <v>7</v>
      </c>
      <c r="D4" s="12" t="s">
        <v>8</v>
      </c>
      <c r="E4" s="11" t="s">
        <v>9</v>
      </c>
      <c r="F4" s="13"/>
      <c r="G4" s="13"/>
      <c r="H4" s="14"/>
      <c r="I4" s="15"/>
    </row>
    <row r="5" spans="1:9" ht="16.5" x14ac:dyDescent="0.35">
      <c r="A5" s="16">
        <f>COUNTIF(F:F,"Pass")</f>
        <v>20</v>
      </c>
      <c r="B5" s="62">
        <f>COUNTIF(F:F,"Fail")</f>
        <v>0</v>
      </c>
      <c r="C5" s="17">
        <f>COUNTIF(F:F,"Untested")</f>
        <v>0</v>
      </c>
      <c r="D5" s="18">
        <f>COUNTIF(F:F,"N/A")</f>
        <v>0</v>
      </c>
      <c r="E5" s="17">
        <f>SUM(A5:D5)</f>
        <v>20</v>
      </c>
      <c r="F5" s="13"/>
      <c r="G5" s="13"/>
      <c r="H5" s="14"/>
      <c r="I5" s="15"/>
    </row>
    <row r="6" spans="1:9" ht="16.5" x14ac:dyDescent="0.35">
      <c r="A6" s="19" t="s">
        <v>10</v>
      </c>
      <c r="B6" s="63" t="s">
        <v>10</v>
      </c>
      <c r="C6" s="20" t="s">
        <v>10</v>
      </c>
      <c r="D6" s="21" t="s">
        <v>10</v>
      </c>
      <c r="E6" s="20"/>
      <c r="F6" s="13"/>
      <c r="G6" s="13"/>
      <c r="H6" s="14"/>
      <c r="I6" s="15"/>
    </row>
    <row r="7" spans="1:9" ht="17" thickBot="1" x14ac:dyDescent="0.4">
      <c r="A7" s="22"/>
      <c r="B7" s="64"/>
      <c r="C7" s="23"/>
      <c r="D7" s="24"/>
      <c r="E7" s="23"/>
      <c r="F7" s="25"/>
      <c r="G7" s="25"/>
      <c r="H7" s="26"/>
      <c r="I7" s="15"/>
    </row>
    <row r="8" spans="1:9" ht="16.5" x14ac:dyDescent="0.35">
      <c r="A8" s="27" t="s">
        <v>11</v>
      </c>
      <c r="B8" s="65" t="s">
        <v>12</v>
      </c>
      <c r="C8" s="27" t="s">
        <v>13</v>
      </c>
      <c r="D8" s="27" t="s">
        <v>14</v>
      </c>
      <c r="E8" s="27" t="s">
        <v>15</v>
      </c>
      <c r="F8" s="28" t="s">
        <v>16</v>
      </c>
      <c r="G8" s="28" t="s">
        <v>17</v>
      </c>
      <c r="H8" s="28" t="s">
        <v>3</v>
      </c>
      <c r="I8" s="55" t="s">
        <v>18</v>
      </c>
    </row>
    <row r="9" spans="1:9" ht="49.5" x14ac:dyDescent="0.35">
      <c r="A9" s="30" t="str">
        <f>IF(AND(E9=""),"","["&amp;TEXT($B$1,"##")&amp;"-"&amp;TEXT(ROW()-9-COUNTBLANK($E$8:E8)+1,"##")&amp;"]")</f>
        <v>[TimKiem-1]</v>
      </c>
      <c r="B9" s="31" t="s">
        <v>168</v>
      </c>
      <c r="C9" s="32" t="s">
        <v>167</v>
      </c>
      <c r="D9" s="32"/>
      <c r="E9" s="32" t="s">
        <v>171</v>
      </c>
      <c r="F9" s="33" t="s">
        <v>5</v>
      </c>
      <c r="G9" s="34">
        <f ca="1">TODAY()</f>
        <v>45769</v>
      </c>
      <c r="H9" s="30" t="s">
        <v>4</v>
      </c>
      <c r="I9" s="56"/>
    </row>
    <row r="10" spans="1:9" ht="49.5" x14ac:dyDescent="0.35">
      <c r="A10" s="30" t="str">
        <f>IF(AND(E10=""),"","["&amp;TEXT($B$1,"##")&amp;"-"&amp;TEXT(ROW()-9-COUNTBLANK($E$8:E9)+1,"##")&amp;"]")</f>
        <v>[TimKiem-2]</v>
      </c>
      <c r="B10" s="46" t="s">
        <v>169</v>
      </c>
      <c r="C10" s="32" t="s">
        <v>167</v>
      </c>
      <c r="D10" s="32"/>
      <c r="E10" s="32" t="s">
        <v>172</v>
      </c>
      <c r="F10" s="33" t="s">
        <v>5</v>
      </c>
      <c r="G10" s="34">
        <f t="shared" ref="G10:G31" ca="1" si="0">TODAY()</f>
        <v>45769</v>
      </c>
      <c r="H10" s="30" t="s">
        <v>4</v>
      </c>
      <c r="I10" s="56"/>
    </row>
    <row r="11" spans="1:9" ht="49.5" x14ac:dyDescent="0.35">
      <c r="A11" s="30" t="str">
        <f>IF(AND(E11=""),"","["&amp;TEXT($B$1,"##")&amp;"-"&amp;TEXT(ROW()-9-COUNTBLANK($E$8:E10)+1,"##")&amp;"]")</f>
        <v>[TimKiem-3]</v>
      </c>
      <c r="B11" s="46" t="s">
        <v>170</v>
      </c>
      <c r="C11" s="32" t="s">
        <v>167</v>
      </c>
      <c r="D11" s="32"/>
      <c r="E11" s="32" t="s">
        <v>173</v>
      </c>
      <c r="F11" s="33" t="s">
        <v>5</v>
      </c>
      <c r="G11" s="34">
        <f t="shared" ca="1" si="0"/>
        <v>45769</v>
      </c>
      <c r="H11" s="30" t="s">
        <v>4</v>
      </c>
      <c r="I11" s="56"/>
    </row>
    <row r="12" spans="1:9" ht="66" x14ac:dyDescent="0.35">
      <c r="A12" s="30" t="str">
        <f>IF(AND(E12=""),"","["&amp;TEXT($B$1,"##")&amp;"-"&amp;TEXT(ROW()-9-COUNTBLANK($E$8:E11)+1,"##")&amp;"]")</f>
        <v>[TimKiem-4]</v>
      </c>
      <c r="B12" s="46" t="s">
        <v>175</v>
      </c>
      <c r="C12" s="32" t="s">
        <v>167</v>
      </c>
      <c r="D12" s="32"/>
      <c r="E12" s="32" t="s">
        <v>174</v>
      </c>
      <c r="F12" s="33" t="s">
        <v>5</v>
      </c>
      <c r="G12" s="34">
        <f t="shared" ca="1" si="0"/>
        <v>45769</v>
      </c>
      <c r="H12" s="30" t="s">
        <v>4</v>
      </c>
      <c r="I12" s="56"/>
    </row>
    <row r="13" spans="1:9" ht="49.5" x14ac:dyDescent="0.35">
      <c r="A13" s="30" t="str">
        <f>IF(AND(E13=""),"","["&amp;TEXT($B$1,"##")&amp;"-"&amp;TEXT(ROW()-9-COUNTBLANK($E$8:E12)+1,"##")&amp;"]")</f>
        <v>[TimKiem-5]</v>
      </c>
      <c r="B13" s="46" t="s">
        <v>176</v>
      </c>
      <c r="C13" s="32" t="s">
        <v>167</v>
      </c>
      <c r="D13" s="32"/>
      <c r="E13" s="32" t="s">
        <v>177</v>
      </c>
      <c r="F13" s="33" t="s">
        <v>5</v>
      </c>
      <c r="G13" s="34">
        <f t="shared" ca="1" si="0"/>
        <v>45769</v>
      </c>
      <c r="H13" s="30" t="s">
        <v>4</v>
      </c>
      <c r="I13" s="56"/>
    </row>
    <row r="14" spans="1:9" ht="49.5" x14ac:dyDescent="0.35">
      <c r="A14" s="30" t="str">
        <f>IF(AND(E14=""),"","["&amp;TEXT($B$1,"##")&amp;"-"&amp;TEXT(ROW()-9-COUNTBLANK($E$8:E13)+1,"##")&amp;"]")</f>
        <v>[TimKiem-6]</v>
      </c>
      <c r="B14" s="46" t="s">
        <v>178</v>
      </c>
      <c r="C14" s="32" t="s">
        <v>167</v>
      </c>
      <c r="D14" s="32"/>
      <c r="E14" s="32" t="s">
        <v>182</v>
      </c>
      <c r="F14" s="33" t="s">
        <v>5</v>
      </c>
      <c r="G14" s="34">
        <f t="shared" ca="1" si="0"/>
        <v>45769</v>
      </c>
      <c r="H14" s="30" t="s">
        <v>4</v>
      </c>
      <c r="I14" s="56"/>
    </row>
    <row r="15" spans="1:9" ht="49.5" x14ac:dyDescent="0.35">
      <c r="A15" s="30" t="str">
        <f>IF(AND(E15=""),"","["&amp;TEXT($B$1,"##")&amp;"-"&amp;TEXT(ROW()-9-COUNTBLANK($E$8:E14)+1,"##")&amp;"]")</f>
        <v>[TimKiem-7]</v>
      </c>
      <c r="B15" s="46" t="s">
        <v>179</v>
      </c>
      <c r="C15" s="32" t="s">
        <v>167</v>
      </c>
      <c r="D15" s="32"/>
      <c r="E15" s="32" t="s">
        <v>183</v>
      </c>
      <c r="F15" s="33" t="s">
        <v>5</v>
      </c>
      <c r="G15" s="34">
        <f t="shared" ca="1" si="0"/>
        <v>45769</v>
      </c>
      <c r="H15" s="30" t="s">
        <v>4</v>
      </c>
      <c r="I15" s="56"/>
    </row>
    <row r="16" spans="1:9" ht="66" x14ac:dyDescent="0.35">
      <c r="A16" s="30" t="str">
        <f>IF(AND(E16=""),"","["&amp;TEXT($B$1,"##")&amp;"-"&amp;TEXT(ROW()-9-COUNTBLANK($E$8:E15)+1,"##")&amp;"]")</f>
        <v>[TimKiem-8]</v>
      </c>
      <c r="B16" s="66" t="s">
        <v>180</v>
      </c>
      <c r="C16" s="32" t="s">
        <v>167</v>
      </c>
      <c r="D16" s="38"/>
      <c r="E16" s="32" t="s">
        <v>184</v>
      </c>
      <c r="F16" s="33" t="s">
        <v>5</v>
      </c>
      <c r="G16" s="34">
        <f t="shared" ca="1" si="0"/>
        <v>45769</v>
      </c>
      <c r="H16" s="30" t="s">
        <v>4</v>
      </c>
      <c r="I16" s="56"/>
    </row>
    <row r="17" spans="1:9" ht="49.5" x14ac:dyDescent="0.35">
      <c r="A17" s="30" t="str">
        <f>IF(AND(E17=""),"","["&amp;TEXT($B$1,"##")&amp;"-"&amp;TEXT(ROW()-9-COUNTBLANK($E$8:E16)+1,"##")&amp;"]")</f>
        <v>[TimKiem-9]</v>
      </c>
      <c r="B17" s="66" t="s">
        <v>181</v>
      </c>
      <c r="C17" s="32" t="s">
        <v>167</v>
      </c>
      <c r="D17" s="38"/>
      <c r="E17" s="37" t="s">
        <v>185</v>
      </c>
      <c r="F17" s="33" t="s">
        <v>5</v>
      </c>
      <c r="G17" s="34">
        <f t="shared" ca="1" si="0"/>
        <v>45769</v>
      </c>
      <c r="H17" s="30" t="s">
        <v>4</v>
      </c>
      <c r="I17" s="56"/>
    </row>
    <row r="18" spans="1:9" ht="66" x14ac:dyDescent="0.35">
      <c r="A18" s="30" t="str">
        <f>IF(AND(E18=""),"","["&amp;TEXT($B$1,"##")&amp;"-"&amp;TEXT(ROW()-9-COUNTBLANK($E$8:E17)+1,"##")&amp;"]")</f>
        <v>[TimKiem-10]</v>
      </c>
      <c r="B18" s="66" t="s">
        <v>186</v>
      </c>
      <c r="C18" s="32" t="s">
        <v>167</v>
      </c>
      <c r="D18" s="37"/>
      <c r="E18" s="37" t="s">
        <v>189</v>
      </c>
      <c r="F18" s="33" t="s">
        <v>5</v>
      </c>
      <c r="G18" s="34">
        <f t="shared" ca="1" si="0"/>
        <v>45769</v>
      </c>
      <c r="H18" s="30" t="s">
        <v>4</v>
      </c>
      <c r="I18" s="56"/>
    </row>
    <row r="19" spans="1:9" ht="49.5" x14ac:dyDescent="0.35">
      <c r="A19" s="30" t="str">
        <f>IF(AND(E19=""),"","["&amp;TEXT($B$1,"##")&amp;"-"&amp;TEXT(ROW()-9-COUNTBLANK($E$8:E18)+1,"##")&amp;"]")</f>
        <v>[TimKiem-11]</v>
      </c>
      <c r="B19" s="66" t="s">
        <v>187</v>
      </c>
      <c r="C19" s="32" t="s">
        <v>167</v>
      </c>
      <c r="D19" s="37"/>
      <c r="E19" s="37" t="s">
        <v>190</v>
      </c>
      <c r="F19" s="33" t="s">
        <v>5</v>
      </c>
      <c r="G19" s="34">
        <f t="shared" ca="1" si="0"/>
        <v>45769</v>
      </c>
      <c r="H19" s="30" t="s">
        <v>4</v>
      </c>
      <c r="I19" s="56"/>
    </row>
    <row r="20" spans="1:9" ht="49.5" x14ac:dyDescent="0.35">
      <c r="A20" s="30" t="str">
        <f>IF(AND(E20=""),"","["&amp;TEXT($B$1,"##")&amp;"-"&amp;TEXT(ROW()-9-COUNTBLANK($E$8:E19)+1,"##")&amp;"]")</f>
        <v>[TimKiem-12]</v>
      </c>
      <c r="B20" s="66" t="s">
        <v>188</v>
      </c>
      <c r="C20" s="32" t="s">
        <v>167</v>
      </c>
      <c r="D20" s="38"/>
      <c r="E20" s="37" t="s">
        <v>191</v>
      </c>
      <c r="F20" s="33" t="s">
        <v>5</v>
      </c>
      <c r="G20" s="34">
        <f t="shared" ca="1" si="0"/>
        <v>45769</v>
      </c>
      <c r="H20" s="30" t="s">
        <v>4</v>
      </c>
      <c r="I20" s="56"/>
    </row>
    <row r="21" spans="1:9" ht="49.5" x14ac:dyDescent="0.35">
      <c r="A21" s="30" t="str">
        <f>IF(AND(E21=""),"","["&amp;TEXT($B$1,"##")&amp;"-"&amp;TEXT(ROW()-9-COUNTBLANK($E$8:E20)+1,"##")&amp;"]")</f>
        <v>[TimKiem-13]</v>
      </c>
      <c r="B21" s="67" t="s">
        <v>192</v>
      </c>
      <c r="C21" s="32" t="s">
        <v>167</v>
      </c>
      <c r="D21" s="40"/>
      <c r="E21" s="39" t="s">
        <v>196</v>
      </c>
      <c r="F21" s="33" t="s">
        <v>5</v>
      </c>
      <c r="G21" s="41">
        <f t="shared" ca="1" si="0"/>
        <v>45769</v>
      </c>
      <c r="H21" s="42" t="s">
        <v>4</v>
      </c>
      <c r="I21" s="56"/>
    </row>
    <row r="22" spans="1:9" ht="49.5" x14ac:dyDescent="0.35">
      <c r="A22" s="30" t="str">
        <f>IF(AND(E22=""),"","["&amp;TEXT($B$1,"##")&amp;"-"&amp;TEXT(ROW()-9-COUNTBLANK($E$8:E21)+1,"##")&amp;"]")</f>
        <v>[TimKiem-14]</v>
      </c>
      <c r="B22" s="46" t="s">
        <v>193</v>
      </c>
      <c r="C22" s="32" t="s">
        <v>167</v>
      </c>
      <c r="D22" s="32"/>
      <c r="E22" s="32" t="s">
        <v>197</v>
      </c>
      <c r="F22" s="33" t="s">
        <v>5</v>
      </c>
      <c r="G22" s="43">
        <f t="shared" ca="1" si="0"/>
        <v>45769</v>
      </c>
      <c r="H22" s="30" t="s">
        <v>4</v>
      </c>
      <c r="I22" s="56"/>
    </row>
    <row r="23" spans="1:9" ht="49.5" x14ac:dyDescent="0.35">
      <c r="A23" s="30" t="str">
        <f>IF(AND(E23=""),"","["&amp;TEXT($B$1,"##")&amp;"-"&amp;TEXT(ROW()-9-COUNTBLANK($E$8:E22)+1,"##")&amp;"]")</f>
        <v>[TimKiem-15]</v>
      </c>
      <c r="B23" s="46" t="s">
        <v>194</v>
      </c>
      <c r="C23" s="32" t="s">
        <v>167</v>
      </c>
      <c r="D23" s="32"/>
      <c r="E23" s="32" t="s">
        <v>198</v>
      </c>
      <c r="F23" s="33" t="s">
        <v>5</v>
      </c>
      <c r="G23" s="43">
        <f t="shared" ca="1" si="0"/>
        <v>45769</v>
      </c>
      <c r="H23" s="30" t="s">
        <v>4</v>
      </c>
      <c r="I23" s="30" t="str">
        <f>IF(AND(M23=""),"","["&amp;TEXT($B$1,"##")&amp;"-"&amp;TEXT(ROW()-9-COUNTBLANK($E$8:M22)+1,"##")&amp;"]")</f>
        <v/>
      </c>
    </row>
    <row r="24" spans="1:9" ht="66" x14ac:dyDescent="0.35">
      <c r="A24" s="30" t="str">
        <f>IF(AND(E24=""),"","["&amp;TEXT($B$1,"##")&amp;"-"&amp;TEXT(ROW()-9-COUNTBLANK($E$8:E23)+1,"##")&amp;"]")</f>
        <v>[TimKiem-16]</v>
      </c>
      <c r="B24" s="46" t="s">
        <v>195</v>
      </c>
      <c r="C24" s="32" t="s">
        <v>167</v>
      </c>
      <c r="D24" s="32"/>
      <c r="E24" s="32" t="s">
        <v>199</v>
      </c>
      <c r="F24" s="33" t="s">
        <v>5</v>
      </c>
      <c r="G24" s="43">
        <f t="shared" ca="1" si="0"/>
        <v>45769</v>
      </c>
      <c r="H24" s="30" t="s">
        <v>4</v>
      </c>
      <c r="I24" s="56"/>
    </row>
    <row r="25" spans="1:9" ht="49.5" x14ac:dyDescent="0.35">
      <c r="A25" s="30" t="str">
        <f>IF(AND(E25=""),"","["&amp;TEXT($B$1,"##")&amp;"-"&amp;TEXT(ROW()-9-COUNTBLANK($E$8:E24)+1,"##")&amp;"]")</f>
        <v>[TimKiem-17]</v>
      </c>
      <c r="B25" s="60" t="s">
        <v>200</v>
      </c>
      <c r="C25" s="32" t="s">
        <v>167</v>
      </c>
      <c r="D25" s="32"/>
      <c r="E25" s="32" t="s">
        <v>201</v>
      </c>
      <c r="F25" s="33" t="s">
        <v>5</v>
      </c>
      <c r="G25" s="43">
        <f t="shared" ca="1" si="0"/>
        <v>45769</v>
      </c>
      <c r="H25" s="30" t="s">
        <v>4</v>
      </c>
      <c r="I25" s="56"/>
    </row>
    <row r="26" spans="1:9" ht="49.5" x14ac:dyDescent="0.35">
      <c r="A26" s="42" t="str">
        <f>IF(AND(E26=""),"","["&amp;TEXT($B$1,"##")&amp;"-"&amp;TEXT(ROW()-9-COUNTBLANK($E$8:E25)+1,"##")&amp;"]")</f>
        <v>[TimKiem-18]</v>
      </c>
      <c r="B26" s="68" t="s">
        <v>202</v>
      </c>
      <c r="C26" s="32" t="s">
        <v>167</v>
      </c>
      <c r="D26" s="57"/>
      <c r="E26" s="57" t="s">
        <v>205</v>
      </c>
      <c r="F26" s="33" t="s">
        <v>5</v>
      </c>
      <c r="G26" s="58">
        <f t="shared" ca="1" si="0"/>
        <v>45769</v>
      </c>
      <c r="H26" s="42" t="s">
        <v>4</v>
      </c>
      <c r="I26" s="56"/>
    </row>
    <row r="27" spans="1:9" ht="49.5" x14ac:dyDescent="0.35">
      <c r="A27" s="30" t="str">
        <f>IF(AND(E27=""),"","["&amp;TEXT($B$1,"##")&amp;"-"&amp;TEXT(ROW()-9-COUNTBLANK($E$8:E26)+1,"##")&amp;"]")</f>
        <v>[TimKiem-19]</v>
      </c>
      <c r="B27" s="46" t="s">
        <v>203</v>
      </c>
      <c r="C27" s="32" t="s">
        <v>167</v>
      </c>
      <c r="D27" s="32"/>
      <c r="E27" s="32" t="s">
        <v>206</v>
      </c>
      <c r="F27" s="59" t="s">
        <v>5</v>
      </c>
      <c r="G27" s="43">
        <f t="shared" ca="1" si="0"/>
        <v>45769</v>
      </c>
      <c r="H27" s="30" t="s">
        <v>4</v>
      </c>
      <c r="I27" s="56"/>
    </row>
    <row r="28" spans="1:9" ht="49.5" x14ac:dyDescent="0.35">
      <c r="A28" s="30" t="str">
        <f>IF(AND(E28=""),"","["&amp;TEXT($B$1,"##")&amp;"-"&amp;TEXT(ROW()-9-COUNTBLANK($E$8:E27)+1,"##")&amp;"]")</f>
        <v>[TimKiem-20]</v>
      </c>
      <c r="B28" s="46" t="s">
        <v>204</v>
      </c>
      <c r="C28" s="32" t="s">
        <v>167</v>
      </c>
      <c r="D28" s="32"/>
      <c r="E28" s="32" t="s">
        <v>207</v>
      </c>
      <c r="F28" s="59" t="s">
        <v>5</v>
      </c>
      <c r="G28" s="43">
        <f t="shared" ca="1" si="0"/>
        <v>45769</v>
      </c>
      <c r="H28" s="30" t="s">
        <v>4</v>
      </c>
      <c r="I28" s="56"/>
    </row>
    <row r="29" spans="1:9" ht="16.5" x14ac:dyDescent="0.35">
      <c r="A29" s="30"/>
      <c r="B29" s="46"/>
      <c r="C29" s="32"/>
      <c r="D29" s="32"/>
      <c r="E29" s="32"/>
      <c r="F29" s="59"/>
      <c r="G29" s="43"/>
      <c r="H29" s="30"/>
      <c r="I29" s="56"/>
    </row>
    <row r="30" spans="1:9" ht="16.5" x14ac:dyDescent="0.35">
      <c r="A30" s="30"/>
      <c r="B30" s="46"/>
      <c r="C30" s="32"/>
      <c r="D30" s="32"/>
      <c r="E30" s="32"/>
      <c r="F30" s="59"/>
      <c r="G30" s="43"/>
      <c r="H30" s="30"/>
      <c r="I30" s="56"/>
    </row>
    <row r="31" spans="1:9" ht="16.5" x14ac:dyDescent="0.35">
      <c r="A31" s="30"/>
      <c r="B31" s="46"/>
      <c r="C31" s="32"/>
      <c r="D31" s="32"/>
      <c r="E31" s="32"/>
      <c r="F31" s="59"/>
      <c r="G31" s="43"/>
      <c r="H31" s="30"/>
      <c r="I31" s="56"/>
    </row>
  </sheetData>
  <mergeCells count="3">
    <mergeCell ref="B1:E1"/>
    <mergeCell ref="B2:E2"/>
    <mergeCell ref="B3:E3"/>
  </mergeCells>
  <conditionalFormatting sqref="F1:F8">
    <cfRule type="cellIs" dxfId="43" priority="5" operator="equal">
      <formula>"N/A"</formula>
    </cfRule>
    <cfRule type="cellIs" dxfId="42" priority="6" operator="equal">
      <formula>"Fail"</formula>
    </cfRule>
    <cfRule type="cellIs" dxfId="41" priority="7" operator="equal">
      <formula>Fail</formula>
    </cfRule>
    <cfRule type="cellIs" dxfId="40" priority="8" operator="equal">
      <formula>"Pass"</formula>
    </cfRule>
  </conditionalFormatting>
  <conditionalFormatting sqref="F9:F31">
    <cfRule type="cellIs" dxfId="39" priority="1" operator="equal">
      <formula>"N/A"</formula>
    </cfRule>
    <cfRule type="cellIs" dxfId="38" priority="2" operator="equal">
      <formula>"Fail"</formula>
    </cfRule>
    <cfRule type="cellIs" dxfId="37" priority="3" operator="equal">
      <formula>Fail</formula>
    </cfRule>
    <cfRule type="cellIs" dxfId="36" priority="4" operator="equal">
      <formula>"Pass"</formula>
    </cfRule>
  </conditionalFormatting>
  <dataValidations count="2">
    <dataValidation type="list" allowBlank="1" showErrorMessage="1" sqref="F9:F31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B25" workbookViewId="0">
      <selection activeCell="C39" sqref="A1:XFD1048576"/>
    </sheetView>
  </sheetViews>
  <sheetFormatPr defaultRowHeight="14.5" x14ac:dyDescent="0.35"/>
  <cols>
    <col min="1" max="1" width="18.36328125" customWidth="1"/>
    <col min="2" max="2" width="23.7265625" style="54" customWidth="1"/>
    <col min="3" max="3" width="21.90625" customWidth="1"/>
    <col min="4" max="5" width="26.453125" customWidth="1"/>
    <col min="6" max="6" width="18.36328125" customWidth="1"/>
    <col min="7" max="7" width="18" customWidth="1"/>
    <col min="8" max="8" width="18.54296875" customWidth="1"/>
    <col min="9" max="9" width="10.7265625" customWidth="1"/>
  </cols>
  <sheetData>
    <row r="1" spans="1:9" ht="16.5" x14ac:dyDescent="0.35">
      <c r="A1" s="1" t="s">
        <v>0</v>
      </c>
      <c r="B1" s="106" t="s">
        <v>208</v>
      </c>
      <c r="C1" s="107"/>
      <c r="D1" s="107"/>
      <c r="E1" s="108"/>
      <c r="F1" s="2"/>
      <c r="G1" s="3"/>
      <c r="H1" s="4"/>
      <c r="I1" s="5"/>
    </row>
    <row r="2" spans="1:9" ht="33" x14ac:dyDescent="0.35">
      <c r="A2" s="6" t="s">
        <v>2</v>
      </c>
      <c r="B2" s="109"/>
      <c r="C2" s="107"/>
      <c r="D2" s="107"/>
      <c r="E2" s="110"/>
      <c r="F2" s="7"/>
      <c r="G2" s="8"/>
      <c r="H2" s="9"/>
      <c r="I2" s="5"/>
    </row>
    <row r="3" spans="1:9" ht="16.5" x14ac:dyDescent="0.35">
      <c r="A3" s="1" t="s">
        <v>3</v>
      </c>
      <c r="B3" s="111" t="s">
        <v>4</v>
      </c>
      <c r="C3" s="107"/>
      <c r="D3" s="107"/>
      <c r="E3" s="110"/>
      <c r="F3" s="7"/>
      <c r="G3" s="8"/>
      <c r="H3" s="9"/>
      <c r="I3" s="5"/>
    </row>
    <row r="4" spans="1:9" ht="16.5" x14ac:dyDescent="0.35">
      <c r="A4" s="10" t="s">
        <v>5</v>
      </c>
      <c r="B4" s="61" t="s">
        <v>6</v>
      </c>
      <c r="C4" s="11" t="s">
        <v>7</v>
      </c>
      <c r="D4" s="12" t="s">
        <v>8</v>
      </c>
      <c r="E4" s="11" t="s">
        <v>9</v>
      </c>
      <c r="F4" s="13"/>
      <c r="G4" s="13"/>
      <c r="H4" s="14"/>
      <c r="I4" s="15"/>
    </row>
    <row r="5" spans="1:9" ht="16.5" x14ac:dyDescent="0.35">
      <c r="A5" s="16">
        <f>COUNTIF(F:F,"Pass")</f>
        <v>18</v>
      </c>
      <c r="B5" s="62">
        <f>COUNTIF(F:F,"Fail")</f>
        <v>0</v>
      </c>
      <c r="C5" s="17">
        <f>COUNTIF(F:F,"Untested")</f>
        <v>0</v>
      </c>
      <c r="D5" s="18">
        <f>COUNTIF(F:F,"N/A")</f>
        <v>0</v>
      </c>
      <c r="E5" s="17">
        <f>SUM(A5:D5)</f>
        <v>18</v>
      </c>
      <c r="F5" s="13"/>
      <c r="G5" s="13"/>
      <c r="H5" s="14"/>
      <c r="I5" s="15"/>
    </row>
    <row r="6" spans="1:9" ht="16.5" x14ac:dyDescent="0.35">
      <c r="A6" s="19" t="s">
        <v>10</v>
      </c>
      <c r="B6" s="63" t="s">
        <v>10</v>
      </c>
      <c r="C6" s="20" t="s">
        <v>10</v>
      </c>
      <c r="D6" s="21" t="s">
        <v>10</v>
      </c>
      <c r="E6" s="20"/>
      <c r="F6" s="13"/>
      <c r="G6" s="13"/>
      <c r="H6" s="14"/>
      <c r="I6" s="15"/>
    </row>
    <row r="7" spans="1:9" ht="17" thickBot="1" x14ac:dyDescent="0.4">
      <c r="A7" s="22"/>
      <c r="B7" s="64"/>
      <c r="C7" s="23"/>
      <c r="D7" s="24"/>
      <c r="E7" s="23"/>
      <c r="F7" s="25"/>
      <c r="G7" s="25"/>
      <c r="H7" s="26"/>
      <c r="I7" s="15"/>
    </row>
    <row r="8" spans="1:9" ht="16.5" x14ac:dyDescent="0.35">
      <c r="A8" s="27" t="s">
        <v>11</v>
      </c>
      <c r="B8" s="65" t="s">
        <v>12</v>
      </c>
      <c r="C8" s="27" t="s">
        <v>13</v>
      </c>
      <c r="D8" s="27" t="s">
        <v>14</v>
      </c>
      <c r="E8" s="27" t="s">
        <v>15</v>
      </c>
      <c r="F8" s="28" t="s">
        <v>16</v>
      </c>
      <c r="G8" s="28" t="s">
        <v>17</v>
      </c>
      <c r="H8" s="28" t="s">
        <v>3</v>
      </c>
      <c r="I8" s="55" t="s">
        <v>18</v>
      </c>
    </row>
    <row r="9" spans="1:9" ht="99" x14ac:dyDescent="0.35">
      <c r="A9" s="30" t="str">
        <f>IF(AND(E9=""),"","["&amp;TEXT($B$1,"##")&amp;"-"&amp;TEXT(ROW()-9-COUNTBLANK($E$8:E8)+1,"##")&amp;"]")</f>
        <v>[GioHang-1]</v>
      </c>
      <c r="B9" s="31" t="s">
        <v>210</v>
      </c>
      <c r="C9" s="32" t="s">
        <v>209</v>
      </c>
      <c r="D9" s="32"/>
      <c r="E9" s="32" t="s">
        <v>215</v>
      </c>
      <c r="F9" s="33" t="s">
        <v>5</v>
      </c>
      <c r="G9" s="34">
        <f ca="1">TODAY()</f>
        <v>45769</v>
      </c>
      <c r="H9" s="30" t="s">
        <v>4</v>
      </c>
      <c r="I9" s="56"/>
    </row>
    <row r="10" spans="1:9" ht="99" x14ac:dyDescent="0.35">
      <c r="A10" s="30" t="str">
        <f>IF(AND(E10=""),"","["&amp;TEXT($B$1,"##")&amp;"-"&amp;TEXT(ROW()-9-COUNTBLANK($E$8:E9)+1,"##")&amp;"]")</f>
        <v>[GioHang-2]</v>
      </c>
      <c r="B10" s="46" t="s">
        <v>211</v>
      </c>
      <c r="C10" s="32" t="s">
        <v>209</v>
      </c>
      <c r="D10" s="32"/>
      <c r="E10" s="32" t="s">
        <v>216</v>
      </c>
      <c r="F10" s="33" t="s">
        <v>5</v>
      </c>
      <c r="G10" s="34">
        <f t="shared" ref="G10:G31" ca="1" si="0">TODAY()</f>
        <v>45769</v>
      </c>
      <c r="H10" s="30" t="s">
        <v>4</v>
      </c>
      <c r="I10" s="56"/>
    </row>
    <row r="11" spans="1:9" ht="99" x14ac:dyDescent="0.35">
      <c r="A11" s="30" t="str">
        <f>IF(AND(E11=""),"","["&amp;TEXT($B$1,"##")&amp;"-"&amp;TEXT(ROW()-9-COUNTBLANK($E$8:E10)+1,"##")&amp;"]")</f>
        <v>[GioHang-3]</v>
      </c>
      <c r="B11" s="46" t="s">
        <v>212</v>
      </c>
      <c r="C11" s="32" t="s">
        <v>209</v>
      </c>
      <c r="D11" s="32"/>
      <c r="E11" s="32" t="s">
        <v>217</v>
      </c>
      <c r="F11" s="33" t="s">
        <v>5</v>
      </c>
      <c r="G11" s="34">
        <f t="shared" ca="1" si="0"/>
        <v>45769</v>
      </c>
      <c r="H11" s="30" t="s">
        <v>4</v>
      </c>
      <c r="I11" s="56"/>
    </row>
    <row r="12" spans="1:9" ht="99" x14ac:dyDescent="0.35">
      <c r="A12" s="30" t="str">
        <f>IF(AND(E12=""),"","["&amp;TEXT($B$1,"##")&amp;"-"&amp;TEXT(ROW()-9-COUNTBLANK($E$8:E11)+1,"##")&amp;"]")</f>
        <v>[GioHang-4]</v>
      </c>
      <c r="B12" s="46" t="s">
        <v>213</v>
      </c>
      <c r="C12" s="32" t="s">
        <v>209</v>
      </c>
      <c r="D12" s="32"/>
      <c r="E12" s="32" t="s">
        <v>218</v>
      </c>
      <c r="F12" s="33" t="s">
        <v>5</v>
      </c>
      <c r="G12" s="34">
        <f t="shared" ca="1" si="0"/>
        <v>45769</v>
      </c>
      <c r="H12" s="30" t="s">
        <v>4</v>
      </c>
      <c r="I12" s="56"/>
    </row>
    <row r="13" spans="1:9" ht="99" x14ac:dyDescent="0.35">
      <c r="A13" s="30" t="str">
        <f>IF(AND(E13=""),"","["&amp;TEXT($B$1,"##")&amp;"-"&amp;TEXT(ROW()-9-COUNTBLANK($E$8:E12)+1,"##")&amp;"]")</f>
        <v>[GioHang-5]</v>
      </c>
      <c r="B13" s="46" t="s">
        <v>214</v>
      </c>
      <c r="C13" s="32" t="s">
        <v>209</v>
      </c>
      <c r="D13" s="32"/>
      <c r="E13" s="32" t="s">
        <v>219</v>
      </c>
      <c r="F13" s="33" t="s">
        <v>5</v>
      </c>
      <c r="G13" s="34">
        <f t="shared" ca="1" si="0"/>
        <v>45769</v>
      </c>
      <c r="H13" s="30" t="s">
        <v>4</v>
      </c>
      <c r="I13" s="56"/>
    </row>
    <row r="14" spans="1:9" ht="99" x14ac:dyDescent="0.35">
      <c r="A14" s="30" t="str">
        <f>IF(AND(E14=""),"","["&amp;TEXT($B$1,"##")&amp;"-"&amp;TEXT(ROW()-9-COUNTBLANK($E$8:E13)+1,"##")&amp;"]")</f>
        <v>[GioHang-6]</v>
      </c>
      <c r="B14" s="46" t="s">
        <v>220</v>
      </c>
      <c r="C14" s="32" t="s">
        <v>209</v>
      </c>
      <c r="D14" s="32"/>
      <c r="E14" s="32" t="s">
        <v>224</v>
      </c>
      <c r="F14" s="33" t="s">
        <v>5</v>
      </c>
      <c r="G14" s="34">
        <f t="shared" ca="1" si="0"/>
        <v>45769</v>
      </c>
      <c r="H14" s="30" t="s">
        <v>4</v>
      </c>
      <c r="I14" s="56"/>
    </row>
    <row r="15" spans="1:9" ht="99" x14ac:dyDescent="0.35">
      <c r="A15" s="30" t="str">
        <f>IF(AND(E15=""),"","["&amp;TEXT($B$1,"##")&amp;"-"&amp;TEXT(ROW()-9-COUNTBLANK($E$8:E14)+1,"##")&amp;"]")</f>
        <v>[GioHang-7]</v>
      </c>
      <c r="B15" s="46" t="s">
        <v>221</v>
      </c>
      <c r="C15" s="32" t="s">
        <v>209</v>
      </c>
      <c r="D15" s="32"/>
      <c r="E15" s="32" t="s">
        <v>225</v>
      </c>
      <c r="F15" s="33" t="s">
        <v>5</v>
      </c>
      <c r="G15" s="34">
        <f t="shared" ca="1" si="0"/>
        <v>45769</v>
      </c>
      <c r="H15" s="30" t="s">
        <v>4</v>
      </c>
      <c r="I15" s="56"/>
    </row>
    <row r="16" spans="1:9" ht="99" x14ac:dyDescent="0.35">
      <c r="A16" s="30" t="str">
        <f>IF(AND(E16=""),"","["&amp;TEXT($B$1,"##")&amp;"-"&amp;TEXT(ROW()-9-COUNTBLANK($E$8:E15)+1,"##")&amp;"]")</f>
        <v>[GioHang-8]</v>
      </c>
      <c r="B16" s="66" t="s">
        <v>222</v>
      </c>
      <c r="C16" s="32" t="s">
        <v>209</v>
      </c>
      <c r="D16" s="38"/>
      <c r="E16" s="32" t="s">
        <v>226</v>
      </c>
      <c r="F16" s="33" t="s">
        <v>5</v>
      </c>
      <c r="G16" s="34">
        <f t="shared" ca="1" si="0"/>
        <v>45769</v>
      </c>
      <c r="H16" s="30" t="s">
        <v>4</v>
      </c>
      <c r="I16" s="56"/>
    </row>
    <row r="17" spans="1:9" ht="99" x14ac:dyDescent="0.35">
      <c r="A17" s="30" t="str">
        <f>IF(AND(E17=""),"","["&amp;TEXT($B$1,"##")&amp;"-"&amp;TEXT(ROW()-9-COUNTBLANK($E$8:E16)+1,"##")&amp;"]")</f>
        <v>[GioHang-9]</v>
      </c>
      <c r="B17" s="66" t="s">
        <v>223</v>
      </c>
      <c r="C17" s="32" t="s">
        <v>209</v>
      </c>
      <c r="D17" s="38"/>
      <c r="E17" s="37" t="s">
        <v>227</v>
      </c>
      <c r="F17" s="33" t="s">
        <v>5</v>
      </c>
      <c r="G17" s="34">
        <f t="shared" ca="1" si="0"/>
        <v>45769</v>
      </c>
      <c r="H17" s="30" t="s">
        <v>4</v>
      </c>
      <c r="I17" s="56"/>
    </row>
    <row r="18" spans="1:9" ht="99" x14ac:dyDescent="0.35">
      <c r="A18" s="30" t="str">
        <f>IF(AND(E18=""),"","["&amp;TEXT($B$1,"##")&amp;"-"&amp;TEXT(ROW()-9-COUNTBLANK($E$8:E17)+1,"##")&amp;"]")</f>
        <v>[GioHang-10]</v>
      </c>
      <c r="B18" s="66" t="s">
        <v>228</v>
      </c>
      <c r="C18" s="32" t="s">
        <v>209</v>
      </c>
      <c r="D18" s="37"/>
      <c r="E18" s="37" t="s">
        <v>229</v>
      </c>
      <c r="F18" s="33" t="s">
        <v>5</v>
      </c>
      <c r="G18" s="34">
        <f t="shared" ca="1" si="0"/>
        <v>45769</v>
      </c>
      <c r="H18" s="30" t="s">
        <v>4</v>
      </c>
      <c r="I18" s="56"/>
    </row>
    <row r="19" spans="1:9" ht="99" x14ac:dyDescent="0.35">
      <c r="A19" s="30" t="str">
        <f>IF(AND(E19=""),"","["&amp;TEXT($B$1,"##")&amp;"-"&amp;TEXT(ROW()-9-COUNTBLANK($E$8:E18)+1,"##")&amp;"]")</f>
        <v>[GioHang-11]</v>
      </c>
      <c r="B19" s="66" t="s">
        <v>230</v>
      </c>
      <c r="C19" s="32" t="s">
        <v>209</v>
      </c>
      <c r="D19" s="37"/>
      <c r="E19" s="37" t="s">
        <v>233</v>
      </c>
      <c r="F19" s="33" t="s">
        <v>5</v>
      </c>
      <c r="G19" s="34">
        <f t="shared" ca="1" si="0"/>
        <v>45769</v>
      </c>
      <c r="H19" s="30" t="s">
        <v>4</v>
      </c>
      <c r="I19" s="56"/>
    </row>
    <row r="20" spans="1:9" ht="99" x14ac:dyDescent="0.35">
      <c r="A20" s="30" t="str">
        <f>IF(AND(E20=""),"","["&amp;TEXT($B$1,"##")&amp;"-"&amp;TEXT(ROW()-9-COUNTBLANK($E$8:E19)+1,"##")&amp;"]")</f>
        <v>[GioHang-12]</v>
      </c>
      <c r="B20" s="66" t="s">
        <v>231</v>
      </c>
      <c r="C20" s="32" t="s">
        <v>209</v>
      </c>
      <c r="D20" s="38"/>
      <c r="E20" s="37" t="s">
        <v>234</v>
      </c>
      <c r="F20" s="33" t="s">
        <v>5</v>
      </c>
      <c r="G20" s="34">
        <f t="shared" ca="1" si="0"/>
        <v>45769</v>
      </c>
      <c r="H20" s="30" t="s">
        <v>4</v>
      </c>
      <c r="I20" s="56"/>
    </row>
    <row r="21" spans="1:9" ht="99" x14ac:dyDescent="0.35">
      <c r="A21" s="30" t="str">
        <f>IF(AND(E21=""),"","["&amp;TEXT($B$1,"##")&amp;"-"&amp;TEXT(ROW()-9-COUNTBLANK($E$8:E20)+1,"##")&amp;"]")</f>
        <v>[GioHang-13]</v>
      </c>
      <c r="B21" s="67" t="s">
        <v>232</v>
      </c>
      <c r="C21" s="32" t="s">
        <v>209</v>
      </c>
      <c r="D21" s="40"/>
      <c r="E21" s="39" t="s">
        <v>235</v>
      </c>
      <c r="F21" s="33" t="s">
        <v>5</v>
      </c>
      <c r="G21" s="41">
        <f t="shared" ca="1" si="0"/>
        <v>45769</v>
      </c>
      <c r="H21" s="42" t="s">
        <v>4</v>
      </c>
      <c r="I21" s="56"/>
    </row>
    <row r="22" spans="1:9" ht="99" x14ac:dyDescent="0.35">
      <c r="A22" s="30" t="str">
        <f>IF(AND(E22=""),"","["&amp;TEXT($B$1,"##")&amp;"-"&amp;TEXT(ROW()-9-COUNTBLANK($E$8:E21)+1,"##")&amp;"]")</f>
        <v>[GioHang-14]</v>
      </c>
      <c r="B22" s="46" t="s">
        <v>236</v>
      </c>
      <c r="C22" s="32" t="s">
        <v>209</v>
      </c>
      <c r="D22" s="32"/>
      <c r="E22" s="32" t="s">
        <v>240</v>
      </c>
      <c r="F22" s="33" t="s">
        <v>5</v>
      </c>
      <c r="G22" s="43">
        <f t="shared" ca="1" si="0"/>
        <v>45769</v>
      </c>
      <c r="H22" s="30" t="s">
        <v>4</v>
      </c>
      <c r="I22" s="56"/>
    </row>
    <row r="23" spans="1:9" ht="99" x14ac:dyDescent="0.35">
      <c r="A23" s="30" t="str">
        <f>IF(AND(E23=""),"","["&amp;TEXT($B$1,"##")&amp;"-"&amp;TEXT(ROW()-9-COUNTBLANK($E$8:E22)+1,"##")&amp;"]")</f>
        <v>[GioHang-15]</v>
      </c>
      <c r="B23" s="46" t="s">
        <v>237</v>
      </c>
      <c r="C23" s="32" t="s">
        <v>209</v>
      </c>
      <c r="D23" s="32"/>
      <c r="E23" s="32" t="s">
        <v>241</v>
      </c>
      <c r="F23" s="33" t="s">
        <v>5</v>
      </c>
      <c r="G23" s="43">
        <f t="shared" ca="1" si="0"/>
        <v>45769</v>
      </c>
      <c r="H23" s="30" t="s">
        <v>4</v>
      </c>
      <c r="I23" s="30" t="str">
        <f>IF(AND(M23=""),"","["&amp;TEXT($B$1,"##")&amp;"-"&amp;TEXT(ROW()-9-COUNTBLANK($E$8:M22)+1,"##")&amp;"]")</f>
        <v/>
      </c>
    </row>
    <row r="24" spans="1:9" ht="99" x14ac:dyDescent="0.35">
      <c r="A24" s="30" t="str">
        <f>IF(AND(E24=""),"","["&amp;TEXT($B$1,"##")&amp;"-"&amp;TEXT(ROW()-9-COUNTBLANK($E$8:E23)+1,"##")&amp;"]")</f>
        <v>[GioHang-16]</v>
      </c>
      <c r="B24" s="46" t="s">
        <v>238</v>
      </c>
      <c r="C24" s="32" t="s">
        <v>209</v>
      </c>
      <c r="D24" s="32"/>
      <c r="E24" s="32" t="s">
        <v>242</v>
      </c>
      <c r="F24" s="33" t="s">
        <v>5</v>
      </c>
      <c r="G24" s="43">
        <f t="shared" ca="1" si="0"/>
        <v>45769</v>
      </c>
      <c r="H24" s="30" t="s">
        <v>4</v>
      </c>
      <c r="I24" s="56"/>
    </row>
    <row r="25" spans="1:9" ht="99" x14ac:dyDescent="0.35">
      <c r="A25" s="30" t="str">
        <f>IF(AND(E25=""),"","["&amp;TEXT($B$1,"##")&amp;"-"&amp;TEXT(ROW()-9-COUNTBLANK($E$8:E24)+1,"##")&amp;"]")</f>
        <v>[GioHang-17]</v>
      </c>
      <c r="B25" s="60" t="s">
        <v>239</v>
      </c>
      <c r="C25" s="32" t="s">
        <v>209</v>
      </c>
      <c r="D25" s="32"/>
      <c r="E25" s="32" t="s">
        <v>243</v>
      </c>
      <c r="F25" s="33" t="s">
        <v>5</v>
      </c>
      <c r="G25" s="43">
        <f t="shared" ca="1" si="0"/>
        <v>45769</v>
      </c>
      <c r="H25" s="30" t="s">
        <v>4</v>
      </c>
      <c r="I25" s="56"/>
    </row>
    <row r="26" spans="1:9" ht="99" x14ac:dyDescent="0.35">
      <c r="A26" s="42" t="str">
        <f>IF(AND(E26=""),"","["&amp;TEXT($B$1,"##")&amp;"-"&amp;TEXT(ROW()-9-COUNTBLANK($E$8:E25)+1,"##")&amp;"]")</f>
        <v>[GioHang-18]</v>
      </c>
      <c r="B26" s="68" t="s">
        <v>244</v>
      </c>
      <c r="C26" s="32" t="s">
        <v>209</v>
      </c>
      <c r="D26" s="57"/>
      <c r="E26" s="57" t="s">
        <v>245</v>
      </c>
      <c r="F26" s="33" t="s">
        <v>5</v>
      </c>
      <c r="G26" s="58">
        <f t="shared" ca="1" si="0"/>
        <v>45769</v>
      </c>
      <c r="H26" s="42" t="s">
        <v>4</v>
      </c>
      <c r="I26" s="56"/>
    </row>
    <row r="27" spans="1:9" ht="16.5" x14ac:dyDescent="0.35">
      <c r="A27" s="30"/>
      <c r="B27" s="46"/>
      <c r="C27" s="32"/>
      <c r="D27" s="32"/>
      <c r="E27" s="32"/>
      <c r="F27" s="59"/>
      <c r="G27" s="43"/>
      <c r="H27" s="30"/>
      <c r="I27" s="56"/>
    </row>
    <row r="28" spans="1:9" ht="16.5" x14ac:dyDescent="0.35">
      <c r="A28" s="30"/>
      <c r="B28" s="46"/>
      <c r="C28" s="32"/>
      <c r="D28" s="32"/>
      <c r="E28" s="32"/>
      <c r="F28" s="59"/>
      <c r="G28" s="43"/>
      <c r="H28" s="30"/>
      <c r="I28" s="56"/>
    </row>
    <row r="29" spans="1:9" ht="16.5" x14ac:dyDescent="0.35">
      <c r="A29" s="30"/>
      <c r="B29" s="46"/>
      <c r="C29" s="32"/>
      <c r="D29" s="32"/>
      <c r="E29" s="32"/>
      <c r="F29" s="59"/>
      <c r="G29" s="43"/>
      <c r="H29" s="30"/>
      <c r="I29" s="56"/>
    </row>
    <row r="30" spans="1:9" ht="16.5" x14ac:dyDescent="0.35">
      <c r="A30" s="30"/>
      <c r="B30" s="46"/>
      <c r="C30" s="32"/>
      <c r="D30" s="32"/>
      <c r="E30" s="32"/>
      <c r="F30" s="59"/>
      <c r="G30" s="43"/>
      <c r="H30" s="30"/>
      <c r="I30" s="56"/>
    </row>
    <row r="31" spans="1:9" ht="16.5" x14ac:dyDescent="0.35">
      <c r="A31" s="30"/>
      <c r="B31" s="46"/>
      <c r="C31" s="32"/>
      <c r="D31" s="32"/>
      <c r="E31" s="32"/>
      <c r="F31" s="59"/>
      <c r="G31" s="43"/>
      <c r="H31" s="30"/>
      <c r="I31" s="56"/>
    </row>
  </sheetData>
  <mergeCells count="3">
    <mergeCell ref="B1:E1"/>
    <mergeCell ref="B2:E2"/>
    <mergeCell ref="B3:E3"/>
  </mergeCells>
  <conditionalFormatting sqref="F1:F8">
    <cfRule type="cellIs" dxfId="35" priority="5" operator="equal">
      <formula>"N/A"</formula>
    </cfRule>
    <cfRule type="cellIs" dxfId="34" priority="6" operator="equal">
      <formula>"Fail"</formula>
    </cfRule>
    <cfRule type="cellIs" dxfId="33" priority="7" operator="equal">
      <formula>Fail</formula>
    </cfRule>
    <cfRule type="cellIs" dxfId="32" priority="8" operator="equal">
      <formula>"Pass"</formula>
    </cfRule>
  </conditionalFormatting>
  <conditionalFormatting sqref="F9:F31">
    <cfRule type="cellIs" dxfId="31" priority="1" operator="equal">
      <formula>"N/A"</formula>
    </cfRule>
    <cfRule type="cellIs" dxfId="30" priority="2" operator="equal">
      <formula>"Fail"</formula>
    </cfRule>
    <cfRule type="cellIs" dxfId="29" priority="3" operator="equal">
      <formula>Fail</formula>
    </cfRule>
    <cfRule type="cellIs" dxfId="28" priority="4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31">
      <formula1>"Pass,Fail,N/A,Untested"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31" workbookViewId="0">
      <selection activeCell="C65" sqref="A1:XFD1048576"/>
    </sheetView>
  </sheetViews>
  <sheetFormatPr defaultRowHeight="14.5" x14ac:dyDescent="0.35"/>
  <cols>
    <col min="1" max="1" width="18.36328125" customWidth="1"/>
    <col min="2" max="2" width="23.7265625" style="54" customWidth="1"/>
    <col min="3" max="3" width="21.90625" customWidth="1"/>
    <col min="4" max="5" width="26.453125" customWidth="1"/>
    <col min="6" max="6" width="18.36328125" customWidth="1"/>
    <col min="7" max="7" width="18" customWidth="1"/>
    <col min="8" max="8" width="18.54296875" customWidth="1"/>
    <col min="9" max="9" width="10.7265625" customWidth="1"/>
  </cols>
  <sheetData>
    <row r="1" spans="1:9" ht="16.5" x14ac:dyDescent="0.35">
      <c r="A1" s="1" t="s">
        <v>0</v>
      </c>
      <c r="B1" s="106" t="s">
        <v>246</v>
      </c>
      <c r="C1" s="107"/>
      <c r="D1" s="107"/>
      <c r="E1" s="108"/>
      <c r="F1" s="2"/>
      <c r="G1" s="3"/>
      <c r="H1" s="4"/>
      <c r="I1" s="5"/>
    </row>
    <row r="2" spans="1:9" ht="33" x14ac:dyDescent="0.35">
      <c r="A2" s="6" t="s">
        <v>2</v>
      </c>
      <c r="B2" s="109"/>
      <c r="C2" s="107"/>
      <c r="D2" s="107"/>
      <c r="E2" s="110"/>
      <c r="F2" s="7"/>
      <c r="G2" s="8"/>
      <c r="H2" s="9"/>
      <c r="I2" s="5"/>
    </row>
    <row r="3" spans="1:9" ht="16.5" x14ac:dyDescent="0.35">
      <c r="A3" s="1" t="s">
        <v>3</v>
      </c>
      <c r="B3" s="111" t="s">
        <v>4</v>
      </c>
      <c r="C3" s="107"/>
      <c r="D3" s="107"/>
      <c r="E3" s="110"/>
      <c r="F3" s="7"/>
      <c r="G3" s="8"/>
      <c r="H3" s="9"/>
      <c r="I3" s="5"/>
    </row>
    <row r="4" spans="1:9" ht="16.5" x14ac:dyDescent="0.35">
      <c r="A4" s="10" t="s">
        <v>5</v>
      </c>
      <c r="B4" s="61" t="s">
        <v>6</v>
      </c>
      <c r="C4" s="11" t="s">
        <v>7</v>
      </c>
      <c r="D4" s="12" t="s">
        <v>8</v>
      </c>
      <c r="E4" s="11" t="s">
        <v>9</v>
      </c>
      <c r="F4" s="13"/>
      <c r="G4" s="13"/>
      <c r="H4" s="14"/>
      <c r="I4" s="15"/>
    </row>
    <row r="5" spans="1:9" ht="16.5" x14ac:dyDescent="0.35">
      <c r="A5" s="16">
        <f>COUNTIF(F:F,"Pass")</f>
        <v>14</v>
      </c>
      <c r="B5" s="62">
        <f>COUNTIF(F:F,"Fail")</f>
        <v>0</v>
      </c>
      <c r="C5" s="17">
        <f>COUNTIF(F:F,"Untested")</f>
        <v>0</v>
      </c>
      <c r="D5" s="18">
        <f>COUNTIF(F:F,"N/A")</f>
        <v>0</v>
      </c>
      <c r="E5" s="17">
        <f>SUM(A5:D5)</f>
        <v>14</v>
      </c>
      <c r="F5" s="13"/>
      <c r="G5" s="13"/>
      <c r="H5" s="14"/>
      <c r="I5" s="15"/>
    </row>
    <row r="6" spans="1:9" ht="16.5" x14ac:dyDescent="0.35">
      <c r="A6" s="19" t="s">
        <v>10</v>
      </c>
      <c r="B6" s="63" t="s">
        <v>10</v>
      </c>
      <c r="C6" s="20" t="s">
        <v>10</v>
      </c>
      <c r="D6" s="21" t="s">
        <v>10</v>
      </c>
      <c r="E6" s="20"/>
      <c r="F6" s="13"/>
      <c r="G6" s="13"/>
      <c r="H6" s="14"/>
      <c r="I6" s="15"/>
    </row>
    <row r="7" spans="1:9" ht="17" thickBot="1" x14ac:dyDescent="0.4">
      <c r="A7" s="22"/>
      <c r="B7" s="64"/>
      <c r="C7" s="23"/>
      <c r="D7" s="24"/>
      <c r="E7" s="23"/>
      <c r="F7" s="25"/>
      <c r="G7" s="25"/>
      <c r="H7" s="26"/>
      <c r="I7" s="15"/>
    </row>
    <row r="8" spans="1:9" ht="16.5" x14ac:dyDescent="0.35">
      <c r="A8" s="27" t="s">
        <v>11</v>
      </c>
      <c r="B8" s="65" t="s">
        <v>12</v>
      </c>
      <c r="C8" s="27" t="s">
        <v>13</v>
      </c>
      <c r="D8" s="27" t="s">
        <v>14</v>
      </c>
      <c r="E8" s="27" t="s">
        <v>15</v>
      </c>
      <c r="F8" s="28" t="s">
        <v>16</v>
      </c>
      <c r="G8" s="28" t="s">
        <v>17</v>
      </c>
      <c r="H8" s="28" t="s">
        <v>3</v>
      </c>
      <c r="I8" s="55" t="s">
        <v>18</v>
      </c>
    </row>
    <row r="9" spans="1:9" ht="82.5" x14ac:dyDescent="0.35">
      <c r="A9" s="30" t="str">
        <f>IF(AND(E9=""),"","["&amp;TEXT($B$1,"##")&amp;"-"&amp;TEXT(ROW()-9-COUNTBLANK($E$8:E8)+1,"##")&amp;"]")</f>
        <v>[DatHang-1]</v>
      </c>
      <c r="B9" s="31" t="s">
        <v>248</v>
      </c>
      <c r="C9" s="32" t="s">
        <v>247</v>
      </c>
      <c r="D9" s="32"/>
      <c r="E9" s="32" t="s">
        <v>249</v>
      </c>
      <c r="F9" s="33" t="s">
        <v>5</v>
      </c>
      <c r="G9" s="34">
        <f ca="1">TODAY()</f>
        <v>45769</v>
      </c>
      <c r="H9" s="30" t="s">
        <v>4</v>
      </c>
      <c r="I9" s="56"/>
    </row>
    <row r="10" spans="1:9" ht="82.5" x14ac:dyDescent="0.35">
      <c r="A10" s="30" t="str">
        <f>IF(AND(E10=""),"","["&amp;TEXT($B$1,"##")&amp;"-"&amp;TEXT(ROW()-9-COUNTBLANK($E$8:E9)+1,"##")&amp;"]")</f>
        <v>[DatHang-2]</v>
      </c>
      <c r="B10" s="46" t="s">
        <v>250</v>
      </c>
      <c r="C10" s="32" t="s">
        <v>247</v>
      </c>
      <c r="D10" s="32"/>
      <c r="E10" s="32" t="s">
        <v>255</v>
      </c>
      <c r="F10" s="33" t="s">
        <v>5</v>
      </c>
      <c r="G10" s="34">
        <f t="shared" ref="G10:G31" ca="1" si="0">TODAY()</f>
        <v>45769</v>
      </c>
      <c r="H10" s="30" t="s">
        <v>4</v>
      </c>
      <c r="I10" s="56"/>
    </row>
    <row r="11" spans="1:9" ht="82.5" x14ac:dyDescent="0.35">
      <c r="A11" s="30" t="str">
        <f>IF(AND(E11=""),"","["&amp;TEXT($B$1,"##")&amp;"-"&amp;TEXT(ROW()-9-COUNTBLANK($E$8:E10)+1,"##")&amp;"]")</f>
        <v>[DatHang-3]</v>
      </c>
      <c r="B11" s="46" t="s">
        <v>251</v>
      </c>
      <c r="C11" s="32" t="s">
        <v>247</v>
      </c>
      <c r="D11" s="32"/>
      <c r="E11" s="32" t="s">
        <v>256</v>
      </c>
      <c r="F11" s="33" t="s">
        <v>5</v>
      </c>
      <c r="G11" s="34">
        <f t="shared" ca="1" si="0"/>
        <v>45769</v>
      </c>
      <c r="H11" s="30" t="s">
        <v>4</v>
      </c>
      <c r="I11" s="56"/>
    </row>
    <row r="12" spans="1:9" ht="82.5" x14ac:dyDescent="0.35">
      <c r="A12" s="30" t="str">
        <f>IF(AND(E12=""),"","["&amp;TEXT($B$1,"##")&amp;"-"&amp;TEXT(ROW()-9-COUNTBLANK($E$8:E11)+1,"##")&amp;"]")</f>
        <v>[DatHang-4]</v>
      </c>
      <c r="B12" s="46" t="s">
        <v>252</v>
      </c>
      <c r="C12" s="32" t="s">
        <v>247</v>
      </c>
      <c r="D12" s="32"/>
      <c r="E12" s="32" t="s">
        <v>257</v>
      </c>
      <c r="F12" s="33" t="s">
        <v>5</v>
      </c>
      <c r="G12" s="34">
        <f t="shared" ca="1" si="0"/>
        <v>45769</v>
      </c>
      <c r="H12" s="30" t="s">
        <v>4</v>
      </c>
      <c r="I12" s="56"/>
    </row>
    <row r="13" spans="1:9" ht="82.5" x14ac:dyDescent="0.35">
      <c r="A13" s="30" t="str">
        <f>IF(AND(E13=""),"","["&amp;TEXT($B$1,"##")&amp;"-"&amp;TEXT(ROW()-9-COUNTBLANK($E$8:E12)+1,"##")&amp;"]")</f>
        <v>[DatHang-5]</v>
      </c>
      <c r="B13" s="46" t="s">
        <v>253</v>
      </c>
      <c r="C13" s="32" t="s">
        <v>247</v>
      </c>
      <c r="D13" s="32"/>
      <c r="E13" s="32" t="s">
        <v>258</v>
      </c>
      <c r="F13" s="33" t="s">
        <v>5</v>
      </c>
      <c r="G13" s="34">
        <f t="shared" ca="1" si="0"/>
        <v>45769</v>
      </c>
      <c r="H13" s="30" t="s">
        <v>4</v>
      </c>
      <c r="I13" s="56"/>
    </row>
    <row r="14" spans="1:9" ht="82.5" x14ac:dyDescent="0.35">
      <c r="A14" s="30" t="str">
        <f>IF(AND(E14=""),"","["&amp;TEXT($B$1,"##")&amp;"-"&amp;TEXT(ROW()-9-COUNTBLANK($E$8:E13)+1,"##")&amp;"]")</f>
        <v>[DatHang-6]</v>
      </c>
      <c r="B14" s="46" t="s">
        <v>254</v>
      </c>
      <c r="C14" s="32" t="s">
        <v>247</v>
      </c>
      <c r="D14" s="32"/>
      <c r="E14" s="32" t="s">
        <v>259</v>
      </c>
      <c r="F14" s="33" t="s">
        <v>5</v>
      </c>
      <c r="G14" s="34">
        <f t="shared" ca="1" si="0"/>
        <v>45769</v>
      </c>
      <c r="H14" s="30" t="s">
        <v>4</v>
      </c>
      <c r="I14" s="56"/>
    </row>
    <row r="15" spans="1:9" ht="82.5" x14ac:dyDescent="0.35">
      <c r="A15" s="30" t="str">
        <f>IF(AND(E15=""),"","["&amp;TEXT($B$1,"##")&amp;"-"&amp;TEXT(ROW()-9-COUNTBLANK($E$8:E14)+1,"##")&amp;"]")</f>
        <v>[DatHang-7]</v>
      </c>
      <c r="B15" s="46" t="s">
        <v>260</v>
      </c>
      <c r="C15" s="32" t="s">
        <v>247</v>
      </c>
      <c r="D15" s="32"/>
      <c r="E15" s="32" t="s">
        <v>268</v>
      </c>
      <c r="F15" s="33" t="s">
        <v>5</v>
      </c>
      <c r="G15" s="34">
        <f t="shared" ca="1" si="0"/>
        <v>45769</v>
      </c>
      <c r="H15" s="30" t="s">
        <v>4</v>
      </c>
      <c r="I15" s="56"/>
    </row>
    <row r="16" spans="1:9" ht="82.5" x14ac:dyDescent="0.35">
      <c r="A16" s="30" t="str">
        <f>IF(AND(E16=""),"","["&amp;TEXT($B$1,"##")&amp;"-"&amp;TEXT(ROW()-9-COUNTBLANK($E$8:E15)+1,"##")&amp;"]")</f>
        <v>[DatHang-8]</v>
      </c>
      <c r="B16" s="66" t="s">
        <v>261</v>
      </c>
      <c r="C16" s="32" t="s">
        <v>247</v>
      </c>
      <c r="D16" s="38"/>
      <c r="E16" s="32" t="s">
        <v>269</v>
      </c>
      <c r="F16" s="33" t="s">
        <v>5</v>
      </c>
      <c r="G16" s="34">
        <f t="shared" ca="1" si="0"/>
        <v>45769</v>
      </c>
      <c r="H16" s="30" t="s">
        <v>4</v>
      </c>
      <c r="I16" s="56"/>
    </row>
    <row r="17" spans="1:9" ht="82.5" x14ac:dyDescent="0.35">
      <c r="A17" s="30" t="str">
        <f>IF(AND(E17=""),"","["&amp;TEXT($B$1,"##")&amp;"-"&amp;TEXT(ROW()-9-COUNTBLANK($E$8:E16)+1,"##")&amp;"]")</f>
        <v>[DatHang-9]</v>
      </c>
      <c r="B17" s="66" t="s">
        <v>262</v>
      </c>
      <c r="C17" s="32" t="s">
        <v>247</v>
      </c>
      <c r="D17" s="38"/>
      <c r="E17" s="37" t="s">
        <v>270</v>
      </c>
      <c r="F17" s="33" t="s">
        <v>5</v>
      </c>
      <c r="G17" s="34">
        <f t="shared" ca="1" si="0"/>
        <v>45769</v>
      </c>
      <c r="H17" s="30" t="s">
        <v>4</v>
      </c>
      <c r="I17" s="56"/>
    </row>
    <row r="18" spans="1:9" ht="82.5" x14ac:dyDescent="0.35">
      <c r="A18" s="30" t="str">
        <f>IF(AND(E18=""),"","["&amp;TEXT($B$1,"##")&amp;"-"&amp;TEXT(ROW()-9-COUNTBLANK($E$8:E17)+1,"##")&amp;"]")</f>
        <v>[DatHang-10]</v>
      </c>
      <c r="B18" s="66" t="s">
        <v>263</v>
      </c>
      <c r="C18" s="32" t="s">
        <v>247</v>
      </c>
      <c r="D18" s="37"/>
      <c r="E18" s="37" t="s">
        <v>271</v>
      </c>
      <c r="F18" s="33" t="s">
        <v>5</v>
      </c>
      <c r="G18" s="34">
        <f t="shared" ca="1" si="0"/>
        <v>45769</v>
      </c>
      <c r="H18" s="30" t="s">
        <v>4</v>
      </c>
      <c r="I18" s="56"/>
    </row>
    <row r="19" spans="1:9" ht="82.5" x14ac:dyDescent="0.35">
      <c r="A19" s="30" t="str">
        <f>IF(AND(E19=""),"","["&amp;TEXT($B$1,"##")&amp;"-"&amp;TEXT(ROW()-9-COUNTBLANK($E$8:E18)+1,"##")&amp;"]")</f>
        <v>[DatHang-11]</v>
      </c>
      <c r="B19" s="66" t="s">
        <v>264</v>
      </c>
      <c r="C19" s="32" t="s">
        <v>247</v>
      </c>
      <c r="D19" s="37"/>
      <c r="E19" s="37" t="s">
        <v>272</v>
      </c>
      <c r="F19" s="33" t="s">
        <v>5</v>
      </c>
      <c r="G19" s="34">
        <f t="shared" ca="1" si="0"/>
        <v>45769</v>
      </c>
      <c r="H19" s="30" t="s">
        <v>4</v>
      </c>
      <c r="I19" s="56"/>
    </row>
    <row r="20" spans="1:9" ht="82.5" x14ac:dyDescent="0.35">
      <c r="A20" s="30" t="str">
        <f>IF(AND(E20=""),"","["&amp;TEXT($B$1,"##")&amp;"-"&amp;TEXT(ROW()-9-COUNTBLANK($E$8:E19)+1,"##")&amp;"]")</f>
        <v>[DatHang-12]</v>
      </c>
      <c r="B20" s="66" t="s">
        <v>265</v>
      </c>
      <c r="C20" s="32" t="s">
        <v>247</v>
      </c>
      <c r="D20" s="38"/>
      <c r="E20" s="37" t="s">
        <v>273</v>
      </c>
      <c r="F20" s="33" t="s">
        <v>5</v>
      </c>
      <c r="G20" s="34">
        <f t="shared" ca="1" si="0"/>
        <v>45769</v>
      </c>
      <c r="H20" s="30" t="s">
        <v>4</v>
      </c>
      <c r="I20" s="56"/>
    </row>
    <row r="21" spans="1:9" ht="82.5" x14ac:dyDescent="0.35">
      <c r="A21" s="30" t="str">
        <f>IF(AND(E21=""),"","["&amp;TEXT($B$1,"##")&amp;"-"&amp;TEXT(ROW()-9-COUNTBLANK($E$8:E20)+1,"##")&amp;"]")</f>
        <v>[DatHang-13]</v>
      </c>
      <c r="B21" s="67" t="s">
        <v>266</v>
      </c>
      <c r="C21" s="32" t="s">
        <v>247</v>
      </c>
      <c r="D21" s="40"/>
      <c r="E21" s="39" t="s">
        <v>274</v>
      </c>
      <c r="F21" s="33" t="s">
        <v>5</v>
      </c>
      <c r="G21" s="41">
        <f t="shared" ca="1" si="0"/>
        <v>45769</v>
      </c>
      <c r="H21" s="42" t="s">
        <v>4</v>
      </c>
      <c r="I21" s="56"/>
    </row>
    <row r="22" spans="1:9" ht="82.5" x14ac:dyDescent="0.35">
      <c r="A22" s="30" t="str">
        <f>IF(AND(E22=""),"","["&amp;TEXT($B$1,"##")&amp;"-"&amp;TEXT(ROW()-9-COUNTBLANK($E$8:E21)+1,"##")&amp;"]")</f>
        <v>[DatHang-14]</v>
      </c>
      <c r="B22" s="46" t="s">
        <v>267</v>
      </c>
      <c r="C22" s="32" t="s">
        <v>247</v>
      </c>
      <c r="D22" s="32"/>
      <c r="E22" s="32" t="s">
        <v>275</v>
      </c>
      <c r="F22" s="33" t="s">
        <v>5</v>
      </c>
      <c r="G22" s="43">
        <f t="shared" ca="1" si="0"/>
        <v>45769</v>
      </c>
      <c r="H22" s="30" t="s">
        <v>4</v>
      </c>
      <c r="I22" s="56"/>
    </row>
    <row r="23" spans="1:9" ht="16.5" x14ac:dyDescent="0.35">
      <c r="A23" s="30"/>
      <c r="B23" s="46"/>
      <c r="C23" s="32"/>
      <c r="D23" s="32"/>
      <c r="E23" s="32"/>
      <c r="F23" s="33"/>
      <c r="G23" s="43"/>
      <c r="H23" s="30"/>
      <c r="I23" s="30"/>
    </row>
    <row r="24" spans="1:9" ht="16.5" x14ac:dyDescent="0.35">
      <c r="A24" s="30"/>
      <c r="B24" s="46"/>
      <c r="C24" s="32"/>
      <c r="D24" s="32"/>
      <c r="E24" s="32"/>
      <c r="F24" s="33"/>
      <c r="G24" s="43"/>
      <c r="H24" s="30"/>
      <c r="I24" s="56"/>
    </row>
    <row r="25" spans="1:9" ht="16.5" x14ac:dyDescent="0.35">
      <c r="A25" s="30"/>
      <c r="B25" s="60"/>
      <c r="C25" s="32"/>
      <c r="D25" s="32"/>
      <c r="E25" s="32"/>
      <c r="F25" s="33"/>
      <c r="G25" s="43"/>
      <c r="H25" s="30"/>
      <c r="I25" s="56"/>
    </row>
    <row r="26" spans="1:9" ht="16.5" x14ac:dyDescent="0.35">
      <c r="A26" s="42"/>
      <c r="B26" s="68"/>
      <c r="C26" s="32"/>
      <c r="D26" s="57"/>
      <c r="E26" s="57"/>
      <c r="F26" s="33"/>
      <c r="G26" s="58"/>
      <c r="H26" s="42"/>
      <c r="I26" s="56"/>
    </row>
    <row r="27" spans="1:9" ht="16.5" x14ac:dyDescent="0.35">
      <c r="A27" s="30"/>
      <c r="B27" s="46"/>
      <c r="C27" s="32"/>
      <c r="D27" s="32"/>
      <c r="E27" s="32"/>
      <c r="F27" s="59"/>
      <c r="G27" s="43"/>
      <c r="H27" s="30"/>
      <c r="I27" s="56"/>
    </row>
    <row r="28" spans="1:9" ht="16.5" x14ac:dyDescent="0.35">
      <c r="A28" s="30"/>
      <c r="B28" s="46"/>
      <c r="C28" s="32"/>
      <c r="D28" s="32"/>
      <c r="E28" s="32"/>
      <c r="F28" s="59"/>
      <c r="G28" s="43"/>
      <c r="H28" s="30"/>
      <c r="I28" s="56"/>
    </row>
    <row r="29" spans="1:9" ht="16.5" x14ac:dyDescent="0.35">
      <c r="A29" s="30"/>
      <c r="B29" s="46"/>
      <c r="C29" s="32"/>
      <c r="D29" s="32"/>
      <c r="E29" s="32"/>
      <c r="F29" s="59"/>
      <c r="G29" s="43"/>
      <c r="H29" s="30"/>
      <c r="I29" s="56"/>
    </row>
    <row r="30" spans="1:9" ht="16.5" x14ac:dyDescent="0.35">
      <c r="A30" s="30"/>
      <c r="B30" s="46"/>
      <c r="C30" s="32"/>
      <c r="D30" s="32"/>
      <c r="E30" s="32"/>
      <c r="F30" s="59"/>
      <c r="G30" s="43"/>
      <c r="H30" s="30"/>
      <c r="I30" s="56"/>
    </row>
    <row r="31" spans="1:9" ht="16.5" x14ac:dyDescent="0.35">
      <c r="A31" s="30"/>
      <c r="B31" s="46"/>
      <c r="C31" s="32"/>
      <c r="D31" s="32"/>
      <c r="E31" s="32"/>
      <c r="F31" s="59"/>
      <c r="G31" s="43"/>
      <c r="H31" s="30"/>
      <c r="I31" s="56"/>
    </row>
  </sheetData>
  <mergeCells count="3">
    <mergeCell ref="B1:E1"/>
    <mergeCell ref="B2:E2"/>
    <mergeCell ref="B3:E3"/>
  </mergeCells>
  <conditionalFormatting sqref="F1:F8">
    <cfRule type="cellIs" dxfId="27" priority="5" operator="equal">
      <formula>"N/A"</formula>
    </cfRule>
    <cfRule type="cellIs" dxfId="26" priority="6" operator="equal">
      <formula>"Fail"</formula>
    </cfRule>
    <cfRule type="cellIs" dxfId="25" priority="7" operator="equal">
      <formula>Fail</formula>
    </cfRule>
    <cfRule type="cellIs" dxfId="24" priority="8" operator="equal">
      <formula>"Pass"</formula>
    </cfRule>
  </conditionalFormatting>
  <conditionalFormatting sqref="F9:F31">
    <cfRule type="cellIs" dxfId="23" priority="1" operator="equal">
      <formula>"N/A"</formula>
    </cfRule>
    <cfRule type="cellIs" dxfId="22" priority="2" operator="equal">
      <formula>"Fail"</formula>
    </cfRule>
    <cfRule type="cellIs" dxfId="21" priority="3" operator="equal">
      <formula>Fail</formula>
    </cfRule>
    <cfRule type="cellIs" dxfId="20" priority="4" operator="equal">
      <formula>"Pass"</formula>
    </cfRule>
  </conditionalFormatting>
  <dataValidations count="2">
    <dataValidation type="list" allowBlank="1" showErrorMessage="1" sqref="F9:F31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B16" workbookViewId="0">
      <selection activeCell="B20" sqref="B20"/>
    </sheetView>
  </sheetViews>
  <sheetFormatPr defaultRowHeight="14.5" x14ac:dyDescent="0.35"/>
  <cols>
    <col min="1" max="1" width="18.36328125" customWidth="1"/>
    <col min="2" max="2" width="23.7265625" style="54" customWidth="1"/>
    <col min="3" max="3" width="21.90625" customWidth="1"/>
    <col min="4" max="5" width="26.453125" customWidth="1"/>
    <col min="6" max="6" width="18.36328125" customWidth="1"/>
    <col min="7" max="7" width="18" customWidth="1"/>
    <col min="8" max="8" width="18.54296875" customWidth="1"/>
    <col min="9" max="9" width="10.7265625" customWidth="1"/>
  </cols>
  <sheetData>
    <row r="1" spans="1:9" ht="16.5" x14ac:dyDescent="0.35">
      <c r="A1" s="1" t="s">
        <v>0</v>
      </c>
      <c r="B1" s="106" t="s">
        <v>276</v>
      </c>
      <c r="C1" s="107"/>
      <c r="D1" s="107"/>
      <c r="E1" s="108"/>
      <c r="F1" s="2"/>
      <c r="G1" s="3"/>
      <c r="H1" s="4"/>
      <c r="I1" s="5"/>
    </row>
    <row r="2" spans="1:9" ht="33" x14ac:dyDescent="0.35">
      <c r="A2" s="6" t="s">
        <v>2</v>
      </c>
      <c r="B2" s="109"/>
      <c r="C2" s="107"/>
      <c r="D2" s="107"/>
      <c r="E2" s="110"/>
      <c r="F2" s="7"/>
      <c r="G2" s="8"/>
      <c r="H2" s="9"/>
      <c r="I2" s="5"/>
    </row>
    <row r="3" spans="1:9" ht="16.5" x14ac:dyDescent="0.35">
      <c r="A3" s="1" t="s">
        <v>3</v>
      </c>
      <c r="B3" s="111" t="s">
        <v>4</v>
      </c>
      <c r="C3" s="107"/>
      <c r="D3" s="107"/>
      <c r="E3" s="110"/>
      <c r="F3" s="7"/>
      <c r="G3" s="8"/>
      <c r="H3" s="9"/>
      <c r="I3" s="5"/>
    </row>
    <row r="4" spans="1:9" ht="16.5" x14ac:dyDescent="0.35">
      <c r="A4" s="10" t="s">
        <v>5</v>
      </c>
      <c r="B4" s="61" t="s">
        <v>6</v>
      </c>
      <c r="C4" s="11" t="s">
        <v>7</v>
      </c>
      <c r="D4" s="12" t="s">
        <v>8</v>
      </c>
      <c r="E4" s="11" t="s">
        <v>9</v>
      </c>
      <c r="F4" s="13"/>
      <c r="G4" s="13"/>
      <c r="H4" s="14"/>
      <c r="I4" s="15"/>
    </row>
    <row r="5" spans="1:9" ht="16.5" x14ac:dyDescent="0.35">
      <c r="A5" s="16">
        <f>COUNTIF(F:F,"Pass")</f>
        <v>11</v>
      </c>
      <c r="B5" s="62">
        <f>COUNTIF(F:F,"Fail")</f>
        <v>0</v>
      </c>
      <c r="C5" s="17">
        <f>COUNTIF(F:F,"Untested")</f>
        <v>0</v>
      </c>
      <c r="D5" s="18">
        <f>COUNTIF(F:F,"N/A")</f>
        <v>0</v>
      </c>
      <c r="E5" s="17">
        <f>SUM(A5:D5)</f>
        <v>11</v>
      </c>
      <c r="F5" s="13"/>
      <c r="G5" s="13"/>
      <c r="H5" s="14"/>
      <c r="I5" s="15"/>
    </row>
    <row r="6" spans="1:9" ht="16.5" x14ac:dyDescent="0.35">
      <c r="A6" s="19" t="s">
        <v>10</v>
      </c>
      <c r="B6" s="63" t="s">
        <v>10</v>
      </c>
      <c r="C6" s="20" t="s">
        <v>10</v>
      </c>
      <c r="D6" s="21" t="s">
        <v>10</v>
      </c>
      <c r="E6" s="20"/>
      <c r="F6" s="13"/>
      <c r="G6" s="13"/>
      <c r="H6" s="14"/>
      <c r="I6" s="15"/>
    </row>
    <row r="7" spans="1:9" ht="17" thickBot="1" x14ac:dyDescent="0.4">
      <c r="A7" s="22"/>
      <c r="B7" s="64"/>
      <c r="C7" s="23"/>
      <c r="D7" s="24"/>
      <c r="E7" s="23"/>
      <c r="F7" s="25"/>
      <c r="G7" s="25"/>
      <c r="H7" s="26"/>
      <c r="I7" s="15"/>
    </row>
    <row r="8" spans="1:9" ht="16.5" x14ac:dyDescent="0.35">
      <c r="A8" s="27" t="s">
        <v>11</v>
      </c>
      <c r="B8" s="65" t="s">
        <v>12</v>
      </c>
      <c r="C8" s="27" t="s">
        <v>13</v>
      </c>
      <c r="D8" s="27" t="s">
        <v>14</v>
      </c>
      <c r="E8" s="27" t="s">
        <v>15</v>
      </c>
      <c r="F8" s="28" t="s">
        <v>16</v>
      </c>
      <c r="G8" s="28" t="s">
        <v>17</v>
      </c>
      <c r="H8" s="28" t="s">
        <v>3</v>
      </c>
      <c r="I8" s="55" t="s">
        <v>18</v>
      </c>
    </row>
    <row r="9" spans="1:9" ht="82.5" x14ac:dyDescent="0.35">
      <c r="A9" s="30" t="str">
        <f>IF(AND(E9=""),"","["&amp;TEXT($B$1,"##")&amp;"-"&amp;TEXT(ROW()-9-COUNTBLANK($E$8:E8)+1,"##")&amp;"]")</f>
        <v>[DonHang-1]</v>
      </c>
      <c r="B9" s="31" t="s">
        <v>278</v>
      </c>
      <c r="C9" s="32" t="s">
        <v>277</v>
      </c>
      <c r="D9" s="32"/>
      <c r="E9" s="32" t="s">
        <v>285</v>
      </c>
      <c r="F9" s="33" t="s">
        <v>5</v>
      </c>
      <c r="G9" s="34">
        <f ca="1">TODAY()</f>
        <v>45769</v>
      </c>
      <c r="H9" s="30" t="s">
        <v>4</v>
      </c>
      <c r="I9" s="56"/>
    </row>
    <row r="10" spans="1:9" ht="82.5" x14ac:dyDescent="0.35">
      <c r="A10" s="30" t="str">
        <f>IF(AND(E10=""),"","["&amp;TEXT($B$1,"##")&amp;"-"&amp;TEXT(ROW()-9-COUNTBLANK($E$8:E9)+1,"##")&amp;"]")</f>
        <v>[DonHang-2]</v>
      </c>
      <c r="B10" s="46" t="s">
        <v>279</v>
      </c>
      <c r="C10" s="32" t="s">
        <v>277</v>
      </c>
      <c r="D10" s="32"/>
      <c r="E10" s="32" t="s">
        <v>286</v>
      </c>
      <c r="F10" s="33" t="s">
        <v>5</v>
      </c>
      <c r="G10" s="34">
        <f t="shared" ref="G10:G31" ca="1" si="0">TODAY()</f>
        <v>45769</v>
      </c>
      <c r="H10" s="30" t="s">
        <v>4</v>
      </c>
      <c r="I10" s="56"/>
    </row>
    <row r="11" spans="1:9" ht="82.5" x14ac:dyDescent="0.35">
      <c r="A11" s="30" t="str">
        <f>IF(AND(E11=""),"","["&amp;TEXT($B$1,"##")&amp;"-"&amp;TEXT(ROW()-9-COUNTBLANK($E$8:E10)+1,"##")&amp;"]")</f>
        <v>[DonHang-3]</v>
      </c>
      <c r="B11" s="46" t="s">
        <v>280</v>
      </c>
      <c r="C11" s="32" t="s">
        <v>277</v>
      </c>
      <c r="D11" s="32"/>
      <c r="E11" s="32" t="s">
        <v>287</v>
      </c>
      <c r="F11" s="33" t="s">
        <v>5</v>
      </c>
      <c r="G11" s="34">
        <f t="shared" ca="1" si="0"/>
        <v>45769</v>
      </c>
      <c r="H11" s="30" t="s">
        <v>4</v>
      </c>
      <c r="I11" s="56"/>
    </row>
    <row r="12" spans="1:9" ht="82.5" x14ac:dyDescent="0.35">
      <c r="A12" s="30" t="str">
        <f>IF(AND(E12=""),"","["&amp;TEXT($B$1,"##")&amp;"-"&amp;TEXT(ROW()-9-COUNTBLANK($E$8:E11)+1,"##")&amp;"]")</f>
        <v>[DonHang-4]</v>
      </c>
      <c r="B12" s="46" t="s">
        <v>281</v>
      </c>
      <c r="C12" s="32" t="s">
        <v>277</v>
      </c>
      <c r="D12" s="32"/>
      <c r="E12" s="32" t="s">
        <v>288</v>
      </c>
      <c r="F12" s="33" t="s">
        <v>5</v>
      </c>
      <c r="G12" s="34">
        <f t="shared" ca="1" si="0"/>
        <v>45769</v>
      </c>
      <c r="H12" s="30" t="s">
        <v>4</v>
      </c>
      <c r="I12" s="56"/>
    </row>
    <row r="13" spans="1:9" ht="82.5" x14ac:dyDescent="0.35">
      <c r="A13" s="30" t="str">
        <f>IF(AND(E13=""),"","["&amp;TEXT($B$1,"##")&amp;"-"&amp;TEXT(ROW()-9-COUNTBLANK($E$8:E12)+1,"##")&amp;"]")</f>
        <v>[DonHang-5]</v>
      </c>
      <c r="B13" s="46" t="s">
        <v>282</v>
      </c>
      <c r="C13" s="32" t="s">
        <v>277</v>
      </c>
      <c r="D13" s="32"/>
      <c r="E13" s="32" t="s">
        <v>289</v>
      </c>
      <c r="F13" s="33" t="s">
        <v>5</v>
      </c>
      <c r="G13" s="34">
        <f t="shared" ca="1" si="0"/>
        <v>45769</v>
      </c>
      <c r="H13" s="30" t="s">
        <v>4</v>
      </c>
      <c r="I13" s="56"/>
    </row>
    <row r="14" spans="1:9" ht="82.5" x14ac:dyDescent="0.35">
      <c r="A14" s="30" t="str">
        <f>IF(AND(E14=""),"","["&amp;TEXT($B$1,"##")&amp;"-"&amp;TEXT(ROW()-9-COUNTBLANK($E$8:E13)+1,"##")&amp;"]")</f>
        <v>[DonHang-6]</v>
      </c>
      <c r="B14" s="46" t="s">
        <v>283</v>
      </c>
      <c r="C14" s="32" t="s">
        <v>277</v>
      </c>
      <c r="D14" s="32"/>
      <c r="E14" s="32" t="s">
        <v>290</v>
      </c>
      <c r="F14" s="33" t="s">
        <v>5</v>
      </c>
      <c r="G14" s="34">
        <f t="shared" ca="1" si="0"/>
        <v>45769</v>
      </c>
      <c r="H14" s="30" t="s">
        <v>4</v>
      </c>
      <c r="I14" s="56"/>
    </row>
    <row r="15" spans="1:9" ht="82.5" x14ac:dyDescent="0.35">
      <c r="A15" s="30" t="str">
        <f>IF(AND(E15=""),"","["&amp;TEXT($B$1,"##")&amp;"-"&amp;TEXT(ROW()-9-COUNTBLANK($E$8:E14)+1,"##")&amp;"]")</f>
        <v>[DonHang-7]</v>
      </c>
      <c r="B15" s="46" t="s">
        <v>284</v>
      </c>
      <c r="C15" s="32" t="s">
        <v>277</v>
      </c>
      <c r="D15" s="32"/>
      <c r="E15" s="32" t="s">
        <v>291</v>
      </c>
      <c r="F15" s="33" t="s">
        <v>5</v>
      </c>
      <c r="G15" s="34">
        <f t="shared" ca="1" si="0"/>
        <v>45769</v>
      </c>
      <c r="H15" s="30" t="s">
        <v>4</v>
      </c>
      <c r="I15" s="56"/>
    </row>
    <row r="16" spans="1:9" ht="82.5" x14ac:dyDescent="0.35">
      <c r="A16" s="30" t="str">
        <f>IF(AND(E16=""),"","["&amp;TEXT($B$1,"##")&amp;"-"&amp;TEXT(ROW()-9-COUNTBLANK($E$8:E15)+1,"##")&amp;"]")</f>
        <v>[DonHang-8]</v>
      </c>
      <c r="B16" s="66" t="s">
        <v>292</v>
      </c>
      <c r="C16" s="32" t="s">
        <v>277</v>
      </c>
      <c r="D16" s="38"/>
      <c r="E16" s="32" t="s">
        <v>296</v>
      </c>
      <c r="F16" s="33" t="s">
        <v>5</v>
      </c>
      <c r="G16" s="34">
        <f t="shared" ca="1" si="0"/>
        <v>45769</v>
      </c>
      <c r="H16" s="30" t="s">
        <v>4</v>
      </c>
      <c r="I16" s="56"/>
    </row>
    <row r="17" spans="1:9" ht="82.5" x14ac:dyDescent="0.35">
      <c r="A17" s="30" t="str">
        <f>IF(AND(E17=""),"","["&amp;TEXT($B$1,"##")&amp;"-"&amp;TEXT(ROW()-9-COUNTBLANK($E$8:E16)+1,"##")&amp;"]")</f>
        <v>[DonHang-9]</v>
      </c>
      <c r="B17" s="66" t="s">
        <v>293</v>
      </c>
      <c r="C17" s="32" t="s">
        <v>277</v>
      </c>
      <c r="D17" s="38"/>
      <c r="E17" s="37" t="s">
        <v>297</v>
      </c>
      <c r="F17" s="33" t="s">
        <v>5</v>
      </c>
      <c r="G17" s="34">
        <f t="shared" ca="1" si="0"/>
        <v>45769</v>
      </c>
      <c r="H17" s="30" t="s">
        <v>4</v>
      </c>
      <c r="I17" s="56"/>
    </row>
    <row r="18" spans="1:9" ht="82.5" x14ac:dyDescent="0.35">
      <c r="A18" s="30" t="str">
        <f>IF(AND(E18=""),"","["&amp;TEXT($B$1,"##")&amp;"-"&amp;TEXT(ROW()-9-COUNTBLANK($E$8:E17)+1,"##")&amp;"]")</f>
        <v>[DonHang-10]</v>
      </c>
      <c r="B18" s="66" t="s">
        <v>294</v>
      </c>
      <c r="C18" s="32" t="s">
        <v>277</v>
      </c>
      <c r="D18" s="37"/>
      <c r="E18" s="37" t="s">
        <v>298</v>
      </c>
      <c r="F18" s="33" t="s">
        <v>5</v>
      </c>
      <c r="G18" s="34">
        <f t="shared" ca="1" si="0"/>
        <v>45769</v>
      </c>
      <c r="H18" s="30" t="s">
        <v>4</v>
      </c>
      <c r="I18" s="56"/>
    </row>
    <row r="19" spans="1:9" ht="82.5" x14ac:dyDescent="0.35">
      <c r="A19" s="30" t="str">
        <f>IF(AND(E19=""),"","["&amp;TEXT($B$1,"##")&amp;"-"&amp;TEXT(ROW()-9-COUNTBLANK($E$8:E18)+1,"##")&amp;"]")</f>
        <v>[DonHang-11]</v>
      </c>
      <c r="B19" s="66" t="s">
        <v>295</v>
      </c>
      <c r="C19" s="32" t="s">
        <v>277</v>
      </c>
      <c r="D19" s="37"/>
      <c r="E19" s="37" t="s">
        <v>299</v>
      </c>
      <c r="F19" s="33" t="s">
        <v>5</v>
      </c>
      <c r="G19" s="34">
        <f t="shared" ca="1" si="0"/>
        <v>45769</v>
      </c>
      <c r="H19" s="30" t="s">
        <v>4</v>
      </c>
      <c r="I19" s="56"/>
    </row>
    <row r="20" spans="1:9" ht="16.5" x14ac:dyDescent="0.35">
      <c r="A20" s="30"/>
      <c r="B20" s="66"/>
      <c r="C20" s="32"/>
      <c r="D20" s="38"/>
      <c r="E20" s="37"/>
      <c r="F20" s="33"/>
      <c r="G20" s="34"/>
      <c r="H20" s="30"/>
      <c r="I20" s="56"/>
    </row>
    <row r="21" spans="1:9" ht="16.5" x14ac:dyDescent="0.35">
      <c r="A21" s="30"/>
      <c r="B21" s="67"/>
      <c r="C21" s="32"/>
      <c r="D21" s="40"/>
      <c r="E21" s="39"/>
      <c r="F21" s="33"/>
      <c r="G21" s="41"/>
      <c r="H21" s="42"/>
      <c r="I21" s="56"/>
    </row>
    <row r="22" spans="1:9" ht="16.5" x14ac:dyDescent="0.35">
      <c r="A22" s="30"/>
      <c r="B22" s="46"/>
      <c r="C22" s="32"/>
      <c r="D22" s="32"/>
      <c r="E22" s="32"/>
      <c r="F22" s="33"/>
      <c r="G22" s="43"/>
      <c r="H22" s="30"/>
      <c r="I22" s="56"/>
    </row>
    <row r="23" spans="1:9" ht="16.5" x14ac:dyDescent="0.35">
      <c r="A23" s="30"/>
      <c r="B23" s="46"/>
      <c r="C23" s="32"/>
      <c r="D23" s="32"/>
      <c r="E23" s="32"/>
      <c r="F23" s="33"/>
      <c r="G23" s="43"/>
      <c r="H23" s="30"/>
      <c r="I23" s="30"/>
    </row>
    <row r="24" spans="1:9" ht="16.5" x14ac:dyDescent="0.35">
      <c r="A24" s="30"/>
      <c r="B24" s="46"/>
      <c r="C24" s="32"/>
      <c r="D24" s="32"/>
      <c r="E24" s="32"/>
      <c r="F24" s="33"/>
      <c r="G24" s="43"/>
      <c r="H24" s="30"/>
      <c r="I24" s="56"/>
    </row>
    <row r="25" spans="1:9" ht="16.5" x14ac:dyDescent="0.35">
      <c r="A25" s="30"/>
      <c r="B25" s="60"/>
      <c r="C25" s="32"/>
      <c r="D25" s="32"/>
      <c r="E25" s="32"/>
      <c r="F25" s="33"/>
      <c r="G25" s="43"/>
      <c r="H25" s="30"/>
      <c r="I25" s="56"/>
    </row>
    <row r="26" spans="1:9" ht="16.5" x14ac:dyDescent="0.35">
      <c r="A26" s="42"/>
      <c r="B26" s="68"/>
      <c r="C26" s="32"/>
      <c r="D26" s="57"/>
      <c r="E26" s="57"/>
      <c r="F26" s="33"/>
      <c r="G26" s="58"/>
      <c r="H26" s="42"/>
      <c r="I26" s="56"/>
    </row>
    <row r="27" spans="1:9" ht="16.5" x14ac:dyDescent="0.35">
      <c r="A27" s="30"/>
      <c r="B27" s="46"/>
      <c r="C27" s="32"/>
      <c r="D27" s="32"/>
      <c r="E27" s="32"/>
      <c r="F27" s="59"/>
      <c r="G27" s="43"/>
      <c r="H27" s="30"/>
      <c r="I27" s="56"/>
    </row>
    <row r="28" spans="1:9" ht="16.5" x14ac:dyDescent="0.35">
      <c r="A28" s="30"/>
      <c r="B28" s="46"/>
      <c r="C28" s="32"/>
      <c r="D28" s="32"/>
      <c r="E28" s="32"/>
      <c r="F28" s="59"/>
      <c r="G28" s="43"/>
      <c r="H28" s="30"/>
      <c r="I28" s="56"/>
    </row>
    <row r="29" spans="1:9" ht="16.5" x14ac:dyDescent="0.35">
      <c r="A29" s="30"/>
      <c r="B29" s="46"/>
      <c r="C29" s="32"/>
      <c r="D29" s="32"/>
      <c r="E29" s="32"/>
      <c r="F29" s="59"/>
      <c r="G29" s="43"/>
      <c r="H29" s="30"/>
      <c r="I29" s="56"/>
    </row>
    <row r="30" spans="1:9" ht="16.5" x14ac:dyDescent="0.35">
      <c r="A30" s="30"/>
      <c r="B30" s="46"/>
      <c r="C30" s="32"/>
      <c r="D30" s="32"/>
      <c r="E30" s="32"/>
      <c r="F30" s="59"/>
      <c r="G30" s="43"/>
      <c r="H30" s="30"/>
      <c r="I30" s="56"/>
    </row>
    <row r="31" spans="1:9" ht="16.5" x14ac:dyDescent="0.35">
      <c r="A31" s="30"/>
      <c r="B31" s="46"/>
      <c r="C31" s="32"/>
      <c r="D31" s="32"/>
      <c r="E31" s="32"/>
      <c r="F31" s="59"/>
      <c r="G31" s="43"/>
      <c r="H31" s="30"/>
      <c r="I31" s="56"/>
    </row>
  </sheetData>
  <mergeCells count="3">
    <mergeCell ref="B1:E1"/>
    <mergeCell ref="B2:E2"/>
    <mergeCell ref="B3:E3"/>
  </mergeCells>
  <conditionalFormatting sqref="F1:F8">
    <cfRule type="cellIs" dxfId="19" priority="5" operator="equal">
      <formula>"N/A"</formula>
    </cfRule>
    <cfRule type="cellIs" dxfId="18" priority="6" operator="equal">
      <formula>"Fail"</formula>
    </cfRule>
    <cfRule type="cellIs" dxfId="17" priority="7" operator="equal">
      <formula>Fail</formula>
    </cfRule>
    <cfRule type="cellIs" dxfId="16" priority="8" operator="equal">
      <formula>"Pass"</formula>
    </cfRule>
  </conditionalFormatting>
  <conditionalFormatting sqref="F9:F31">
    <cfRule type="cellIs" dxfId="15" priority="1" operator="equal">
      <formula>"N/A"</formula>
    </cfRule>
    <cfRule type="cellIs" dxfId="14" priority="2" operator="equal">
      <formula>"Fail"</formula>
    </cfRule>
    <cfRule type="cellIs" dxfId="13" priority="3" operator="equal">
      <formula>Fail</formula>
    </cfRule>
    <cfRule type="cellIs" dxfId="12" priority="4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31">
      <formula1>"Pass,Fail,N/A,Untested"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22" sqref="C22"/>
    </sheetView>
  </sheetViews>
  <sheetFormatPr defaultRowHeight="14.5" x14ac:dyDescent="0.35"/>
  <cols>
    <col min="1" max="1" width="18.36328125" customWidth="1"/>
    <col min="2" max="2" width="23.7265625" style="54" customWidth="1"/>
    <col min="3" max="3" width="21.90625" customWidth="1"/>
    <col min="4" max="5" width="26.453125" customWidth="1"/>
    <col min="6" max="6" width="18.36328125" customWidth="1"/>
    <col min="7" max="7" width="18" customWidth="1"/>
    <col min="8" max="8" width="18.54296875" customWidth="1"/>
    <col min="9" max="9" width="10.7265625" customWidth="1"/>
  </cols>
  <sheetData>
    <row r="1" spans="1:9" ht="16.5" x14ac:dyDescent="0.35">
      <c r="A1" s="1" t="s">
        <v>0</v>
      </c>
      <c r="B1" s="106" t="s">
        <v>300</v>
      </c>
      <c r="C1" s="107"/>
      <c r="D1" s="107"/>
      <c r="E1" s="108"/>
      <c r="F1" s="2"/>
      <c r="G1" s="3"/>
      <c r="H1" s="4"/>
      <c r="I1" s="5"/>
    </row>
    <row r="2" spans="1:9" ht="33" x14ac:dyDescent="0.35">
      <c r="A2" s="6" t="s">
        <v>2</v>
      </c>
      <c r="B2" s="109"/>
      <c r="C2" s="107"/>
      <c r="D2" s="107"/>
      <c r="E2" s="110"/>
      <c r="F2" s="7"/>
      <c r="G2" s="8"/>
      <c r="H2" s="9"/>
      <c r="I2" s="5"/>
    </row>
    <row r="3" spans="1:9" ht="16.5" x14ac:dyDescent="0.35">
      <c r="A3" s="1" t="s">
        <v>3</v>
      </c>
      <c r="B3" s="111" t="s">
        <v>4</v>
      </c>
      <c r="C3" s="107"/>
      <c r="D3" s="107"/>
      <c r="E3" s="110"/>
      <c r="F3" s="7"/>
      <c r="G3" s="8"/>
      <c r="H3" s="9"/>
      <c r="I3" s="5"/>
    </row>
    <row r="4" spans="1:9" ht="16.5" x14ac:dyDescent="0.35">
      <c r="A4" s="10" t="s">
        <v>5</v>
      </c>
      <c r="B4" s="61" t="s">
        <v>6</v>
      </c>
      <c r="C4" s="11" t="s">
        <v>7</v>
      </c>
      <c r="D4" s="12" t="s">
        <v>8</v>
      </c>
      <c r="E4" s="11" t="s">
        <v>9</v>
      </c>
      <c r="F4" s="13"/>
      <c r="G4" s="13"/>
      <c r="H4" s="14"/>
      <c r="I4" s="15"/>
    </row>
    <row r="5" spans="1:9" ht="16.5" x14ac:dyDescent="0.35">
      <c r="A5" s="16">
        <f>COUNTIF(F:F,"Pass")</f>
        <v>10</v>
      </c>
      <c r="B5" s="62">
        <f>COUNTIF(F:F,"Fail")</f>
        <v>0</v>
      </c>
      <c r="C5" s="17">
        <f>COUNTIF(F:F,"Untested")</f>
        <v>0</v>
      </c>
      <c r="D5" s="18">
        <f>COUNTIF(F:F,"N/A")</f>
        <v>0</v>
      </c>
      <c r="E5" s="17">
        <f>SUM(A5:D5)</f>
        <v>10</v>
      </c>
      <c r="F5" s="13"/>
      <c r="G5" s="13"/>
      <c r="H5" s="14"/>
      <c r="I5" s="15"/>
    </row>
    <row r="6" spans="1:9" ht="16.5" x14ac:dyDescent="0.35">
      <c r="A6" s="19" t="s">
        <v>10</v>
      </c>
      <c r="B6" s="63" t="s">
        <v>10</v>
      </c>
      <c r="C6" s="20" t="s">
        <v>10</v>
      </c>
      <c r="D6" s="21" t="s">
        <v>10</v>
      </c>
      <c r="E6" s="20"/>
      <c r="F6" s="13"/>
      <c r="G6" s="13"/>
      <c r="H6" s="14"/>
      <c r="I6" s="15"/>
    </row>
    <row r="7" spans="1:9" ht="17" thickBot="1" x14ac:dyDescent="0.4">
      <c r="A7" s="22"/>
      <c r="B7" s="64"/>
      <c r="C7" s="23"/>
      <c r="D7" s="24"/>
      <c r="E7" s="23"/>
      <c r="F7" s="25"/>
      <c r="G7" s="25"/>
      <c r="H7" s="26"/>
      <c r="I7" s="15"/>
    </row>
    <row r="8" spans="1:9" ht="16.5" x14ac:dyDescent="0.35">
      <c r="A8" s="27" t="s">
        <v>11</v>
      </c>
      <c r="B8" s="65" t="s">
        <v>12</v>
      </c>
      <c r="C8" s="27" t="s">
        <v>13</v>
      </c>
      <c r="D8" s="27" t="s">
        <v>14</v>
      </c>
      <c r="E8" s="27" t="s">
        <v>15</v>
      </c>
      <c r="F8" s="28" t="s">
        <v>16</v>
      </c>
      <c r="G8" s="28" t="s">
        <v>17</v>
      </c>
      <c r="H8" s="28" t="s">
        <v>3</v>
      </c>
      <c r="I8" s="55" t="s">
        <v>18</v>
      </c>
    </row>
    <row r="9" spans="1:9" ht="66" x14ac:dyDescent="0.35">
      <c r="A9" s="30" t="str">
        <f>IF(AND(E9=""),"","["&amp;TEXT($B$1,"##")&amp;"-"&amp;TEXT(ROW()-9-COUNTBLANK($E$8:E8)+1,"##")&amp;"]")</f>
        <v>[TaiKhoan-1]</v>
      </c>
      <c r="B9" s="31" t="s">
        <v>303</v>
      </c>
      <c r="C9" s="32" t="s">
        <v>302</v>
      </c>
      <c r="D9" s="32"/>
      <c r="E9" s="32" t="s">
        <v>307</v>
      </c>
      <c r="F9" s="33" t="s">
        <v>5</v>
      </c>
      <c r="G9" s="34">
        <f ca="1">TODAY()</f>
        <v>45769</v>
      </c>
      <c r="H9" s="30" t="s">
        <v>4</v>
      </c>
      <c r="I9" s="56"/>
    </row>
    <row r="10" spans="1:9" ht="66" x14ac:dyDescent="0.35">
      <c r="A10" s="30" t="str">
        <f>IF(AND(E10=""),"","["&amp;TEXT($B$1,"##")&amp;"-"&amp;TEXT(ROW()-9-COUNTBLANK($E$8:E9)+1,"##")&amp;"]")</f>
        <v>[TaiKhoan-2]</v>
      </c>
      <c r="B10" s="46" t="s">
        <v>304</v>
      </c>
      <c r="C10" s="32" t="s">
        <v>302</v>
      </c>
      <c r="D10" s="32"/>
      <c r="E10" s="32" t="s">
        <v>308</v>
      </c>
      <c r="F10" s="33" t="s">
        <v>5</v>
      </c>
      <c r="G10" s="34">
        <f t="shared" ref="G10:G19" ca="1" si="0">TODAY()</f>
        <v>45769</v>
      </c>
      <c r="H10" s="30" t="s">
        <v>4</v>
      </c>
      <c r="I10" s="56"/>
    </row>
    <row r="11" spans="1:9" ht="66" x14ac:dyDescent="0.35">
      <c r="A11" s="30" t="str">
        <f>IF(AND(E11=""),"","["&amp;TEXT($B$1,"##")&amp;"-"&amp;TEXT(ROW()-9-COUNTBLANK($E$8:E10)+1,"##")&amp;"]")</f>
        <v>[TaiKhoan-3]</v>
      </c>
      <c r="B11" s="31" t="s">
        <v>305</v>
      </c>
      <c r="C11" s="32" t="s">
        <v>302</v>
      </c>
      <c r="D11" s="32"/>
      <c r="E11" s="32" t="s">
        <v>309</v>
      </c>
      <c r="F11" s="33" t="s">
        <v>5</v>
      </c>
      <c r="G11" s="34">
        <f t="shared" ca="1" si="0"/>
        <v>45769</v>
      </c>
      <c r="H11" s="30" t="s">
        <v>4</v>
      </c>
      <c r="I11" s="56"/>
    </row>
    <row r="12" spans="1:9" ht="66" x14ac:dyDescent="0.35">
      <c r="A12" s="30" t="str">
        <f>IF(AND(E12=""),"","["&amp;TEXT($B$1,"##")&amp;"-"&amp;TEXT(ROW()-9-COUNTBLANK($E$8:E11)+1,"##")&amp;"]")</f>
        <v>[TaiKhoan-4]</v>
      </c>
      <c r="B12" s="46" t="s">
        <v>306</v>
      </c>
      <c r="C12" s="32" t="s">
        <v>302</v>
      </c>
      <c r="D12" s="32"/>
      <c r="E12" s="32" t="s">
        <v>310</v>
      </c>
      <c r="F12" s="33" t="s">
        <v>5</v>
      </c>
      <c r="G12" s="34">
        <f t="shared" ca="1" si="0"/>
        <v>45769</v>
      </c>
      <c r="H12" s="30" t="s">
        <v>4</v>
      </c>
      <c r="I12" s="56"/>
    </row>
    <row r="13" spans="1:9" ht="66" x14ac:dyDescent="0.35">
      <c r="A13" s="30" t="str">
        <f>IF(AND(E13=""),"","["&amp;TEXT($B$1,"##")&amp;"-"&amp;TEXT(ROW()-9-COUNTBLANK($E$8:E12)+1,"##")&amp;"]")</f>
        <v>[TaiKhoan-5]</v>
      </c>
      <c r="B13" s="46" t="s">
        <v>313</v>
      </c>
      <c r="C13" s="32" t="s">
        <v>302</v>
      </c>
      <c r="D13" s="32"/>
      <c r="E13" s="32" t="s">
        <v>311</v>
      </c>
      <c r="F13" s="33" t="s">
        <v>5</v>
      </c>
      <c r="G13" s="34">
        <f t="shared" ca="1" si="0"/>
        <v>45769</v>
      </c>
      <c r="H13" s="30" t="s">
        <v>4</v>
      </c>
      <c r="I13" s="56"/>
    </row>
    <row r="14" spans="1:9" ht="66" x14ac:dyDescent="0.35">
      <c r="A14" s="30" t="str">
        <f>IF(AND(E14=""),"","["&amp;TEXT($B$1,"##")&amp;"-"&amp;TEXT(ROW()-9-COUNTBLANK($E$8:E13)+1,"##")&amp;"]")</f>
        <v>[TaiKhoan-6]</v>
      </c>
      <c r="B14" s="46" t="s">
        <v>314</v>
      </c>
      <c r="C14" s="32" t="s">
        <v>302</v>
      </c>
      <c r="D14" s="32"/>
      <c r="E14" s="32" t="s">
        <v>312</v>
      </c>
      <c r="F14" s="33" t="s">
        <v>5</v>
      </c>
      <c r="G14" s="34">
        <f t="shared" ca="1" si="0"/>
        <v>45769</v>
      </c>
      <c r="H14" s="30" t="s">
        <v>4</v>
      </c>
      <c r="I14" s="56"/>
    </row>
    <row r="15" spans="1:9" ht="66" x14ac:dyDescent="0.35">
      <c r="A15" s="30" t="str">
        <f>IF(AND(E15=""),"","["&amp;TEXT($B$1,"##")&amp;"-"&amp;TEXT(ROW()-9-COUNTBLANK($E$8:E14)+1,"##")&amp;"]")</f>
        <v>[TaiKhoan-7]</v>
      </c>
      <c r="B15" s="46" t="s">
        <v>315</v>
      </c>
      <c r="C15" s="32" t="s">
        <v>302</v>
      </c>
      <c r="D15" s="32"/>
      <c r="E15" s="32" t="s">
        <v>320</v>
      </c>
      <c r="F15" s="33" t="s">
        <v>5</v>
      </c>
      <c r="G15" s="34">
        <f t="shared" ca="1" si="0"/>
        <v>45769</v>
      </c>
      <c r="H15" s="30" t="s">
        <v>4</v>
      </c>
      <c r="I15" s="56"/>
    </row>
    <row r="16" spans="1:9" ht="66" x14ac:dyDescent="0.35">
      <c r="A16" s="30" t="str">
        <f>IF(AND(E16=""),"","["&amp;TEXT($B$1,"##")&amp;"-"&amp;TEXT(ROW()-9-COUNTBLANK($E$8:E15)+1,"##")&amp;"]")</f>
        <v>[TaiKhoan-8]</v>
      </c>
      <c r="B16" s="66" t="s">
        <v>316</v>
      </c>
      <c r="C16" s="32" t="s">
        <v>302</v>
      </c>
      <c r="D16" s="38"/>
      <c r="E16" s="32" t="s">
        <v>319</v>
      </c>
      <c r="F16" s="33" t="s">
        <v>5</v>
      </c>
      <c r="G16" s="34">
        <f t="shared" ca="1" si="0"/>
        <v>45769</v>
      </c>
      <c r="H16" s="30" t="s">
        <v>4</v>
      </c>
      <c r="I16" s="56"/>
    </row>
    <row r="17" spans="1:9" ht="66" x14ac:dyDescent="0.35">
      <c r="A17" s="30" t="str">
        <f>IF(AND(E17=""),"","["&amp;TEXT($B$1,"##")&amp;"-"&amp;TEXT(ROW()-9-COUNTBLANK($E$8:E16)+1,"##")&amp;"]")</f>
        <v>[TaiKhoan-9]</v>
      </c>
      <c r="B17" s="66" t="s">
        <v>317</v>
      </c>
      <c r="C17" s="32" t="s">
        <v>302</v>
      </c>
      <c r="D17" s="38"/>
      <c r="E17" s="37" t="s">
        <v>321</v>
      </c>
      <c r="F17" s="33" t="s">
        <v>5</v>
      </c>
      <c r="G17" s="34">
        <f t="shared" ca="1" si="0"/>
        <v>45769</v>
      </c>
      <c r="H17" s="30" t="s">
        <v>4</v>
      </c>
      <c r="I17" s="56"/>
    </row>
    <row r="18" spans="1:9" ht="66" x14ac:dyDescent="0.35">
      <c r="A18" s="30" t="str">
        <f>IF(AND(E18=""),"","["&amp;TEXT($B$1,"##")&amp;"-"&amp;TEXT(ROW()-9-COUNTBLANK($E$8:E17)+1,"##")&amp;"]")</f>
        <v>[TaiKhoan-10]</v>
      </c>
      <c r="B18" s="32" t="s">
        <v>318</v>
      </c>
      <c r="C18" s="32" t="s">
        <v>302</v>
      </c>
      <c r="D18" s="37"/>
      <c r="E18" s="37" t="s">
        <v>322</v>
      </c>
      <c r="F18" s="33" t="s">
        <v>5</v>
      </c>
      <c r="G18" s="34">
        <f t="shared" ca="1" si="0"/>
        <v>45769</v>
      </c>
      <c r="H18" s="30" t="s">
        <v>4</v>
      </c>
      <c r="I18" s="56"/>
    </row>
    <row r="19" spans="1:9" ht="16.5" x14ac:dyDescent="0.35">
      <c r="A19" s="30"/>
      <c r="B19" s="32"/>
      <c r="C19" s="32"/>
      <c r="D19" s="37"/>
      <c r="E19" s="37"/>
      <c r="F19" s="33"/>
      <c r="G19" s="34"/>
      <c r="H19" s="30"/>
      <c r="I19" s="56"/>
    </row>
    <row r="20" spans="1:9" ht="16.5" x14ac:dyDescent="0.35">
      <c r="A20" s="30"/>
      <c r="C20" s="32"/>
      <c r="D20" s="38"/>
      <c r="E20" s="37"/>
      <c r="F20" s="33"/>
      <c r="G20" s="34"/>
      <c r="H20" s="30"/>
      <c r="I20" s="56"/>
    </row>
    <row r="21" spans="1:9" ht="16.5" x14ac:dyDescent="0.35">
      <c r="A21" s="30"/>
      <c r="C21" s="32"/>
      <c r="D21" s="40"/>
      <c r="E21" s="39"/>
      <c r="F21" s="33"/>
      <c r="G21" s="41"/>
      <c r="H21" s="42"/>
      <c r="I21" s="56"/>
    </row>
    <row r="22" spans="1:9" ht="16.5" x14ac:dyDescent="0.35">
      <c r="A22" s="30"/>
      <c r="B22" s="46"/>
      <c r="C22" s="32"/>
      <c r="D22" s="32"/>
      <c r="E22" s="32"/>
      <c r="F22" s="33"/>
      <c r="G22" s="43"/>
      <c r="H22" s="30"/>
      <c r="I22" s="56"/>
    </row>
    <row r="23" spans="1:9" ht="16.5" x14ac:dyDescent="0.35">
      <c r="A23" s="30"/>
      <c r="B23" s="46"/>
      <c r="C23" s="32"/>
      <c r="D23" s="32"/>
      <c r="E23" s="32"/>
      <c r="F23" s="33"/>
      <c r="G23" s="43"/>
      <c r="H23" s="30"/>
      <c r="I23" s="30"/>
    </row>
    <row r="24" spans="1:9" ht="16.5" x14ac:dyDescent="0.35">
      <c r="A24" s="30"/>
      <c r="B24" s="46"/>
      <c r="C24" s="32"/>
      <c r="D24" s="32"/>
      <c r="E24" s="32"/>
      <c r="F24" s="33"/>
      <c r="G24" s="43"/>
      <c r="H24" s="30"/>
      <c r="I24" s="56"/>
    </row>
    <row r="25" spans="1:9" ht="16.5" x14ac:dyDescent="0.35">
      <c r="A25" s="30"/>
      <c r="B25" s="60"/>
      <c r="C25" s="32"/>
      <c r="D25" s="32"/>
      <c r="E25" s="32"/>
      <c r="F25" s="33"/>
      <c r="G25" s="43"/>
      <c r="H25" s="30"/>
      <c r="I25" s="56"/>
    </row>
    <row r="26" spans="1:9" ht="16.5" x14ac:dyDescent="0.35">
      <c r="A26" s="42"/>
      <c r="B26" s="68"/>
      <c r="C26" s="32"/>
      <c r="D26" s="57"/>
      <c r="E26" s="57"/>
      <c r="F26" s="33"/>
      <c r="G26" s="58"/>
      <c r="H26" s="42"/>
      <c r="I26" s="56"/>
    </row>
    <row r="27" spans="1:9" ht="16.5" x14ac:dyDescent="0.35">
      <c r="A27" s="30"/>
      <c r="B27" s="46"/>
      <c r="C27" s="32"/>
      <c r="D27" s="32"/>
      <c r="E27" s="32"/>
      <c r="F27" s="59"/>
      <c r="G27" s="43"/>
      <c r="H27" s="30"/>
      <c r="I27" s="56"/>
    </row>
    <row r="28" spans="1:9" ht="16.5" x14ac:dyDescent="0.35">
      <c r="A28" s="30"/>
      <c r="B28" s="46"/>
      <c r="C28" s="32"/>
      <c r="D28" s="32"/>
      <c r="E28" s="32"/>
      <c r="F28" s="59"/>
      <c r="G28" s="43"/>
      <c r="H28" s="30"/>
      <c r="I28" s="56"/>
    </row>
    <row r="29" spans="1:9" ht="16.5" x14ac:dyDescent="0.35">
      <c r="A29" s="30"/>
      <c r="B29" s="46"/>
      <c r="C29" s="32"/>
      <c r="D29" s="32"/>
      <c r="E29" s="32"/>
      <c r="F29" s="59"/>
      <c r="G29" s="43"/>
      <c r="H29" s="30"/>
      <c r="I29" s="56"/>
    </row>
    <row r="30" spans="1:9" ht="16.5" x14ac:dyDescent="0.35">
      <c r="A30" s="30"/>
      <c r="B30" s="46"/>
      <c r="C30" s="32"/>
      <c r="D30" s="32"/>
      <c r="E30" s="32"/>
      <c r="F30" s="59"/>
      <c r="G30" s="43"/>
      <c r="H30" s="30"/>
      <c r="I30" s="56"/>
    </row>
    <row r="31" spans="1:9" ht="16.5" x14ac:dyDescent="0.35">
      <c r="A31" s="30"/>
      <c r="B31" s="46"/>
      <c r="C31" s="32"/>
      <c r="D31" s="32"/>
      <c r="E31" s="32"/>
      <c r="F31" s="59"/>
      <c r="G31" s="43"/>
      <c r="H31" s="30"/>
      <c r="I31" s="56"/>
    </row>
  </sheetData>
  <mergeCells count="3">
    <mergeCell ref="B1:E1"/>
    <mergeCell ref="B2:E2"/>
    <mergeCell ref="B3:E3"/>
  </mergeCells>
  <conditionalFormatting sqref="F1:F8">
    <cfRule type="cellIs" dxfId="11" priority="5" operator="equal">
      <formula>"N/A"</formula>
    </cfRule>
    <cfRule type="cellIs" dxfId="10" priority="6" operator="equal">
      <formula>"Fail"</formula>
    </cfRule>
    <cfRule type="cellIs" dxfId="9" priority="7" operator="equal">
      <formula>Fail</formula>
    </cfRule>
    <cfRule type="cellIs" dxfId="8" priority="8" operator="equal">
      <formula>"Pass"</formula>
    </cfRule>
  </conditionalFormatting>
  <conditionalFormatting sqref="F9:F31">
    <cfRule type="cellIs" dxfId="7" priority="1" operator="equal">
      <formula>"N/A"</formula>
    </cfRule>
    <cfRule type="cellIs" dxfId="6" priority="2" operator="equal">
      <formula>"Fail"</formula>
    </cfRule>
    <cfRule type="cellIs" dxfId="5" priority="3" operator="equal">
      <formula>Fail</formula>
    </cfRule>
    <cfRule type="cellIs" dxfId="4" priority="4" operator="equal">
      <formula>"Pass"</formula>
    </cfRule>
  </conditionalFormatting>
  <dataValidations count="2">
    <dataValidation type="list" allowBlank="1" showErrorMessage="1" sqref="F9:F31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TestReport</vt:lpstr>
      <vt:lpstr>Đăng ký</vt:lpstr>
      <vt:lpstr>Đăng nhập</vt:lpstr>
      <vt:lpstr>Xem SP</vt:lpstr>
      <vt:lpstr>Tìm kiếm</vt:lpstr>
      <vt:lpstr>Xem giỏ hàng</vt:lpstr>
      <vt:lpstr>Đặt hàng</vt:lpstr>
      <vt:lpstr>Xem đơn hàng</vt:lpstr>
      <vt:lpstr>Xem tài khoản</vt:lpstr>
      <vt:lpstr>Đổi mật khẩu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hoangtienvinh18hy@gmail.com</dc:creator>
  <cp:lastModifiedBy>hoangtienvinh18hy@gmail.com</cp:lastModifiedBy>
  <dcterms:created xsi:type="dcterms:W3CDTF">2025-04-22T13:59:26Z</dcterms:created>
  <dcterms:modified xsi:type="dcterms:W3CDTF">2025-04-22T16:07:04Z</dcterms:modified>
</cp:coreProperties>
</file>