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esktop\ĐỒ ÁN 2\Testcases\"/>
    </mc:Choice>
  </mc:AlternateContent>
  <bookViews>
    <workbookView xWindow="0" yWindow="0" windowWidth="25600" windowHeight="12130" activeTab="8"/>
  </bookViews>
  <sheets>
    <sheet name="Đăng ký" sheetId="2" r:id="rId1"/>
    <sheet name="Đăng nhập" sheetId="1" r:id="rId2"/>
    <sheet name="Trang chủ " sheetId="7" r:id="rId3"/>
    <sheet name="Tìm kiếm " sheetId="4" r:id="rId4"/>
    <sheet name="Giỏ hàng" sheetId="5" r:id="rId5"/>
    <sheet name="Đặt hàng" sheetId="6" r:id="rId6"/>
    <sheet name="TaiKhoan" sheetId="8" r:id="rId7"/>
    <sheet name="Wishlist" sheetId="9" r:id="rId8"/>
    <sheet name="Xem tin" sheetId="10" r:id="rId9"/>
  </sheets>
  <externalReferences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0" l="1"/>
  <c r="A18" i="10"/>
  <c r="G17" i="10"/>
  <c r="A17" i="10"/>
  <c r="G15" i="10"/>
  <c r="A15" i="10"/>
  <c r="G14" i="10"/>
  <c r="A14" i="10"/>
  <c r="G13" i="10"/>
  <c r="A13" i="10"/>
  <c r="G12" i="10"/>
  <c r="A12" i="10"/>
  <c r="G11" i="10"/>
  <c r="A11" i="10"/>
  <c r="G10" i="10"/>
  <c r="A10" i="10"/>
  <c r="D5" i="10"/>
  <c r="C5" i="10"/>
  <c r="B5" i="10"/>
  <c r="A5" i="10"/>
  <c r="G20" i="9"/>
  <c r="A20" i="9"/>
  <c r="G19" i="9"/>
  <c r="A19" i="9"/>
  <c r="G18" i="9"/>
  <c r="A18" i="9"/>
  <c r="G17" i="9"/>
  <c r="A17" i="9"/>
  <c r="G15" i="9"/>
  <c r="A15" i="9"/>
  <c r="G14" i="9"/>
  <c r="A14" i="9"/>
  <c r="G13" i="9"/>
  <c r="A13" i="9"/>
  <c r="G12" i="9"/>
  <c r="A12" i="9"/>
  <c r="G11" i="9"/>
  <c r="A11" i="9"/>
  <c r="G10" i="9"/>
  <c r="A10" i="9"/>
  <c r="D5" i="9"/>
  <c r="C5" i="9"/>
  <c r="B5" i="9"/>
  <c r="A5" i="9"/>
  <c r="A36" i="8"/>
  <c r="G36" i="8"/>
  <c r="A35" i="8"/>
  <c r="G35" i="8"/>
  <c r="A34" i="8"/>
  <c r="G34" i="8"/>
  <c r="A30" i="8"/>
  <c r="A31" i="8"/>
  <c r="A32" i="8"/>
  <c r="A33" i="8"/>
  <c r="A29" i="8"/>
  <c r="G29" i="8"/>
  <c r="G30" i="8"/>
  <c r="G31" i="8"/>
  <c r="G32" i="8"/>
  <c r="G33" i="8"/>
  <c r="G19" i="8"/>
  <c r="A19" i="8"/>
  <c r="A14" i="8"/>
  <c r="A15" i="8"/>
  <c r="A16" i="8"/>
  <c r="A17" i="8"/>
  <c r="A18" i="8"/>
  <c r="G18" i="8"/>
  <c r="G14" i="8"/>
  <c r="G15" i="8"/>
  <c r="G16" i="8"/>
  <c r="G17" i="8"/>
  <c r="G28" i="8"/>
  <c r="A28" i="8"/>
  <c r="G27" i="8"/>
  <c r="A27" i="8"/>
  <c r="G26" i="8"/>
  <c r="A26" i="8"/>
  <c r="G25" i="8"/>
  <c r="A25" i="8"/>
  <c r="G24" i="8"/>
  <c r="A24" i="8"/>
  <c r="G23" i="8"/>
  <c r="A23" i="8"/>
  <c r="G22" i="8"/>
  <c r="A22" i="8"/>
  <c r="G21" i="8"/>
  <c r="A21" i="8"/>
  <c r="G13" i="8"/>
  <c r="A13" i="8"/>
  <c r="G12" i="8"/>
  <c r="A12" i="8"/>
  <c r="G11" i="8"/>
  <c r="A11" i="8"/>
  <c r="G10" i="8"/>
  <c r="A10" i="8"/>
  <c r="D5" i="8"/>
  <c r="C5" i="8"/>
  <c r="B5" i="8"/>
  <c r="A5" i="8"/>
  <c r="G27" i="6"/>
  <c r="A27" i="6"/>
  <c r="A12" i="6"/>
  <c r="A13" i="6"/>
  <c r="E5" i="10" l="1"/>
  <c r="E5" i="9"/>
  <c r="E5" i="8"/>
  <c r="G24" i="6"/>
  <c r="G25" i="6"/>
  <c r="G26" i="6"/>
  <c r="A22" i="6"/>
  <c r="A23" i="6"/>
  <c r="A24" i="6"/>
  <c r="A25" i="6"/>
  <c r="A26" i="6"/>
  <c r="G22" i="6"/>
  <c r="G23" i="6"/>
  <c r="A16" i="6"/>
  <c r="A17" i="6"/>
  <c r="A18" i="6"/>
  <c r="A19" i="6"/>
  <c r="A20" i="6"/>
  <c r="A21" i="6"/>
  <c r="G16" i="6"/>
  <c r="G17" i="6"/>
  <c r="G18" i="6"/>
  <c r="G19" i="6"/>
  <c r="G20" i="6"/>
  <c r="G21" i="6"/>
  <c r="G13" i="6"/>
  <c r="G15" i="6"/>
  <c r="A15" i="6"/>
  <c r="A21" i="5"/>
  <c r="A22" i="5"/>
  <c r="A23" i="5"/>
  <c r="G21" i="5"/>
  <c r="G22" i="5"/>
  <c r="G23" i="5"/>
  <c r="A19" i="5"/>
  <c r="A20" i="5"/>
  <c r="G19" i="5"/>
  <c r="G20" i="5"/>
  <c r="G12" i="5"/>
  <c r="G13" i="5"/>
  <c r="A12" i="5"/>
  <c r="A13" i="5"/>
  <c r="G11" i="5"/>
  <c r="A11" i="5"/>
  <c r="A18" i="5"/>
  <c r="G18" i="5"/>
  <c r="G10" i="5"/>
  <c r="A10" i="5"/>
  <c r="G27" i="7"/>
  <c r="G28" i="7"/>
  <c r="G29" i="7"/>
  <c r="A27" i="7"/>
  <c r="A28" i="7"/>
  <c r="A29" i="7"/>
  <c r="A25" i="7"/>
  <c r="A26" i="7"/>
  <c r="G25" i="7"/>
  <c r="A24" i="7"/>
  <c r="G24" i="7"/>
  <c r="G26" i="7"/>
  <c r="A36" i="4" l="1"/>
  <c r="G36" i="4"/>
  <c r="A31" i="4"/>
  <c r="A32" i="4"/>
  <c r="A33" i="4"/>
  <c r="A34" i="4"/>
  <c r="A35" i="4"/>
  <c r="G31" i="4"/>
  <c r="G32" i="4"/>
  <c r="G33" i="4"/>
  <c r="G34" i="4"/>
  <c r="G35" i="4"/>
  <c r="G27" i="4"/>
  <c r="G28" i="4"/>
  <c r="G29" i="4"/>
  <c r="G30" i="4"/>
  <c r="A27" i="4"/>
  <c r="A28" i="4"/>
  <c r="A29" i="4"/>
  <c r="A30" i="4"/>
  <c r="G26" i="4"/>
  <c r="A26" i="4"/>
  <c r="A24" i="4"/>
  <c r="A23" i="4"/>
  <c r="G23" i="4"/>
  <c r="G24" i="4"/>
  <c r="A20" i="4"/>
  <c r="A21" i="4"/>
  <c r="A22" i="4"/>
  <c r="G20" i="4"/>
  <c r="G21" i="4"/>
  <c r="G22" i="4"/>
  <c r="G23" i="7" l="1"/>
  <c r="A23" i="7"/>
  <c r="G22" i="7"/>
  <c r="A22" i="7"/>
  <c r="G21" i="7"/>
  <c r="A21" i="7"/>
  <c r="G20" i="7"/>
  <c r="A20" i="7"/>
  <c r="G19" i="7"/>
  <c r="A19" i="7"/>
  <c r="G18" i="7"/>
  <c r="A18" i="7"/>
  <c r="G17" i="7"/>
  <c r="A17" i="7"/>
  <c r="G16" i="7"/>
  <c r="A16" i="7"/>
  <c r="G15" i="7"/>
  <c r="A15" i="7"/>
  <c r="G14" i="7"/>
  <c r="A14" i="7"/>
  <c r="G13" i="7"/>
  <c r="A13" i="7"/>
  <c r="G12" i="7"/>
  <c r="A12" i="7"/>
  <c r="G11" i="7"/>
  <c r="A11" i="7"/>
  <c r="G10" i="7"/>
  <c r="A10" i="7"/>
  <c r="D5" i="7"/>
  <c r="C5" i="7"/>
  <c r="B5" i="7"/>
  <c r="A5" i="7"/>
  <c r="G22" i="2"/>
  <c r="A22" i="2"/>
  <c r="G21" i="2"/>
  <c r="A21" i="2"/>
  <c r="G20" i="2"/>
  <c r="A20" i="2"/>
  <c r="G19" i="2"/>
  <c r="A19" i="2"/>
  <c r="G18" i="2"/>
  <c r="A18" i="2"/>
  <c r="G17" i="2"/>
  <c r="A17" i="2"/>
  <c r="G16" i="2"/>
  <c r="A16" i="2"/>
  <c r="G15" i="2"/>
  <c r="A15" i="2"/>
  <c r="G14" i="2"/>
  <c r="A14" i="2"/>
  <c r="G13" i="2"/>
  <c r="A13" i="2"/>
  <c r="G12" i="2"/>
  <c r="A12" i="2"/>
  <c r="G11" i="2"/>
  <c r="A11" i="2"/>
  <c r="G10" i="2"/>
  <c r="A10" i="2"/>
  <c r="A10" i="1"/>
  <c r="G10" i="1"/>
  <c r="A11" i="1"/>
  <c r="G11" i="1"/>
  <c r="A12" i="1"/>
  <c r="G12" i="1"/>
  <c r="A13" i="1"/>
  <c r="G13" i="1"/>
  <c r="A14" i="1"/>
  <c r="G14" i="1"/>
  <c r="A15" i="1"/>
  <c r="G15" i="1"/>
  <c r="A16" i="1"/>
  <c r="G16" i="1"/>
  <c r="A17" i="1"/>
  <c r="G17" i="1"/>
  <c r="A18" i="1"/>
  <c r="G18" i="1"/>
  <c r="A19" i="1"/>
  <c r="G19" i="1"/>
  <c r="A20" i="1"/>
  <c r="G20" i="1"/>
  <c r="A21" i="1"/>
  <c r="G21" i="1"/>
  <c r="E5" i="7" l="1"/>
  <c r="A11" i="6"/>
  <c r="G12" i="6"/>
  <c r="G11" i="6"/>
  <c r="G10" i="6"/>
  <c r="A10" i="6"/>
  <c r="D5" i="6"/>
  <c r="C5" i="6"/>
  <c r="B5" i="6"/>
  <c r="A5" i="6"/>
  <c r="G17" i="5"/>
  <c r="A17" i="5"/>
  <c r="G16" i="5"/>
  <c r="A16" i="5"/>
  <c r="G15" i="5"/>
  <c r="A15" i="5"/>
  <c r="D5" i="5"/>
  <c r="C5" i="5"/>
  <c r="B5" i="5"/>
  <c r="A5" i="5"/>
  <c r="G19" i="4"/>
  <c r="A19" i="4"/>
  <c r="E5" i="6" l="1"/>
  <c r="E5" i="5"/>
  <c r="G17" i="4"/>
  <c r="A17" i="4"/>
  <c r="G16" i="4"/>
  <c r="A16" i="4"/>
  <c r="G15" i="4"/>
  <c r="A15" i="4"/>
  <c r="G14" i="4"/>
  <c r="A14" i="4"/>
  <c r="G13" i="4"/>
  <c r="A13" i="4"/>
  <c r="G12" i="4"/>
  <c r="A12" i="4"/>
  <c r="G11" i="4"/>
  <c r="A11" i="4"/>
  <c r="G10" i="4"/>
  <c r="A10" i="4"/>
  <c r="D5" i="4"/>
  <c r="C5" i="4"/>
  <c r="B5" i="4"/>
  <c r="A5" i="4"/>
  <c r="A28" i="2"/>
  <c r="A29" i="2"/>
  <c r="G29" i="2"/>
  <c r="A27" i="2"/>
  <c r="G28" i="2"/>
  <c r="G26" i="2"/>
  <c r="A26" i="2"/>
  <c r="G31" i="2"/>
  <c r="A31" i="2"/>
  <c r="G30" i="2"/>
  <c r="A30" i="2"/>
  <c r="G27" i="2"/>
  <c r="G25" i="2"/>
  <c r="A25" i="2"/>
  <c r="G24" i="2"/>
  <c r="A24" i="2"/>
  <c r="D5" i="2"/>
  <c r="C5" i="2"/>
  <c r="B5" i="2"/>
  <c r="A5" i="2"/>
  <c r="G23" i="1"/>
  <c r="G27" i="1"/>
  <c r="A27" i="1"/>
  <c r="G26" i="1"/>
  <c r="A26" i="1"/>
  <c r="G25" i="1"/>
  <c r="A25" i="1"/>
  <c r="G24" i="1"/>
  <c r="A24" i="1"/>
  <c r="A23" i="1"/>
  <c r="D5" i="1"/>
  <c r="C5" i="1"/>
  <c r="B5" i="1"/>
  <c r="A5" i="1"/>
  <c r="E5" i="1" s="1"/>
  <c r="E5" i="4" l="1"/>
  <c r="E5" i="2"/>
</calcChain>
</file>

<file path=xl/sharedStrings.xml><?xml version="1.0" encoding="utf-8"?>
<sst xmlns="http://schemas.openxmlformats.org/spreadsheetml/2006/main" count="1167" uniqueCount="473">
  <si>
    <t>Item Test</t>
  </si>
  <si>
    <t>Login</t>
  </si>
  <si>
    <t>Test requirement</t>
  </si>
  <si>
    <t>Tester</t>
  </si>
  <si>
    <t>Lưu Thị An Duyên</t>
  </si>
  <si>
    <t>Pass</t>
  </si>
  <si>
    <t>Fail</t>
  </si>
  <si>
    <t>NT</t>
  </si>
  <si>
    <t>N/A</t>
  </si>
  <si>
    <t>Number of Test cases</t>
  </si>
  <si>
    <t>%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</si>
  <si>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</si>
  <si>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</si>
  <si>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</si>
  <si>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</si>
  <si>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</si>
  <si>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</si>
  <si>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</si>
  <si>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Note</t>
  </si>
  <si>
    <t>Kiểm tra có ẩn kí tự trong ô password không</t>
  </si>
  <si>
    <t>Bước 1: Nhập password</t>
  </si>
  <si>
    <t>Trên giao diện ẩn kí tự trong txtPassword</t>
  </si>
  <si>
    <t>Kiểm tra xem khi bỏ trống ô Email</t>
  </si>
  <si>
    <t>Kiểm tra xem khi bỏ trống Password</t>
  </si>
  <si>
    <t>Hệ thống thông báo "Please fill out this field"</t>
  </si>
  <si>
    <t>Hệ thống sẽ chuyển sang trang Tài khoản</t>
  </si>
  <si>
    <t>Hệ thống thông báo "Please check your email or password again "</t>
  </si>
  <si>
    <t>DangKy</t>
  </si>
  <si>
    <t>DangNhap</t>
  </si>
  <si>
    <t>Kiểm tra xem khi bỏ trống Mật khẩu</t>
  </si>
  <si>
    <t>Kiểm tra xem khi bỏ trống ô Nhập lại mật khẩu</t>
  </si>
  <si>
    <t>Nhập mật khẩu &lt;6 kí tự</t>
  </si>
  <si>
    <t>Nhập email đã tồn tại</t>
  </si>
  <si>
    <t>Hệ thống thông báo "Email đã tồn tại"</t>
  </si>
  <si>
    <t>Bước 1: Nhập email đã tồn tại
Bước 2: Nhấn Đăng ký</t>
  </si>
  <si>
    <t xml:space="preserve">
Bước 1: Bỏ trống Nhập lại mật khẩu
Bước 2: Nhấn Đăng ký</t>
  </si>
  <si>
    <t xml:space="preserve">
Bước 1: Bỏ trống Mật khẩu
Bước 2: Nhấn Đăng ký</t>
  </si>
  <si>
    <t xml:space="preserve">
Bước 1: Bỏ trống Email
Bước 2: Nhấn Đăng ký</t>
  </si>
  <si>
    <t xml:space="preserve">
Bước 1: Bỏ trống email
Bước 2: Nhấn Đăng nhập</t>
  </si>
  <si>
    <t xml:space="preserve">
Bước 1: Bỏ trống Password
Bước 2: Nhấn Đăng nhập</t>
  </si>
  <si>
    <t>Kiểm tra khi nhập sai thông tin email hoặc password</t>
  </si>
  <si>
    <t>Kiểm tra khi nhập đúng email và password</t>
  </si>
  <si>
    <t xml:space="preserve">
Bước 1: Nhập thông tin email hoặc password sai
Bước 2: Nhấn Đăng nhập</t>
  </si>
  <si>
    <t xml:space="preserve">
Bước 1: Nhập thông tin email và password hợp lệ
Bước 2: Nhấn Đăng nhập</t>
  </si>
  <si>
    <t xml:space="preserve">
Bước 1: Nhập thông tin email và password hợp lệ
Bước 2: Nhấn Đăng ký</t>
  </si>
  <si>
    <t>Hệ thống thông báo "Đăng ký thành công" và chuyển sang trang Tài khoản</t>
  </si>
  <si>
    <t>Bước 1: Nhập mật khẩu &lt; 6 kí tự
Bước 2: Nhấn Đăng ký</t>
  </si>
  <si>
    <t>Hệ thống thông báo "Vui lòng nhập mật khẩu dài hơn 6 kí tự"</t>
  </si>
  <si>
    <t>Nhập email không đúng định dạng</t>
  </si>
  <si>
    <t>Bước 1: Nhập email không đúng định dạng
Bước 2: Nhấn Đăng ký</t>
  </si>
  <si>
    <t>Hệ thống thông báo "Please include an'@' in the email address"</t>
  </si>
  <si>
    <t>TimKiem</t>
  </si>
  <si>
    <t>Kiểm tra giao diện</t>
  </si>
  <si>
    <t xml:space="preserve">Kiểm tra tổng thể giao diện có đúng với thiết kế hay không? </t>
  </si>
  <si>
    <t xml:space="preserve">1. Kiểm tra giao diện ô tìm kiếm 
2. Kiểm tra giao diện của trang hiển thi kết quả tìm kiếm </t>
  </si>
  <si>
    <t xml:space="preserve">1. Vị trí (nằm trên phần header của tất cả các trang), kích thước, màu sắc, font chữ khi nhập dữ liệu vào của giao diện ô tìm kiếm đúng với thiết kế
2. Bố cục kích thước các ô sản phẩm, font chữ, màu sắc, hình ảnh sản phẩm  tìm kiếm của giao diện trang hiển thị kết quả tìm kiếm đúng với thiết kế </t>
  </si>
  <si>
    <t xml:space="preserve">Kiểm tra thanh cuộn dọc trong toàn giao diện </t>
  </si>
  <si>
    <t>Kiểm tra thứ tự di chuyển trỏ trên màn hình khi nhấn tab</t>
  </si>
  <si>
    <t>Kiểm tra thứ tự con trỏ di chuyển ngược lại trên màn hình khi nhấn Shifft-Tab</t>
  </si>
  <si>
    <t>Thực hiện kéo thanh cuộn lên xuống</t>
  </si>
  <si>
    <t>Nhấn Tab liên tục</t>
  </si>
  <si>
    <t>Nhân Shift-Tab liên tục</t>
  </si>
  <si>
    <t>Kéo thanh cuộn mà bố cục màn hình hiển thị không bị xô lệch</t>
  </si>
  <si>
    <t>Con trỏ di chuyển lần lượt theo thứ tự: Từ trái qua phải, từ trên xuống dưới</t>
  </si>
  <si>
    <t>Con trỏ di chuyển ngược lại theo thứ tự: từ phải qua trái, từ dưới lên trên</t>
  </si>
  <si>
    <t>Kiểm tra thực hiện chức năng chính của màn hình khi nhấn Enter</t>
  </si>
  <si>
    <t>Nhấn phím Enter</t>
  </si>
  <si>
    <t>Khi chuột focus vào trường [Tìm kiếm] của Ô Tìm Kiếm và nhấn phím Enter thì sẽ thực hiện chức năng Tìm kiếm theo dữ liệu đầu vào trong trường [Tìm kiếm].</t>
  </si>
  <si>
    <t>Kiểm tra giao diện khi thu nhỏ, phóng to</t>
  </si>
  <si>
    <t>Kiẻm tra Use flow có tuân thủ đúng lộ trình không?</t>
  </si>
  <si>
    <t xml:space="preserve">Kiểm tra hệ thống khi nhấn vào trang khác trong trang hiển thị kết quả tìm kiếm </t>
  </si>
  <si>
    <t>1. Nhấn phím Ctrl-
2. Nhấn phím Ctrl+</t>
  </si>
  <si>
    <t>Màn hình thu nhỏ, phóng to tương ứng linh hoạt và không bị vỡ giao diện</t>
  </si>
  <si>
    <t>Use flow tuân thủ đúng với lộ trình của người dùng</t>
  </si>
  <si>
    <t>Hệ thống chuyển trang thành công mà vẫn duy trì các bộ lọc đầu vào và không lặp lại các thông tin sản phẩm ở trang trước sang trang kế tiếp</t>
  </si>
  <si>
    <t xml:space="preserve">Kiểm tra use flow ở giao diện trang hiện tại </t>
  </si>
  <si>
    <t>Tìm kiếm theo tên sản phẩm</t>
  </si>
  <si>
    <t>Kiểm tra khi bỏ trống trường [Tìm kiếm]</t>
  </si>
  <si>
    <t>1. Click vào trường [Tìm kiếm] trên header
2. Thiết lập trường [Tìm kiếm]
3. Nhấn Enter
4. Kiểm tra hệ thống</t>
  </si>
  <si>
    <t>GioHang</t>
  </si>
  <si>
    <t>Kiểm tra khi thêm sản phẩm chưa có vào trong giỏ hàng</t>
  </si>
  <si>
    <t>Kiểm tra khi thêm sản phẩm đã có trong giỏ hàng</t>
  </si>
  <si>
    <t>Kiểm tra khi thêm sản phẩm đã hết hàng vào trong giỏ hàng</t>
  </si>
  <si>
    <t xml:space="preserve">Thêm sản phẩm vào giỏ hàng </t>
  </si>
  <si>
    <t xml:space="preserve">Con trỏ chuột focus vào ô dưới </t>
  </si>
  <si>
    <t xml:space="preserve">1. Nhấn vào ô trên
2. Nhấn tab </t>
  </si>
  <si>
    <t>Người dùng truy cập vào link https://laluz.vn/ và vào trang Đăng nhập</t>
  </si>
  <si>
    <t xml:space="preserve">Kiểm tra khi nhấn tab </t>
  </si>
  <si>
    <t>Độ phân giải hiển thị đúng và không bị lệch giao diện</t>
  </si>
  <si>
    <t xml:space="preserve">1. Kiểm tra độ phân giải bằng cách thu phóng màn hình </t>
  </si>
  <si>
    <t>Kiểm tra độ phân giải của màn hình có được set đúng chuẩn yêu cầu hay không?</t>
  </si>
  <si>
    <t>Border được thiết lập đúng theo yêu cầu thiết kế</t>
  </si>
  <si>
    <t>1. Quan sát border của textbox</t>
  </si>
  <si>
    <t>Kiểm tra tất cả các texbox có yêu cầu set border hay không?</t>
  </si>
  <si>
    <t>Hiển thị đúng chữ hoa hoặc chữ thường theo input</t>
  </si>
  <si>
    <t>1. Nhập dữ liệu chữ hoa, chữ thường vào textbox
2. Quan sát hiển thị</t>
  </si>
  <si>
    <t xml:space="preserve">Kiểm tra tất cả các giá trị input chữ hoa hay chữ thường có được hiển thị đúng hay không </t>
  </si>
  <si>
    <t>Tất cả các thông báo được viết đúng chính tả</t>
  </si>
  <si>
    <t>1. Kích hoạt các thông báo (nhập sai, lỗi hệ thống...)
2. Đọc kĩ nội dung thông báo</t>
  </si>
  <si>
    <t>Kiểm tra mặc định tất cả các msg thông báo trên màn hình có được viết đính chính tả hay không</t>
  </si>
  <si>
    <t>Kí tự được căn trái theo mặc định</t>
  </si>
  <si>
    <t>1. Nhập dữ liệu vào textbox
2. Quan sát căn chỉnh</t>
  </si>
  <si>
    <t>Kiểm tra mặc định tất cả các kỹ tự chữ và kí tự số đều canh trái. Ngoại trừ trường hợp có yêu cầu cụ thể</t>
  </si>
  <si>
    <t>Các control được căn chỉnh đều, thẳng hàng</t>
  </si>
  <si>
    <t>1. Kiểm tra vị trí và căn chỉnh của các control</t>
  </si>
  <si>
    <t>Kiểm tra tất cả các control trên màn hình có được canh đều hay không (label, textbox, checkbox, list...)</t>
  </si>
  <si>
    <t xml:space="preserve">Màu nền đúng theo yêu cầu thiết kế </t>
  </si>
  <si>
    <t>1. Quan sát và kiểm tra màu nền của tất cả label</t>
  </si>
  <si>
    <t>Kiểm tra background của tất cả các label có set đúng theo yêu cầu không?</t>
  </si>
  <si>
    <t xml:space="preserve">Màu chữ, font, font size đúng theo yêu cầu thiết kế </t>
  </si>
  <si>
    <t>1. Quan sát và so sánh màu chữ, font, font size của label với thiết kế</t>
  </si>
  <si>
    <t>Kiểm tra màu chữ, font, font size của tất cả các label só set đúng theo yêu cầu không?</t>
  </si>
  <si>
    <t>1. Quan sát và kiểm tra màu nền của tất cả textbox</t>
  </si>
  <si>
    <t>Kiểm tra background của tất cả các textbox có set đúng theo yêu cầu không</t>
  </si>
  <si>
    <t>1. Quan sát và so sánh màu chữ, font, font size của textbox với thiết kế</t>
  </si>
  <si>
    <t>Kiểm tra màu chữ, font, font size của tất cả các textbox có set đúng theo yêu cầu không</t>
  </si>
  <si>
    <t xml:space="preserve">Màu nền đúng với thiết kế yêu cầu </t>
  </si>
  <si>
    <t>1. Quan sát giao diện chính và so sánh màu nền với thiết kế</t>
  </si>
  <si>
    <t>Kiểm tra màu nền chung của toàn  bộ màn hình có được set đúng theo yêu cầu không?</t>
  </si>
  <si>
    <t>UI Testing</t>
  </si>
  <si>
    <t>Xác minh tiêu đề "ĐĂNG KÝ TÀI KHOẢN"</t>
  </si>
  <si>
    <t>Người dùng truy cập vào link https://laluz.vn/ và vào trang Đăng ký</t>
  </si>
  <si>
    <t xml:space="preserve">1. Mở màn hình đăng ký
2. Quan sát tiêu đề </t>
  </si>
  <si>
    <t>Tiêu đề hiển thị roc ràng, đúng nội dung</t>
  </si>
  <si>
    <t>Kiểm tra màu nền của màn hình</t>
  </si>
  <si>
    <t>1. Mở giao diện
2. Quan sát toàn bộ giao diện</t>
  </si>
  <si>
    <t>Màu nền đồng nhất, đúng thiết kế</t>
  </si>
  <si>
    <t>Xác minh placeholder trong các textbox</t>
  </si>
  <si>
    <t>Quan sát placeholder của email, mật khẩu, nhập lại mật khẩu</t>
  </si>
  <si>
    <t>Placeholder hiển thị đúng nội dung</t>
  </si>
  <si>
    <t>Kiểm tra các textbox được căn đều và đẹp</t>
  </si>
  <si>
    <t>Quan sát căn chỉnh của các textbox</t>
  </si>
  <si>
    <t>Các textbox căn chỉnh thẳng hàng</t>
  </si>
  <si>
    <t>Kiểm tra border của textbox</t>
  </si>
  <si>
    <t>Quan sát viền của các textbox</t>
  </si>
  <si>
    <t>Border hiển thị đúng theo thiết kế</t>
  </si>
  <si>
    <t>Kiểm tra font chữ trong các textbox</t>
  </si>
  <si>
    <t>1. Quan sát font chữ trong textbox
2. Nhập text vào và kiểm tra hiển thị</t>
  </si>
  <si>
    <t>Font chữ đúng với yêu cầu thiết kế</t>
  </si>
  <si>
    <t>Xác minh nội dung trên button "Đăng ký"</t>
  </si>
  <si>
    <t>Quan sát nội dung button</t>
  </si>
  <si>
    <t>Nút hiển thị đúng chữ "Đăng ký"</t>
  </si>
  <si>
    <t>Kiểm tra màu nền của chữ trên button</t>
  </si>
  <si>
    <t>Quan sát màu sắc nút</t>
  </si>
  <si>
    <t xml:space="preserve">Màu sắc đúng theo thiết kế </t>
  </si>
  <si>
    <t xml:space="preserve">Kiểm tra button khi di chuột vào </t>
  </si>
  <si>
    <t>Quan sát button khi di chuột qua</t>
  </si>
  <si>
    <t>Khi di chuộc qua button đổi màu và có hiệu ứng trên xuống</t>
  </si>
  <si>
    <t>Xác minh nội dung link dẫn tới trang đăng nhập</t>
  </si>
  <si>
    <t>Quan sát nội dung của link</t>
  </si>
  <si>
    <t xml:space="preserve">Nội dung hiển thị đúng theo yêu cầu </t>
  </si>
  <si>
    <t>Xác minh link có chuyển tới trang đăng nhập</t>
  </si>
  <si>
    <t>1. Nhấp vào link
2. Quan sát trang chuyển hướng</t>
  </si>
  <si>
    <t>Link dẫn tới đúng trang đăng nhập</t>
  </si>
  <si>
    <t xml:space="preserve">Xác minh giao diện hiển thị đúng trên màn hình lớn </t>
  </si>
  <si>
    <t>Mở giao diện trên độ phân giải desktop</t>
  </si>
  <si>
    <t>Giao diện hiển thị đầy đủ, cân đối</t>
  </si>
  <si>
    <t>Xác minh giao diện hiển thị đúng trên màn hình nhỏ</t>
  </si>
  <si>
    <t>Mở giao diện trên độ phân giải mobile</t>
  </si>
  <si>
    <t>Giao diện hiển thị đẹp, không bị lệch</t>
  </si>
  <si>
    <t xml:space="preserve">Kiểm tra tittle của trang web </t>
  </si>
  <si>
    <t xml:space="preserve">Người dùng truy cập vào link https://laluz.vn/ </t>
  </si>
  <si>
    <t>Quan sát tiêu đề trên tab trình duyệt</t>
  </si>
  <si>
    <t xml:space="preserve">Tiêu đề hiển thị đúng </t>
  </si>
  <si>
    <t xml:space="preserve">Xác minh logo hiển thị đúng </t>
  </si>
  <si>
    <t xml:space="preserve">Quan sát logo ở đầu trang </t>
  </si>
  <si>
    <t>Logo hiển thị rõ ràng, đúng kích thước</t>
  </si>
  <si>
    <t xml:space="preserve">Xác minh logo dẫn về trang chủ khi nhấn </t>
  </si>
  <si>
    <t xml:space="preserve">Click vào logo </t>
  </si>
  <si>
    <t xml:space="preserve">Chuyển hướng về đúng trang chủ </t>
  </si>
  <si>
    <t xml:space="preserve">Kiểm tra tất cả các mục menu hiển thị đầy đủ </t>
  </si>
  <si>
    <t xml:space="preserve">Quan sát thanh menu </t>
  </si>
  <si>
    <t xml:space="preserve">Các mục menu hiển thị đúng và đầy đủ </t>
  </si>
  <si>
    <t xml:space="preserve">Kiểm tra các liên kết trong menu </t>
  </si>
  <si>
    <t xml:space="preserve">Click vào từng mục trong menu </t>
  </si>
  <si>
    <t xml:space="preserve">Chuyển hướng tới đúng trang tương ứng </t>
  </si>
  <si>
    <t xml:space="preserve">Kiểm tra thanh tìm kiếm hoạt động bình thường </t>
  </si>
  <si>
    <t xml:space="preserve">Nhập từ khoá tìm kiếm </t>
  </si>
  <si>
    <t xml:space="preserve">Kết quả tìm kiếm hiển thị đúng sản phẩm liên quan </t>
  </si>
  <si>
    <t xml:space="preserve">Kiểm tra banner chính hiển thị đúng </t>
  </si>
  <si>
    <t xml:space="preserve">Quan sát banner chính trên trang </t>
  </si>
  <si>
    <t xml:space="preserve">Banner hiển thị rõ ràng, không bị mờ hoặc vỡ hình </t>
  </si>
  <si>
    <t>Kiểm tra nút CTA</t>
  </si>
  <si>
    <t xml:space="preserve">Nhấn vào nút trên banner </t>
  </si>
  <si>
    <t xml:space="preserve">Chuyển hướng đến đúng trang đích </t>
  </si>
  <si>
    <t xml:space="preserve">Kiểm tra danh sách sản phẩm nổi bật trên trang chủ </t>
  </si>
  <si>
    <t xml:space="preserve">Quan sát danh sách sản phẩm </t>
  </si>
  <si>
    <t xml:space="preserve">Sản phẩm hiển thị đầy đủ, không bị lỗi hình ảnh </t>
  </si>
  <si>
    <t xml:space="preserve">Kiểm tra mỗi sản phẩm có thể nhấp chuyển trang </t>
  </si>
  <si>
    <t xml:space="preserve">Click vào từng sản phẩm </t>
  </si>
  <si>
    <t xml:space="preserve">Chuyển tới đúng trang chi tiết sản phẩm </t>
  </si>
  <si>
    <t xml:space="preserve">Kiểm tra thông tin hiển thị trong Footer </t>
  </si>
  <si>
    <t xml:space="preserve">Cuộn xuống cuối trang </t>
  </si>
  <si>
    <t xml:space="preserve">Footer hiển thị đúng các mục </t>
  </si>
  <si>
    <t xml:space="preserve">Kiểm tra các liên kết trong Footer </t>
  </si>
  <si>
    <t xml:space="preserve">Click vào từng liên kết </t>
  </si>
  <si>
    <t xml:space="preserve">Chuyển tới đúng trang liên kết </t>
  </si>
  <si>
    <t>TrangChu</t>
  </si>
  <si>
    <t xml:space="preserve">Kiểm tra khi nhập vào ô tìm kiếm toàn dấu cách </t>
  </si>
  <si>
    <t xml:space="preserve">Kiểm tra khi nhập kí tự đặc biệt (@,#,$...) vào ô tìm kiếm </t>
  </si>
  <si>
    <t xml:space="preserve">Kiểm tra khi nhập thông tin sản phẩm không có trong cửa hàng </t>
  </si>
  <si>
    <t>1. Click vào ô tìm kiếm
2. Nhấn nhiều dấu cách 
3. Nhấn enter</t>
  </si>
  <si>
    <t xml:space="preserve">Hệ thống hiển thị kết quả tìm kiếm là tất cả các sản phẩm có trong cửa hàng </t>
  </si>
  <si>
    <t>1. Click vào ô tìm kiếm
2. Nhập kí tự đặc biệt
3. Nhấn enter</t>
  </si>
  <si>
    <t>Hệ thống hiển thị "Không tìm thấy sản phẩm phù hợp"</t>
  </si>
  <si>
    <t>1. Click vào ô tìm kiếm
2. Nhập thông tin sản phẩm không có trong cửa hàng 
3. Nhấn enter</t>
  </si>
  <si>
    <t xml:space="preserve">Kiểm tra khi nhập sản phẩm là chữ cái in hoa </t>
  </si>
  <si>
    <t xml:space="preserve">Kiểm tra khi nhập sản phẩm là chữ cái in thường </t>
  </si>
  <si>
    <t>1. Click vào ô tìm kiếm
2. Nhập tên sản phẩm là chữ cái in hoa 
3. Nhấn enter</t>
  </si>
  <si>
    <t>1. Click vào ô tìm kiếm
2. Nhập tên sản phẩm là chữ cái in thường 
3. Nhấn enter</t>
  </si>
  <si>
    <t>Hệ thống hiển thị thông tin của tất cả các sản phẩm dựa theo từ khoá (không phân biệt chữ hoa chữ thường )</t>
  </si>
  <si>
    <t>Tìm kiếm nâng cao</t>
  </si>
  <si>
    <t xml:space="preserve">Kiểm tra tính năng tìm kiếm theo thương hiệu </t>
  </si>
  <si>
    <t xml:space="preserve">Hệ thống hiển thị kết quả tìm kiếm theo tên thương hiệu đã chọn </t>
  </si>
  <si>
    <t xml:space="preserve">Kiểm tra tính năng tìm kiếm theo giới tính </t>
  </si>
  <si>
    <t>Kiểm tra tính năng tìm kiếm theo nồng độ</t>
  </si>
  <si>
    <t>Kiểm tra tính năng tìm kiếm theo dung tích</t>
  </si>
  <si>
    <t xml:space="preserve">Kiểm tra tính năng tìm kiếm theo mức giá  </t>
  </si>
  <si>
    <t>Kiểm tra tính năng tìm kiếm theo [Sắp xếp sản phẩm] khi chọn Cũ nhất</t>
  </si>
  <si>
    <t xml:space="preserve">Kiểm tra tính năng tìm kiếm theo [Sắp xếp sản phẩm] khi chọn Mới nhất </t>
  </si>
  <si>
    <t xml:space="preserve">Kiểm tra tính năng tìm kiếm theo [Sắp xếp sản phẩm] khi chọn Giá thấp - cao  </t>
  </si>
  <si>
    <t xml:space="preserve">Kiểm tra tính năng tìm kiếm theo [Sắp xếp sản phẩm] khi chọn Giá cao - thấp </t>
  </si>
  <si>
    <t xml:space="preserve">Kiểm tra tính năng tìm kiếm theo [Sắp xếp sản phẩm] khi chọn Giảm giá </t>
  </si>
  <si>
    <t xml:space="preserve">1. Click vào ô tìm kiếm 
2. Nhấn xem tất cả
3. Chọn [Sắp xếp] = "Cũ nhất" 
</t>
  </si>
  <si>
    <t xml:space="preserve">1. Click vào ô tìm kiếm 
2. Nhấn xem tất cả
3. Chọn [Sắp xếp] = "Mới nhất" 
</t>
  </si>
  <si>
    <t xml:space="preserve">1. Click vào ô tìm kiếm 
2. Nhấn xem tất cả
3. Nhập tên hoặc tick chọn tên thương hiệu mong muốn lọc để tìm kiếm </t>
  </si>
  <si>
    <t xml:space="preserve">1. Click vào ô tìm kiếm 
2. Nhấn xem tất cả
3. Tick chọn giới tính mong muốn lọc để tìm kiếm </t>
  </si>
  <si>
    <t xml:space="preserve">1. Click vào ô tìm kiếm 
2. Nhấn xem tất cả
3. Tick chọn nồng độ mong muốn lọc để tìm kiếm </t>
  </si>
  <si>
    <t xml:space="preserve">1. Click vào ô tìm kiếm 
2. Nhấn xem tất cả
3. Tick chọn dung tích mong muốn lọc để tìm kiếm </t>
  </si>
  <si>
    <t xml:space="preserve">1. Click vào ô tìm kiếm 
2. Nhấn xem tất cả
3. Kéo thanh mức giá mong muốn lọc để tìm kiếm </t>
  </si>
  <si>
    <t xml:space="preserve">1. Click vào ô tìm kiếm 
2. Nhấn xem tất cả
3. Chọn [Sắp xếp] = "Giá thấp - cao" 
</t>
  </si>
  <si>
    <t xml:space="preserve">1. Click vào ô tìm kiếm 
2. Nhấn xem tất cả
3. Chọn [Sắp xếp] = "Giá cao - thấp" 
</t>
  </si>
  <si>
    <t xml:space="preserve">1. Click vào ô tìm kiếm 
2. Nhấn xem tất cả
3. Chọn [Sắp xếp] = "Giảm giá " 
</t>
  </si>
  <si>
    <t xml:space="preserve">Hệ thống hiển thị kết quả tìm kiếm danh sách các sản phẩm theo thứ tự sắp xếp từ cũ nhất đến mới nhất </t>
  </si>
  <si>
    <t xml:space="preserve">Hệ thống hiển thị kết quả tìm kiếm danh sách các sản phẩm theo thứ tự sắp xếp từ mới nhất đến cũ nhất </t>
  </si>
  <si>
    <t xml:space="preserve">Hệ thống hiển thị kết quả tìm kiếm danh sách các sản phẩm theo thứ tự sắp xếp theo giá tiền từ thấp đến cao </t>
  </si>
  <si>
    <t>Hệ thống hiển thị kết quả tìm kiếm danh sách các sản phẩm theo thứ tự sắp xếp theo giá tiền từ cao xuống thấp</t>
  </si>
  <si>
    <t>Hệ thống hiển thị kết quả tìm kiếm danh sách các sản phẩm theo thứ tự sắp xếp theo mức giảm gíá</t>
  </si>
  <si>
    <t xml:space="preserve">Kiểm tra khi lọc tìm kiếm không hợp lệ </t>
  </si>
  <si>
    <t xml:space="preserve">1. Click vào ô tìm kiếm 
2. Nhấn xem tất cả
3. Tick chọn các bộ lọc mong muốn (tick lọc sản phẩm không tồn tại)
</t>
  </si>
  <si>
    <t>Hệ thống hiển thị thông báo "Hiện tại, sản phẩm bạn đang tìm kiếm không tồn tại. Vui lòng quay lại sau hoặc liên hệ với chúng tôi"</t>
  </si>
  <si>
    <t xml:space="preserve">Kiểm tra khi ấn vào button dưới những sản phẩm </t>
  </si>
  <si>
    <t xml:space="preserve">Nhấn vào nút tròn bé dưới thanh sản phẩm </t>
  </si>
  <si>
    <t xml:space="preserve">Danh sách sản phẩm sẽ di chuyển sang phải 1 sản phẩm </t>
  </si>
  <si>
    <t>Kiểm tra khi ấn vào banner trên giao diện</t>
  </si>
  <si>
    <t xml:space="preserve">Click vào banner chính trên màn hình </t>
  </si>
  <si>
    <t xml:space="preserve">Hệ thống sẽ chuyển đến trang quảng cáo hoặc thông tin sản phẩm hiện trên banner đó </t>
  </si>
  <si>
    <t>Kiểm tra xem khi di chuột vào sản phẩm trong phần STUDIO</t>
  </si>
  <si>
    <t>Di chuột vào sản phẩm bất kì trong phần STUDIO</t>
  </si>
  <si>
    <t xml:space="preserve">Giao diện kiển thị thông tin sản phẩm đó và làm mờ sản phẩm bên dưới </t>
  </si>
  <si>
    <t xml:space="preserve">Kiểm tra khi nhấn vào biểu tượng giỏ hàng </t>
  </si>
  <si>
    <t xml:space="preserve">Nhấn vào biểu tượng giỏ hàng </t>
  </si>
  <si>
    <t xml:space="preserve">Hiển thị 1 tab bên phải hiển thị thông tin giỏ hàng </t>
  </si>
  <si>
    <t>Kiểm tra khi di chuột vào nút Đăng nhập</t>
  </si>
  <si>
    <t>Di chuột vào nút Đăng nhập</t>
  </si>
  <si>
    <t xml:space="preserve">Đổi màu chữ và chuột focus vào nó </t>
  </si>
  <si>
    <t xml:space="preserve">Kiểm tra có ghim thanh menu không </t>
  </si>
  <si>
    <t xml:space="preserve">Cuộn xuống trang dưới để quan sát thanh menu </t>
  </si>
  <si>
    <t xml:space="preserve">Thanh menu được ghim lên đầu cho người dùng dễ quan sát </t>
  </si>
  <si>
    <t xml:space="preserve">Người dùng truy cập vào trang web Laluz và vào trang giỏ hàng </t>
  </si>
  <si>
    <t xml:space="preserve">1. Chọn sản phẩm muốn thêm vào giỏ hàng
2. Chọn dung tích và số lượng muốn thêm
3. Nhấn [Thêm vào giỏ hàng]
4. Kiểm tra giỏ hàng </t>
  </si>
  <si>
    <t xml:space="preserve">Hệ thống thêm thành công sản phẩm được chọn vào giỏ hàng và hiện thanh tab hiển thị toàn bộ sản phẩm đã thêm vào giỏ 
</t>
  </si>
  <si>
    <t xml:space="preserve">1. Chọn sản phẩm muốn thêm vào giỏ hàng (sản phẩm này đã có trong giỏ hàng)
2. Chọn dung tích và số lượng muốn thêm
3. Nhấn [Thêm vào giỏ hàng]
4. Kiểm tra giỏ hàng </t>
  </si>
  <si>
    <t xml:space="preserve">Hệ thống thêm thành công sản phẩm được chọn vào giỏ hàng, số lượng của sản phẩm đó tăng thêm 1 so với số lượng ban đầu và hiện thanh tab hiển thị toàn bộ sản phẩm trong giỏ </t>
  </si>
  <si>
    <t>1. Thông tin sản phẩm bên ngoài trang chủ sẽ hiện dòng text bên trên là [Hết hàng]
2. Người dùng vẫn cố thêm vào giỏ thì hệ thống sẽ chuyển đến trang chi tiết sản phẩm và sẽ hiện là [Hết hàng] không cho thêm vào giỏ hoặc mua ngay</t>
  </si>
  <si>
    <t xml:space="preserve">Kiểm tra tiêu đề của trang giỏ hàng </t>
  </si>
  <si>
    <t xml:space="preserve">Quan sát thanh tiêu đề gồm 3 phần: Sản phẩm, tổng, giỏ hàng </t>
  </si>
  <si>
    <t xml:space="preserve">Các thông tin hiện đúng, đủ, đẹp
</t>
  </si>
  <si>
    <t>1. Chọn sản phẩm muốn thêm vào giỏ hàng (sản phẩm hiển thị đã hết hàng)</t>
  </si>
  <si>
    <t xml:space="preserve">Khi nhấn tiến hành thanh toán </t>
  </si>
  <si>
    <t>1. Nhấn xem giỏ hàng 
2. Nhấn tiến hành thanh toán</t>
  </si>
  <si>
    <t xml:space="preserve">Hệ thống chuyển đến trang đặt hàng và thực hiện các xử lý tiếp theo </t>
  </si>
  <si>
    <t xml:space="preserve">Kiểm tra hiện đúng thông tin sản phẩm chưa </t>
  </si>
  <si>
    <t xml:space="preserve">Kiểm tra khi di chuột vào nút Tiến hành thanh toán </t>
  </si>
  <si>
    <t>Kiểm tra khi nhấn [Xoá sản phẩm]</t>
  </si>
  <si>
    <t>Kiểm tra khi nhấn tăng hoặc hoặc số lượng</t>
  </si>
  <si>
    <t xml:space="preserve">Quan sát thông tin sản phẩm hiện trong giỏ hàng </t>
  </si>
  <si>
    <t xml:space="preserve">Quan sát khi di chuột vào </t>
  </si>
  <si>
    <t>Button đổi màu và có hiệu ứng</t>
  </si>
  <si>
    <t xml:space="preserve">Kiểm tra khi nhấn vào ô mã giảm giá </t>
  </si>
  <si>
    <t xml:space="preserve">Nhấn vào ô mã giảm giá </t>
  </si>
  <si>
    <t xml:space="preserve">Hiện bo viền và focus vào </t>
  </si>
  <si>
    <t>Trong phần xem giỏ hàng nhấn vào xoá sản phẩm</t>
  </si>
  <si>
    <t xml:space="preserve">Trong phần xem giỏ hàng nhấn vào nút tăng hoặc giảm sản phẩm </t>
  </si>
  <si>
    <t xml:space="preserve">Hệ thống xoá sản phẩm ra khỏi giỏ hàng và thực hiện tính toán lại tổng tiền </t>
  </si>
  <si>
    <t xml:space="preserve">Hệ thống tăng hoặc giảm số lượng như người dùng mong muốn và thực hiện tính lại tổng tiền </t>
  </si>
  <si>
    <t xml:space="preserve">Nhập mã giảm giá vào ô enter code </t>
  </si>
  <si>
    <t xml:space="preserve">Khi người dùng tiến hành nhập kí tự đầu tiên thì button Áp dụng hiện lên </t>
  </si>
  <si>
    <t xml:space="preserve">Kiểm tra khi nhập kí tự đầu tiên mã giảm giá </t>
  </si>
  <si>
    <t xml:space="preserve">Kiểm tra khi nhập mã hợp lệ </t>
  </si>
  <si>
    <t xml:space="preserve">Kiểm tra khi nhập mã không hợp lệ </t>
  </si>
  <si>
    <t>Hệ thống sẽ thông báo lỗi "Phản hồi không phải là một JSON hợp lệ"</t>
  </si>
  <si>
    <t>1. Nhập mã giảm giá không hợp lệ vào ôn enter code 
2. Nhấn Áp dụng</t>
  </si>
  <si>
    <t>1. Nhập mã giảm giá hợp lệ vào ô enter code 
2. Nhấn Áp dụng</t>
  </si>
  <si>
    <t xml:space="preserve">Hệ thống sẽ thực hiện tính toán lại tổng tiền theo ưu đãi mà người dùng nhập vào </t>
  </si>
  <si>
    <t xml:space="preserve">UI Testing </t>
  </si>
  <si>
    <t xml:space="preserve">Functional Testing </t>
  </si>
  <si>
    <t>Người dùng đăng nhập vào web, có sản phẩm trong giỏ hàng và nhấn thanh toán</t>
  </si>
  <si>
    <t>Kiểm tra background của toàn bộ trang web xem đúng yêu cầu chưa?</t>
  </si>
  <si>
    <t xml:space="preserve">Kiểm tra bố cục trang web đã đúng chưa </t>
  </si>
  <si>
    <t>Kiểm tra sản phẩm trong giỏ muốn thanh toán đã hiển thị hết trong danh sách sản phẩm chưa?</t>
  </si>
  <si>
    <t>Kiểm tra các nút button và edittext đã đúng yêu cầu chưa?</t>
  </si>
  <si>
    <t xml:space="preserve">Quan sát tổng thể trang web và so sánh với bản thiết kế </t>
  </si>
  <si>
    <t xml:space="preserve">Quan sát các nút button và ô nhập liệu trong trang web và so sánh với bản thiết kế </t>
  </si>
  <si>
    <t xml:space="preserve">Giao diện trang web đúng với bản thiết kế </t>
  </si>
  <si>
    <t xml:space="preserve">Bố cục trang web đúng với bản thiết kế </t>
  </si>
  <si>
    <t xml:space="preserve">Quan sát thông tin trong giỏ hàng và thông tin sản phẩm trong trang đặt hàng </t>
  </si>
  <si>
    <t xml:space="preserve">Thông tin sản phẩm trong giỏ hàng và thông tin sản phẩm trong trang đặt hàng trùng khớp </t>
  </si>
  <si>
    <t xml:space="preserve">Các nút button và edittext đúng với yêu cầu </t>
  </si>
  <si>
    <t>Kiểm tra khi bỏ trống ô email</t>
  </si>
  <si>
    <t>Kiêm tra khi nhập sai định dạng email</t>
  </si>
  <si>
    <t>Kiểm tra khi bỏ trống trường Tên</t>
  </si>
  <si>
    <t>Kiểm tra khi bỏ trống trường Họ</t>
  </si>
  <si>
    <t>Kiểm tra khi bỏ trống trường Địa chỉ</t>
  </si>
  <si>
    <t xml:space="preserve">Kiểm tra khi bỏ trống trường Thành phố </t>
  </si>
  <si>
    <t>Kiểm tra khi bỏ trống trường Số điện thoại</t>
  </si>
  <si>
    <t>1. Bỏ trông ô email</t>
  </si>
  <si>
    <t>1. Nhập sai định dạng ô email</t>
  </si>
  <si>
    <t>1. Bỏ trông ô Họ</t>
  </si>
  <si>
    <t>1. Bỏ trông ô Địa chỉ</t>
  </si>
  <si>
    <t>1. Bỏ trông ô Thành phố</t>
  </si>
  <si>
    <t>1. Bỏ trông ô Số điện thoại</t>
  </si>
  <si>
    <t>Hệ thống thông báo lỗi "Please enter a valid địa chỉ email"</t>
  </si>
  <si>
    <t>Hệ thống thông báo lỗi "Please enter a valid tênl"</t>
  </si>
  <si>
    <t>Hệ thống thông báo lỗi "Please enter a valid họ"</t>
  </si>
  <si>
    <t>Hệ thống thông báo lỗi "Please enter a valid địa chỉ "</t>
  </si>
  <si>
    <t>Hệ thống thông báo lỗi "Please enter a valid thành phố"</t>
  </si>
  <si>
    <t>Hệ thống thông báo lỗi "Please enter a valid số điện thoại"</t>
  </si>
  <si>
    <t xml:space="preserve">Kiểm tra khi nhập số điện thoại không phải là số </t>
  </si>
  <si>
    <t xml:space="preserve">Kiểm tra khi nhập số điện thoại không dài 10 chữ số </t>
  </si>
  <si>
    <t xml:space="preserve">1. Nhập số điện thoại không phải là số </t>
  </si>
  <si>
    <t xml:space="preserve">Nhập số điện thoại &gt;10 hoặc &lt;10 chữ số </t>
  </si>
  <si>
    <t>Kiểm tra xem hoá đơn &gt;1 triệu có được frs không?</t>
  </si>
  <si>
    <t>Thêm vào giỏ hàng để tổng hoá đơn &gt;1 triệu</t>
  </si>
  <si>
    <t>Phần Tuỳ chọn giao hàng là 0đ</t>
  </si>
  <si>
    <t xml:space="preserve">Kiểm tra xem khi nhấn vào 1 trong 2 cách thanh toán </t>
  </si>
  <si>
    <t xml:space="preserve">Nhấn chọn 1 trong 2 cách thanh toán </t>
  </si>
  <si>
    <t xml:space="preserve">Hệ thống hiển thị thông tin ngân hàng và hướng dẫn cách thanh toán </t>
  </si>
  <si>
    <t xml:space="preserve">Kiểm tra khi tick vào ô Ghi chú </t>
  </si>
  <si>
    <t xml:space="preserve">Tick vào ô ghi chú ở cuối cùng </t>
  </si>
  <si>
    <t>Hệ thống hiển thị ô text để người dùng nhập nội dung ghi chú cho shop</t>
  </si>
  <si>
    <t>DatHang</t>
  </si>
  <si>
    <t xml:space="preserve">Kiểm tra khi đặt hàng thành công </t>
  </si>
  <si>
    <t>Người dùng nhập đầy đủ thông tin và nhấn Đặt hàng</t>
  </si>
  <si>
    <t xml:space="preserve">Hệ thống ghi nhận đơn hàng và chuyển đến trang chi tiết đơn hàng </t>
  </si>
  <si>
    <t xml:space="preserve">Người dùng đăng nhập vào trang web và truy cập vào trang Tài khoản </t>
  </si>
  <si>
    <t>Kiểm tra background của trang web đã đúng yêu cầu chưa?</t>
  </si>
  <si>
    <t>Kiểm tra bố cục trang đã đúng chưa ?</t>
  </si>
  <si>
    <t xml:space="preserve">Kiểm tra khi di chuột vào các đường link </t>
  </si>
  <si>
    <t>Kiểm tra khi di chuột vào các button</t>
  </si>
  <si>
    <t xml:space="preserve">Kiểm tra các ô text hiển thị đúng chưa </t>
  </si>
  <si>
    <t>TaiKhoan</t>
  </si>
  <si>
    <t>Kiểm tra khi nhấn vào [Thông tin sản phẩm]</t>
  </si>
  <si>
    <t>Kiểm tra khi nhấn vào [Lịch sử đơn hàng]</t>
  </si>
  <si>
    <t>Kiểm tra khi nhấn vào [Thay đổi mật khẩu]</t>
  </si>
  <si>
    <t>Kiểm tra khi di chuột vào avt</t>
  </si>
  <si>
    <t xml:space="preserve">Quan sát background của toàn bộ trang web so sánh với bản thiết kế </t>
  </si>
  <si>
    <t xml:space="preserve">Quan sát bố cục trang so với bản thiết kế </t>
  </si>
  <si>
    <t xml:space="preserve">Di chuột vào các đường link để quan sát </t>
  </si>
  <si>
    <t xml:space="preserve">Di chuột vào các button để quan sát </t>
  </si>
  <si>
    <t>Quan sát hiển thị trong các ô text</t>
  </si>
  <si>
    <t>Nhấn vào text [Thông tin sản phẩm]</t>
  </si>
  <si>
    <t>Nhấn vào text [Lịch sử đơn hàng]</t>
  </si>
  <si>
    <t>Nhấn vào text [Thay đổi mật khẩu]</t>
  </si>
  <si>
    <t xml:space="preserve">Di chuột vào avt và quan sát </t>
  </si>
  <si>
    <t xml:space="preserve">Background đúng với yêu cầu </t>
  </si>
  <si>
    <t xml:space="preserve">Bố cục đúng với bán thiết kế </t>
  </si>
  <si>
    <t>Khi di chuột qua thì text đổi màu và có thể ấn được</t>
  </si>
  <si>
    <t xml:space="preserve">Khi di chuột qua các button thì button đổi màu và có hiệu ứng </t>
  </si>
  <si>
    <t xml:space="preserve">Các ô text hiển thị đầy đủ và chính xác thông tin cá nhân của người dùng </t>
  </si>
  <si>
    <t xml:space="preserve">Hệ thống chuyển đến giao diện Thông tin cá nhân </t>
  </si>
  <si>
    <t>Hệ thống chuyển đến giao diện Lịch sử đơn hàng</t>
  </si>
  <si>
    <t xml:space="preserve">Hệ thống chuyển đến giao diện Thay đổi mật khẩu </t>
  </si>
  <si>
    <t xml:space="preserve">Khi di chuột vào avt thì nó hiện biểu tượng camera cho phép chọn ảnh </t>
  </si>
  <si>
    <t xml:space="preserve">Kiểm tra các thông tin trong mục Lịch sử đơn hàng </t>
  </si>
  <si>
    <t xml:space="preserve">Nhấn vào phần Lịch sử đơn hàng và quan sát các thông tin về đơn hàng </t>
  </si>
  <si>
    <t xml:space="preserve">Hệ thống hiện đầy đủ thông tin về đơn hàng cho người dùng xem và có thể xem chi tiết đơn hàng </t>
  </si>
  <si>
    <t>Kiểm tra khi sửa thông tin cá nhân trong phần [Thông tin sản phẩm]</t>
  </si>
  <si>
    <t>Kiểm tra khi bỏ trống ô [Họ và tên]</t>
  </si>
  <si>
    <t>Kiểm tra khi bỏ trống ô [Số điện thoại]</t>
  </si>
  <si>
    <t xml:space="preserve">Kiểm tra khi nhập số điện thoại khác 10 số </t>
  </si>
  <si>
    <t>Hệ thống hiển thị thông báo "Please match the requested format"</t>
  </si>
  <si>
    <t>Kiểm tra khi nhập số điện thoại không bắt đầu bằng số 0</t>
  </si>
  <si>
    <t>Hệ thống hiển thị thông báo "Please fill out this field"</t>
  </si>
  <si>
    <t xml:space="preserve">Hệ thống hiển thị thông báo "Cập nhật thành công" </t>
  </si>
  <si>
    <t>Người dùng vào phần [Thông tin sản phẩm] và thực hiện sửa các thông tin muốn sửa</t>
  </si>
  <si>
    <t>1. Bỏ trống ô Họ và tên
2 Nhấn Thay đổi</t>
  </si>
  <si>
    <t>1. Bỏ trống ô Số điện thoại
2 Nhấn Thay đổi</t>
  </si>
  <si>
    <t>1. Nhập số điện thoại khác 10 số
2. Nhấn Thay đổi</t>
  </si>
  <si>
    <t>Kiểm tra khi nhập [Số điện thoại] không phải là số</t>
  </si>
  <si>
    <t>1. Nhập số điện thoại không phải là số 
2. Nhấn Thay đổi</t>
  </si>
  <si>
    <t>1. Nhập số điện thoại không bắt đầu bằng số 0
2. Nhấn Thay đổi</t>
  </si>
  <si>
    <t>Kiểm tra khi nhấn vào [Xem]</t>
  </si>
  <si>
    <t>1. Người dùng nhấn vào phần [Lịch sử đơn hàng]</t>
  </si>
  <si>
    <t>Hệ thống hiển thị danh sách tất cả các đơn hàng người dùng đã đặt</t>
  </si>
  <si>
    <t>1. Trong phần [Lịch sử đơn hàng] người dùng nhấn vào [Xem]</t>
  </si>
  <si>
    <t xml:space="preserve">Hệ thống chuyển đến trang Xem chi tiết đơn hàng </t>
  </si>
  <si>
    <t>1. Người dùng nhấn vào phần [Thay đổi mật khẩu]</t>
  </si>
  <si>
    <t>Kiểm tra khi nhập sai Mật khẩu cũ</t>
  </si>
  <si>
    <t xml:space="preserve">Kiểm tra khi bỏ trống ô Mật khẩu cũ </t>
  </si>
  <si>
    <t>Kiểm tra khi bỏ trống ô Mật khẩu mới</t>
  </si>
  <si>
    <t xml:space="preserve">Kiểm tra khi bỏ trống ô Nhập mật khẩu mới </t>
  </si>
  <si>
    <t>1. Người dùng nhấn vào phần [Thay đổi mật khẩu]
2. Nhập sai mật khẩu cũ
3. Nhấn Thay đổi</t>
  </si>
  <si>
    <t>1. Người dùng nhấn vào phần [Thay đổi mật khẩu]
2. Bỏ trống ô Mật khẩu cũ
3. Nhấn Thay đổi</t>
  </si>
  <si>
    <t>1. Người dùng nhấn vào phần [Thay đổi mật khẩu]
2. Bỏ trống ô Mật khẩu mới
3. Nhấn Thay đổi</t>
  </si>
  <si>
    <t>1. Người dùng nhấn vào phần [Thay đổi mật khẩu]
2. Bỏ trống ô Nhập mật khẩu mới
3. Nhấn Thay đổi</t>
  </si>
  <si>
    <t>Hệ thống hiển thị thông báo "Mật khẩu cũ không chính xác"</t>
  </si>
  <si>
    <t xml:space="preserve">Kiểm tra khi nhập Mật khẩu mới và Nhập mật khẩu mới không trùng khớp </t>
  </si>
  <si>
    <t>1. Người dùng nhấn vào phần [Thay đổi mật khẩu]
2. Nhập thông tin ô Mật khẩu mới và Nhập mật khẩu mới không trùng khớp 
3. Nhấn Thay đổi</t>
  </si>
  <si>
    <t xml:space="preserve">Hệ thống hiển thị thông báo "Mật khẩu không đúng. Vui lòng thử lại" </t>
  </si>
  <si>
    <t xml:space="preserve">Kiểm tra khi nhấn Đăng xuất </t>
  </si>
  <si>
    <t xml:space="preserve">Nhấn vào nút Đăng xuất </t>
  </si>
  <si>
    <t xml:space="preserve">Hệ thống thoát tài khoản và chuyển về trang chủ </t>
  </si>
  <si>
    <t>Kiểm tra khi đổi avt</t>
  </si>
  <si>
    <t>Người dùng nhấn vào avt và chọn ảnh muốn đổi</t>
  </si>
  <si>
    <t xml:space="preserve">Hệ thống ghi nhận hành động và đổi avt ngay trên màn hình </t>
  </si>
  <si>
    <t>Wishlist</t>
  </si>
  <si>
    <t>Người dùng đăng nhập và hệ thống và đã thêm sản phẩm vào phần yêu thích</t>
  </si>
  <si>
    <t>Kiểm tra thanh tiêu đề chính xác chưa?</t>
  </si>
  <si>
    <t>Kiểm tra bố cục trang đúng yêu cầu chưa?</t>
  </si>
  <si>
    <t>Kiểm tra background của trang đã đúng yêu cầu chưa?</t>
  </si>
  <si>
    <t>Kiểm tra các nút có thể ấn được không?</t>
  </si>
  <si>
    <t>Kiểm tra xem có thanh tìm kiếm không?</t>
  </si>
  <si>
    <t xml:space="preserve">Quan sát thanh tiêu đề và so với bản thiết kế </t>
  </si>
  <si>
    <t>Quan sát bố cục của trang và so với bản thiết kế</t>
  </si>
  <si>
    <t>Quan sát background của trang và so với bán thiết kế</t>
  </si>
  <si>
    <t>Nhấn thử vào các nút để xem có hoạt động bình thường</t>
  </si>
  <si>
    <t>Kiểm tra có hiện thị đủ sản phẩm không?</t>
  </si>
  <si>
    <t>Quan sát xem có hiển thị đủ thông tin sản phẩm đã thêm vào yêu thích không</t>
  </si>
  <si>
    <t>Quan sát thanh tìm kiếm xem có hoạt động bình thường không</t>
  </si>
  <si>
    <t>Thành tiêu đề hiện đúng theo yêu cầu</t>
  </si>
  <si>
    <t>Bố cụ trang đúng theo yêu cầu</t>
  </si>
  <si>
    <t>Background của trang đúng theo bản thiết kế</t>
  </si>
  <si>
    <t>Các nút hoạt động bình thường</t>
  </si>
  <si>
    <t>Hiển thị đúng và đủ các sản phẩm đã thêm vào yêu thích</t>
  </si>
  <si>
    <t>Thanh tìm kiếm hoạt động bình thường</t>
  </si>
  <si>
    <t>Kiểm tra khi nhập thông tin tìm kiếm</t>
  </si>
  <si>
    <t xml:space="preserve">Nhập 1 kí tự bất kì vào thanh tìm kiếm </t>
  </si>
  <si>
    <t>Hệ thống sẽ hiển thị các sản phẩm chứa các từ khoá tìm kiếm</t>
  </si>
  <si>
    <t xml:space="preserve">Nhập kí tự không có trong bất kì sản phẩm nào </t>
  </si>
  <si>
    <t>Hệ thống sẽ không hiển thị ra bất kì sản phẩm nào</t>
  </si>
  <si>
    <t xml:space="preserve">Kiểm tra khi nhập thông tin tìm kiếm không khớp với bất kì sản phẩm nào </t>
  </si>
  <si>
    <t>Khi nhấn vào biểu tượng Facebook, Instagram, Tiktok</t>
  </si>
  <si>
    <t xml:space="preserve">Nhấn vào bất kì biểu tượng này </t>
  </si>
  <si>
    <t xml:space="preserve">Hệ thống sẽ mở ứng dụng tương ứng </t>
  </si>
  <si>
    <t xml:space="preserve">Khi nhấn vào sản phẩm </t>
  </si>
  <si>
    <t>Nhấn vào sản phẩm bất kì trong Wishlist</t>
  </si>
  <si>
    <t xml:space="preserve">Hệ thống chuyển sang giao diện xem chi tiết sản phẩm </t>
  </si>
  <si>
    <t>News</t>
  </si>
  <si>
    <t>Người dùng truy cập vào trang web và nhấn Xem tin tức</t>
  </si>
  <si>
    <t xml:space="preserve">Kiểm tra background so với bản thiết kế </t>
  </si>
  <si>
    <t xml:space="preserve">Kiểm tra bố cục so với bản thiết kế </t>
  </si>
  <si>
    <t xml:space="preserve">Quan sát background của trang so với bản thiết kế </t>
  </si>
  <si>
    <t xml:space="preserve">Quan sát bố cục so với bản thiết kế </t>
  </si>
  <si>
    <t>Bố cục đúng với yêu cầu</t>
  </si>
  <si>
    <t xml:space="preserve">Kiểm tra chế độ zoom ảnh </t>
  </si>
  <si>
    <t xml:space="preserve">Kiểm tra các button </t>
  </si>
  <si>
    <t xml:space="preserve">Ảnh sản phẩm zoom lên và khi thả chuột ra nó lại về trạng thái ban đầu </t>
  </si>
  <si>
    <t xml:space="preserve">Di chuột vào các button </t>
  </si>
  <si>
    <t>Các button đổi màu</t>
  </si>
  <si>
    <t xml:space="preserve">Kiểm tra danh sách các số ở cuối trang </t>
  </si>
  <si>
    <t xml:space="preserve">Các số có thể ấn được và đổi màu </t>
  </si>
  <si>
    <t xml:space="preserve">Khi nhấn vào bài viêt bất kì </t>
  </si>
  <si>
    <t xml:space="preserve">Nhấn vào bài viết bất kì trên trang Tin tức </t>
  </si>
  <si>
    <t>Hệ thống chuyển sang trang tin tức tương ứng cho người dùng đọc</t>
  </si>
  <si>
    <t xml:space="preserve">Khi nhấn vào các button số </t>
  </si>
  <si>
    <t xml:space="preserve">Nhân vào button số cuối danh sách </t>
  </si>
  <si>
    <t>Hệ thống load lại danh sách hiển thị các tin tức tiếp theo</t>
  </si>
  <si>
    <t xml:space="preserve">Di chuột vào tin tức </t>
  </si>
  <si>
    <t xml:space="preserve">Di chuôt vào ảnh tin tức </t>
  </si>
  <si>
    <t xml:space="preserve">Di chuột vào các số ở cuối danh sách tin tức </t>
  </si>
  <si>
    <t xml:space="preserve">Ảnh tin tức zoom và chữ đổi màu </t>
  </si>
  <si>
    <t>Kiểm tra khi di chuột vào tin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</si>
</sst>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"/>
  </numFmts>
  <fonts count="11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</font>
    <font>
      <sz val="10"/>
      <color rgb="FFFF0000"/>
      <name val="Tahoma"/>
      <family val="2"/>
    </font>
    <font>
      <i/>
      <sz val="10"/>
      <color rgb="FF008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Tahoma"/>
      <family val="2"/>
    </font>
    <font>
      <b/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1" xfId="0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8" fillId="2" borderId="7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/>
    </xf>
    <xf numFmtId="0" fontId="8" fillId="2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9" fontId="9" fillId="2" borderId="12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 wrapText="1"/>
    </xf>
    <xf numFmtId="3" fontId="8" fillId="2" borderId="14" xfId="0" applyNumberFormat="1" applyFont="1" applyFill="1" applyBorder="1" applyAlignment="1">
      <alignment horizontal="left" vertical="top"/>
    </xf>
    <xf numFmtId="3" fontId="8" fillId="2" borderId="0" xfId="0" applyNumberFormat="1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164" fontId="10" fillId="3" borderId="8" xfId="0" applyNumberFormat="1" applyFont="1" applyFill="1" applyBorder="1" applyAlignment="1">
      <alignment horizontal="left" vertical="top" wrapText="1"/>
    </xf>
    <xf numFmtId="164" fontId="10" fillId="3" borderId="8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164" fontId="2" fillId="5" borderId="10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0" fontId="0" fillId="0" borderId="16" xfId="0" applyBorder="1"/>
    <xf numFmtId="0" fontId="2" fillId="0" borderId="0" xfId="0" applyFont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164" fontId="2" fillId="5" borderId="19" xfId="0" applyNumberFormat="1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164" fontId="2" fillId="0" borderId="16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top" wrapText="1"/>
    </xf>
    <xf numFmtId="0" fontId="0" fillId="0" borderId="16" xfId="0" applyBorder="1" applyAlignment="1">
      <alignment wrapText="1"/>
    </xf>
    <xf numFmtId="164" fontId="2" fillId="0" borderId="10" xfId="0" applyNumberFormat="1" applyFont="1" applyBorder="1" applyAlignment="1">
      <alignment horizontal="center" vertical="center" wrapText="1"/>
    </xf>
    <xf numFmtId="0" fontId="0" fillId="0" borderId="21" xfId="0" applyBorder="1"/>
    <xf numFmtId="0" fontId="0" fillId="0" borderId="16" xfId="0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wrapText="1"/>
    </xf>
    <xf numFmtId="0" fontId="8" fillId="0" borderId="0" xfId="0" applyFont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164" fontId="2" fillId="0" borderId="2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21" xfId="0" applyFont="1" applyBorder="1"/>
    <xf numFmtId="0" fontId="7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8" fillId="0" borderId="16" xfId="0" applyFont="1" applyFill="1" applyBorder="1" applyAlignment="1">
      <alignment horizontal="left" vertical="top" wrapText="1"/>
    </xf>
    <xf numFmtId="0" fontId="0" fillId="0" borderId="0" xfId="0" applyBorder="1"/>
    <xf numFmtId="0" fontId="2" fillId="0" borderId="16" xfId="0" applyFont="1" applyBorder="1" applyAlignment="1">
      <alignment vertical="top" wrapText="1"/>
    </xf>
    <xf numFmtId="0" fontId="2" fillId="0" borderId="24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22" xfId="0" applyFont="1" applyFill="1" applyBorder="1" applyAlignment="1">
      <alignment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164" fontId="2" fillId="0" borderId="2" xfId="0" applyNumberFormat="1" applyFont="1" applyBorder="1" applyAlignment="1">
      <alignment horizontal="left" vertical="top" wrapText="1"/>
    </xf>
    <xf numFmtId="0" fontId="3" fillId="0" borderId="6" xfId="0" applyFont="1" applyBorder="1"/>
    <xf numFmtId="164" fontId="6" fillId="2" borderId="2" xfId="0" applyNumberFormat="1" applyFont="1" applyFill="1" applyBorder="1" applyAlignment="1">
      <alignment horizontal="left" vertical="top" wrapText="1"/>
    </xf>
    <xf numFmtId="164" fontId="1" fillId="4" borderId="15" xfId="0" applyNumberFormat="1" applyFont="1" applyFill="1" applyBorder="1" applyAlignment="1">
      <alignment horizontal="left" vertical="top"/>
    </xf>
    <xf numFmtId="164" fontId="1" fillId="4" borderId="0" xfId="0" applyNumberFormat="1" applyFont="1" applyFill="1" applyBorder="1" applyAlignment="1">
      <alignment horizontal="left" vertical="top"/>
    </xf>
    <xf numFmtId="164" fontId="1" fillId="4" borderId="16" xfId="0" applyNumberFormat="1" applyFont="1" applyFill="1" applyBorder="1" applyAlignment="1">
      <alignment horizontal="left" vertical="top"/>
    </xf>
    <xf numFmtId="164" fontId="4" fillId="0" borderId="25" xfId="0" applyNumberFormat="1" applyFont="1" applyBorder="1" applyAlignment="1">
      <alignment horizontal="center" vertical="center" wrapText="1"/>
    </xf>
    <xf numFmtId="164" fontId="2" fillId="0" borderId="26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2" fillId="0" borderId="16" xfId="0" applyFont="1" applyFill="1" applyBorder="1" applyAlignment="1">
      <alignment vertical="top" wrapText="1"/>
    </xf>
    <xf numFmtId="164" fontId="2" fillId="0" borderId="27" xfId="0" applyNumberFormat="1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top" wrapText="1"/>
    </xf>
  </cellXfs>
  <cellStyles count="1">
    <cellStyle name="Normal" xfId="0" builtinId="0"/>
  </cellStyles>
  <dxfs count="96"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I/UI_Test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ăng ký"/>
      <sheetName val="Đăng nhập"/>
      <sheetName val="Trang chủ "/>
      <sheetName val="Sheet1"/>
    </sheetNames>
    <sheetDataSet>
      <sheetData sheetId="0"/>
      <sheetData sheetId="1">
        <row r="1">
          <cell r="B1" t="str">
            <v>DangNhap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zoomScale="130" zoomScaleNormal="130" workbookViewId="0">
      <selection activeCell="D12" sqref="D12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3632812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27</v>
      </c>
      <c r="C1" s="76"/>
      <c r="D1" s="76"/>
      <c r="E1" s="77"/>
      <c r="F1" s="2"/>
      <c r="G1" s="3"/>
      <c r="H1" s="3"/>
      <c r="I1" s="4"/>
    </row>
    <row r="2" spans="1:9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21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21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2.5" x14ac:dyDescent="0.35">
      <c r="A9" s="81" t="s">
        <v>119</v>
      </c>
      <c r="B9" s="82"/>
      <c r="C9" s="82"/>
      <c r="D9" s="82"/>
      <c r="E9" s="82"/>
      <c r="F9" s="82"/>
      <c r="G9" s="82"/>
      <c r="H9" s="82"/>
      <c r="I9" s="82"/>
    </row>
    <row r="10" spans="1:9" ht="50" x14ac:dyDescent="0.35">
      <c r="A10" s="28" t="str">
        <f>IF(AND(E10=""),"","["&amp;TEXT($B$1,"##")&amp;"-"&amp;TEXT(ROW()-9-COUNTBLANK($E$8:E9)+1,"##")&amp;"]")</f>
        <v>[DangKy-1]</v>
      </c>
      <c r="B10" s="29" t="s">
        <v>120</v>
      </c>
      <c r="C10" s="29" t="s">
        <v>121</v>
      </c>
      <c r="D10" s="29" t="s">
        <v>122</v>
      </c>
      <c r="E10" s="29" t="s">
        <v>123</v>
      </c>
      <c r="F10" s="30" t="s">
        <v>5</v>
      </c>
      <c r="G10" s="42">
        <f ca="1">TODAY()</f>
        <v>45643</v>
      </c>
      <c r="H10" s="41" t="s">
        <v>4</v>
      </c>
      <c r="I10" s="46"/>
    </row>
    <row r="11" spans="1:9" ht="50" x14ac:dyDescent="0.35">
      <c r="A11" s="28" t="str">
        <f>IF(AND(E11=""),"","["&amp;TEXT($B$1,"##")&amp;"-"&amp;TEXT(ROW()-9-COUNTBLANK($E$8:E10)+1,"##")&amp;"]")</f>
        <v>[DangKy-2]</v>
      </c>
      <c r="B11" s="29" t="s">
        <v>124</v>
      </c>
      <c r="C11" s="29" t="s">
        <v>121</v>
      </c>
      <c r="D11" s="29" t="s">
        <v>125</v>
      </c>
      <c r="E11" s="29" t="s">
        <v>126</v>
      </c>
      <c r="F11" s="30" t="s">
        <v>5</v>
      </c>
      <c r="G11" s="42">
        <f t="shared" ref="G11:G22" ca="1" si="0">TODAY()</f>
        <v>45643</v>
      </c>
      <c r="H11" s="41" t="s">
        <v>4</v>
      </c>
    </row>
    <row r="12" spans="1:9" ht="50" x14ac:dyDescent="0.35">
      <c r="A12" s="28" t="str">
        <f>IF(AND(E12=""),"","["&amp;TEXT($B$1,"##")&amp;"-"&amp;TEXT(ROW()-9-COUNTBLANK($E$8:E11)+1,"##")&amp;"]")</f>
        <v>[DangKy-3]</v>
      </c>
      <c r="B12" s="29" t="s">
        <v>127</v>
      </c>
      <c r="C12" s="29" t="s">
        <v>121</v>
      </c>
      <c r="D12" s="29" t="s">
        <v>128</v>
      </c>
      <c r="E12" s="29" t="s">
        <v>129</v>
      </c>
      <c r="F12" s="30" t="s">
        <v>5</v>
      </c>
      <c r="G12" s="42">
        <f t="shared" ca="1" si="0"/>
        <v>45643</v>
      </c>
      <c r="H12" s="41" t="s">
        <v>4</v>
      </c>
    </row>
    <row r="13" spans="1:9" ht="50" x14ac:dyDescent="0.35">
      <c r="A13" s="28" t="str">
        <f>IF(AND(E14=""),"","["&amp;TEXT($B$1,"##")&amp;"-"&amp;TEXT(ROW()-9-COUNTBLANK($E$8:E12)+1,"##")&amp;"]")</f>
        <v>[DangKy-4]</v>
      </c>
      <c r="B13" s="29" t="s">
        <v>130</v>
      </c>
      <c r="C13" s="29" t="s">
        <v>121</v>
      </c>
      <c r="D13" s="29" t="s">
        <v>131</v>
      </c>
      <c r="E13" s="29" t="s">
        <v>132</v>
      </c>
      <c r="F13" s="30" t="s">
        <v>5</v>
      </c>
      <c r="G13" s="42">
        <f t="shared" ca="1" si="0"/>
        <v>45643</v>
      </c>
      <c r="H13" s="41" t="s">
        <v>4</v>
      </c>
    </row>
    <row r="14" spans="1:9" ht="50" x14ac:dyDescent="0.35">
      <c r="A14" s="28" t="str">
        <f>IF(AND(E15=""),"","["&amp;TEXT($B$1,"##")&amp;"-"&amp;TEXT(ROW()-9-COUNTBLANK($E$8:E13)+1,"##")&amp;"]")</f>
        <v>[DangKy-5]</v>
      </c>
      <c r="B14" s="29" t="s">
        <v>133</v>
      </c>
      <c r="C14" s="29" t="s">
        <v>121</v>
      </c>
      <c r="D14" s="29" t="s">
        <v>134</v>
      </c>
      <c r="E14" s="29" t="s">
        <v>135</v>
      </c>
      <c r="F14" s="30" t="s">
        <v>5</v>
      </c>
      <c r="G14" s="42">
        <f t="shared" ca="1" si="0"/>
        <v>45643</v>
      </c>
      <c r="H14" s="41" t="s">
        <v>4</v>
      </c>
    </row>
    <row r="15" spans="1:9" ht="50" x14ac:dyDescent="0.35">
      <c r="A15" s="28" t="str">
        <f>IF(AND(E15=""),"","["&amp;TEXT($B$1,"##")&amp;"-"&amp;TEXT(ROW()-9-COUNTBLANK($E$8:E14)+1,"##")&amp;"]")</f>
        <v>[DangKy-6]</v>
      </c>
      <c r="B15" s="29" t="s">
        <v>136</v>
      </c>
      <c r="C15" s="29" t="s">
        <v>121</v>
      </c>
      <c r="D15" s="29" t="s">
        <v>137</v>
      </c>
      <c r="E15" s="29" t="s">
        <v>138</v>
      </c>
      <c r="F15" s="30" t="s">
        <v>5</v>
      </c>
      <c r="G15" s="42">
        <f t="shared" ca="1" si="0"/>
        <v>45643</v>
      </c>
      <c r="H15" s="41" t="s">
        <v>4</v>
      </c>
    </row>
    <row r="16" spans="1:9" ht="50" x14ac:dyDescent="0.35">
      <c r="A16" s="45" t="str">
        <f>IF(AND(E16=""),"","["&amp;TEXT($B$1,"##")&amp;"-"&amp;TEXT(ROW()-9-COUNTBLANK($E$8:E15)+1,"##")&amp;"]")</f>
        <v>[DangKy-7]</v>
      </c>
      <c r="B16" s="37" t="s">
        <v>139</v>
      </c>
      <c r="C16" s="29" t="s">
        <v>121</v>
      </c>
      <c r="D16" s="37" t="s">
        <v>140</v>
      </c>
      <c r="E16" s="37" t="s">
        <v>141</v>
      </c>
      <c r="F16" s="30" t="s">
        <v>5</v>
      </c>
      <c r="G16" s="42">
        <f t="shared" ca="1" si="0"/>
        <v>45643</v>
      </c>
      <c r="H16" s="41" t="s">
        <v>4</v>
      </c>
    </row>
    <row r="17" spans="1:9" ht="50" x14ac:dyDescent="0.35">
      <c r="A17" s="41" t="str">
        <f>IF(AND(E17=""),"","["&amp;TEXT($B$1,"##")&amp;"-"&amp;TEXT(ROW()-9-COUNTBLANK($E$8:E16)+1,"##")&amp;"]")</f>
        <v>[DangKy-8]</v>
      </c>
      <c r="B17" s="43" t="s">
        <v>142</v>
      </c>
      <c r="C17" s="29" t="s">
        <v>121</v>
      </c>
      <c r="D17" s="47" t="s">
        <v>143</v>
      </c>
      <c r="E17" s="43" t="s">
        <v>144</v>
      </c>
      <c r="F17" s="36" t="s">
        <v>5</v>
      </c>
      <c r="G17" s="42">
        <f t="shared" ca="1" si="0"/>
        <v>45643</v>
      </c>
      <c r="H17" s="41" t="s">
        <v>4</v>
      </c>
    </row>
    <row r="18" spans="1:9" ht="50" x14ac:dyDescent="0.35">
      <c r="A18" s="41" t="str">
        <f>IF(AND(E18=""),"","["&amp;TEXT($B$1,"##")&amp;"-"&amp;TEXT(ROW()-9-COUNTBLANK($E$8:E17)+1,"##")&amp;"]")</f>
        <v>[DangKy-9]</v>
      </c>
      <c r="B18" s="43" t="s">
        <v>145</v>
      </c>
      <c r="C18" s="29" t="s">
        <v>121</v>
      </c>
      <c r="D18" s="47" t="s">
        <v>146</v>
      </c>
      <c r="E18" s="43" t="s">
        <v>147</v>
      </c>
      <c r="F18" s="36" t="s">
        <v>5</v>
      </c>
      <c r="G18" s="42">
        <f t="shared" ca="1" si="0"/>
        <v>45643</v>
      </c>
      <c r="H18" s="41" t="s">
        <v>4</v>
      </c>
    </row>
    <row r="19" spans="1:9" ht="50" x14ac:dyDescent="0.35">
      <c r="A19" s="41" t="str">
        <f>IF(AND(E19=""),"","["&amp;TEXT($B$1,"##")&amp;"-"&amp;TEXT(ROW()-9-COUNTBLANK($E$8:E18)+1,"##")&amp;"]")</f>
        <v>[DangKy-10]</v>
      </c>
      <c r="B19" s="43" t="s">
        <v>148</v>
      </c>
      <c r="C19" s="29" t="s">
        <v>121</v>
      </c>
      <c r="D19" s="43" t="s">
        <v>149</v>
      </c>
      <c r="E19" s="43" t="s">
        <v>150</v>
      </c>
      <c r="F19" s="36" t="s">
        <v>5</v>
      </c>
      <c r="G19" s="42">
        <f t="shared" ca="1" si="0"/>
        <v>45643</v>
      </c>
      <c r="H19" s="41" t="s">
        <v>4</v>
      </c>
    </row>
    <row r="20" spans="1:9" ht="50" x14ac:dyDescent="0.35">
      <c r="A20" s="41" t="str">
        <f>IF(AND(E20=""),"","["&amp;TEXT($B$1,"##")&amp;"-"&amp;TEXT(ROW()-9-COUNTBLANK($E$8:E19)+1,"##")&amp;"]")</f>
        <v>[DangKy-11]</v>
      </c>
      <c r="B20" s="43" t="s">
        <v>151</v>
      </c>
      <c r="C20" s="29" t="s">
        <v>121</v>
      </c>
      <c r="D20" s="43" t="s">
        <v>152</v>
      </c>
      <c r="E20" s="43" t="s">
        <v>153</v>
      </c>
      <c r="F20" s="36" t="s">
        <v>5</v>
      </c>
      <c r="G20" s="42">
        <f t="shared" ca="1" si="0"/>
        <v>45643</v>
      </c>
      <c r="H20" s="41" t="s">
        <v>4</v>
      </c>
    </row>
    <row r="21" spans="1:9" ht="50" x14ac:dyDescent="0.35">
      <c r="A21" s="41" t="str">
        <f>IF(AND(E21=""),"","["&amp;TEXT($B$1,"##")&amp;"-"&amp;TEXT(ROW()-9-COUNTBLANK($E$8:E20)+1,"##")&amp;"]")</f>
        <v>[DangKy-12]</v>
      </c>
      <c r="B21" s="43" t="s">
        <v>154</v>
      </c>
      <c r="C21" s="29" t="s">
        <v>121</v>
      </c>
      <c r="D21" s="44" t="s">
        <v>155</v>
      </c>
      <c r="E21" s="48" t="s">
        <v>156</v>
      </c>
      <c r="F21" s="36" t="s">
        <v>5</v>
      </c>
      <c r="G21" s="42">
        <f t="shared" ca="1" si="0"/>
        <v>45643</v>
      </c>
      <c r="H21" s="41" t="s">
        <v>4</v>
      </c>
    </row>
    <row r="22" spans="1:9" ht="50" x14ac:dyDescent="0.35">
      <c r="A22" s="41" t="str">
        <f>IF(AND(E22=""),"","["&amp;TEXT($B$1,"##")&amp;"-"&amp;TEXT(ROW()-9-COUNTBLANK($E$8:E21)+1,"##")&amp;"]")</f>
        <v>[DangKy-13]</v>
      </c>
      <c r="B22" s="43" t="s">
        <v>157</v>
      </c>
      <c r="C22" s="29" t="s">
        <v>121</v>
      </c>
      <c r="D22" s="49" t="s">
        <v>158</v>
      </c>
      <c r="E22" s="43" t="s">
        <v>159</v>
      </c>
      <c r="F22" s="36" t="s">
        <v>5</v>
      </c>
      <c r="G22" s="42">
        <f t="shared" ca="1" si="0"/>
        <v>45643</v>
      </c>
      <c r="H22" s="41" t="s">
        <v>4</v>
      </c>
    </row>
    <row r="23" spans="1:9" s="83" customFormat="1" ht="14.5" customHeight="1" x14ac:dyDescent="0.35">
      <c r="A23" s="81" t="s">
        <v>1</v>
      </c>
      <c r="B23" s="82"/>
      <c r="C23" s="82"/>
      <c r="D23" s="82"/>
      <c r="E23" s="82"/>
      <c r="F23" s="82"/>
      <c r="G23" s="82"/>
      <c r="H23" s="82"/>
      <c r="I23" s="82"/>
    </row>
    <row r="24" spans="1:9" ht="50" x14ac:dyDescent="0.35">
      <c r="A24" s="28" t="str">
        <f>IF(AND(E24=""),"","["&amp;TEXT($B$1,"##")&amp;"-"&amp;TEXT(ROW()-9-COUNTBLANK($E$8:E23)+1,"##")&amp;"]")</f>
        <v>[DangKy-14]</v>
      </c>
      <c r="B24" s="29" t="s">
        <v>22</v>
      </c>
      <c r="C24" s="29" t="s">
        <v>121</v>
      </c>
      <c r="D24" s="29" t="s">
        <v>37</v>
      </c>
      <c r="E24" s="29" t="s">
        <v>24</v>
      </c>
      <c r="F24" s="30" t="s">
        <v>5</v>
      </c>
      <c r="G24" s="31">
        <f ca="1">TODAY()</f>
        <v>45643</v>
      </c>
      <c r="H24" s="32" t="s">
        <v>4</v>
      </c>
      <c r="I24" s="33"/>
    </row>
    <row r="25" spans="1:9" ht="50" x14ac:dyDescent="0.35">
      <c r="A25" s="28" t="str">
        <f>IF(AND(E25=""),"","["&amp;TEXT($B$1,"##")&amp;"-"&amp;TEXT(ROW()-9-COUNTBLANK($E$8:E24)+1,"##")&amp;"]")</f>
        <v>[DangKy-15]</v>
      </c>
      <c r="B25" s="29" t="s">
        <v>29</v>
      </c>
      <c r="C25" s="29" t="s">
        <v>121</v>
      </c>
      <c r="D25" s="29" t="s">
        <v>36</v>
      </c>
      <c r="E25" s="29" t="s">
        <v>24</v>
      </c>
      <c r="F25" s="30" t="s">
        <v>5</v>
      </c>
      <c r="G25" s="31">
        <f t="shared" ref="G25:G31" ca="1" si="1">TODAY()</f>
        <v>45643</v>
      </c>
      <c r="H25" s="32" t="s">
        <v>4</v>
      </c>
    </row>
    <row r="26" spans="1:9" ht="58" customHeight="1" x14ac:dyDescent="0.35">
      <c r="A26" s="28" t="str">
        <f>IF(AND(E26=""),"","["&amp;TEXT($B$1,"##")&amp;"-"&amp;TEXT(ROW()-9-COUNTBLANK($E$8:E25)+1,"##")&amp;"]")</f>
        <v>[DangKy-16]</v>
      </c>
      <c r="B26" s="29" t="s">
        <v>30</v>
      </c>
      <c r="C26" s="29" t="s">
        <v>121</v>
      </c>
      <c r="D26" s="29" t="s">
        <v>35</v>
      </c>
      <c r="E26" s="29" t="s">
        <v>24</v>
      </c>
      <c r="F26" s="30" t="s">
        <v>5</v>
      </c>
      <c r="G26" s="31">
        <f t="shared" ca="1" si="1"/>
        <v>45643</v>
      </c>
      <c r="H26" s="32" t="s">
        <v>4</v>
      </c>
    </row>
    <row r="27" spans="1:9" ht="50" x14ac:dyDescent="0.35">
      <c r="A27" s="28" t="str">
        <f>IF(AND(E27=""),"","["&amp;TEXT($B$1,"##")&amp;"-"&amp;TEXT(ROW()-9-COUNTBLANK($E$8:E25)+1,"##")&amp;"]")</f>
        <v>[DangKy-17]</v>
      </c>
      <c r="B27" s="29" t="s">
        <v>31</v>
      </c>
      <c r="C27" s="29" t="s">
        <v>121</v>
      </c>
      <c r="D27" s="29" t="s">
        <v>46</v>
      </c>
      <c r="E27" s="29" t="s">
        <v>47</v>
      </c>
      <c r="F27" s="30" t="s">
        <v>5</v>
      </c>
      <c r="G27" s="31">
        <f t="shared" ca="1" si="1"/>
        <v>45643</v>
      </c>
      <c r="H27" s="32" t="s">
        <v>4</v>
      </c>
    </row>
    <row r="28" spans="1:9" ht="50" x14ac:dyDescent="0.35">
      <c r="A28" s="28" t="str">
        <f>IF(AND(E28=""),"","["&amp;TEXT($B$1,"##")&amp;"-"&amp;TEXT(ROW()-9-COUNTBLANK($E$8:E26)+1,"##")&amp;"]")</f>
        <v>[DangKy-18]</v>
      </c>
      <c r="B28" s="29" t="s">
        <v>32</v>
      </c>
      <c r="C28" s="29" t="s">
        <v>121</v>
      </c>
      <c r="D28" s="29" t="s">
        <v>34</v>
      </c>
      <c r="E28" s="29" t="s">
        <v>33</v>
      </c>
      <c r="F28" s="30" t="s">
        <v>5</v>
      </c>
      <c r="G28" s="31">
        <f t="shared" ca="1" si="1"/>
        <v>45643</v>
      </c>
      <c r="H28" s="32" t="s">
        <v>4</v>
      </c>
    </row>
    <row r="29" spans="1:9" ht="50" x14ac:dyDescent="0.35">
      <c r="A29" s="28" t="str">
        <f>IF(AND(E29=""),"","["&amp;TEXT($B$1,"##")&amp;"-"&amp;TEXT(ROW()-9-COUNTBLANK($E$8:E27)+1,"##")&amp;"]")</f>
        <v>[DangKy-19]</v>
      </c>
      <c r="B29" s="29" t="s">
        <v>48</v>
      </c>
      <c r="C29" s="29" t="s">
        <v>121</v>
      </c>
      <c r="D29" s="29" t="s">
        <v>49</v>
      </c>
      <c r="E29" s="29" t="s">
        <v>50</v>
      </c>
      <c r="F29" s="30" t="s">
        <v>5</v>
      </c>
      <c r="G29" s="31">
        <f t="shared" ca="1" si="1"/>
        <v>45643</v>
      </c>
      <c r="H29" s="32" t="s">
        <v>4</v>
      </c>
    </row>
    <row r="30" spans="1:9" ht="50" x14ac:dyDescent="0.35">
      <c r="A30" s="28" t="str">
        <f>IF(AND(E30=""),"","["&amp;TEXT($B$1,"##")&amp;"-"&amp;TEXT(ROW()-9-COUNTBLANK($E$8:E27)+1,"##")&amp;"]")</f>
        <v>[DangKy-20]</v>
      </c>
      <c r="B30" s="29" t="s">
        <v>41</v>
      </c>
      <c r="C30" s="29" t="s">
        <v>121</v>
      </c>
      <c r="D30" s="29" t="s">
        <v>44</v>
      </c>
      <c r="E30" s="29" t="s">
        <v>45</v>
      </c>
      <c r="F30" s="30" t="s">
        <v>5</v>
      </c>
      <c r="G30" s="31">
        <f t="shared" ca="1" si="1"/>
        <v>45643</v>
      </c>
      <c r="H30" s="32" t="s">
        <v>4</v>
      </c>
    </row>
    <row r="31" spans="1:9" ht="50" x14ac:dyDescent="0.35">
      <c r="A31" s="28" t="str">
        <f>IF(AND(E31=""),"","["&amp;TEXT($B$1,"##")&amp;"-"&amp;TEXT(ROW()-9-COUNTBLANK($E$8:E30)+1,"##")&amp;"]")</f>
        <v>[DangKy-21]</v>
      </c>
      <c r="B31" s="29" t="s">
        <v>19</v>
      </c>
      <c r="C31" s="29" t="s">
        <v>121</v>
      </c>
      <c r="D31" s="29" t="s">
        <v>20</v>
      </c>
      <c r="E31" s="29" t="s">
        <v>21</v>
      </c>
      <c r="F31" s="30" t="s">
        <v>5</v>
      </c>
      <c r="G31" s="31">
        <f t="shared" ca="1" si="1"/>
        <v>45643</v>
      </c>
      <c r="H31" s="32" t="s">
        <v>4</v>
      </c>
    </row>
  </sheetData>
  <mergeCells count="5">
    <mergeCell ref="B1:E1"/>
    <mergeCell ref="B2:E2"/>
    <mergeCell ref="B3:E3"/>
    <mergeCell ref="A23:XFD23"/>
    <mergeCell ref="A9:XFD9"/>
  </mergeCells>
  <conditionalFormatting sqref="F1:F8 F24:F31">
    <cfRule type="cellIs" dxfId="95" priority="5" operator="equal">
      <formula>"N/A"</formula>
    </cfRule>
    <cfRule type="cellIs" dxfId="94" priority="6" operator="equal">
      <formula>"Fail"</formula>
    </cfRule>
    <cfRule type="cellIs" dxfId="93" priority="7" operator="equal">
      <formula>Fail</formula>
    </cfRule>
    <cfRule type="cellIs" dxfId="92" priority="8" operator="equal">
      <formula>"Pass"</formula>
    </cfRule>
  </conditionalFormatting>
  <conditionalFormatting sqref="F10:F22">
    <cfRule type="cellIs" dxfId="91" priority="1" operator="equal">
      <formula>"N/A"</formula>
    </cfRule>
    <cfRule type="cellIs" dxfId="90" priority="2" operator="equal">
      <formula>"Fail"</formula>
    </cfRule>
    <cfRule type="cellIs" dxfId="89" priority="3" operator="equal">
      <formula>Fail</formula>
    </cfRule>
    <cfRule type="cellIs" dxfId="88" priority="4" operator="equal">
      <formula>"Pass"</formula>
    </cfRule>
  </conditionalFormatting>
  <dataValidations count="2">
    <dataValidation type="list" allowBlank="1" showErrorMessage="1" sqref="F24:F31 F10:F22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15" zoomScaleNormal="115" workbookViewId="0">
      <selection activeCell="A27" sqref="A27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3632812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28</v>
      </c>
      <c r="C1" s="76"/>
      <c r="D1" s="76"/>
      <c r="E1" s="77"/>
      <c r="F1" s="2"/>
      <c r="G1" s="3"/>
      <c r="H1" s="3"/>
      <c r="I1" s="4"/>
    </row>
    <row r="2" spans="1:9" ht="20" customHeight="1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ht="37.5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17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17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ht="25" customHeight="1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2.5" x14ac:dyDescent="0.35">
      <c r="A9" s="81" t="s">
        <v>119</v>
      </c>
      <c r="B9" s="82"/>
      <c r="C9" s="82"/>
      <c r="D9" s="82"/>
      <c r="E9" s="82"/>
      <c r="F9" s="82"/>
      <c r="G9" s="82"/>
      <c r="H9" s="82"/>
      <c r="I9" s="82"/>
    </row>
    <row r="10" spans="1:9" ht="62.5" x14ac:dyDescent="0.35">
      <c r="A10" s="28" t="str">
        <f>IF(AND(E10=""),"","["&amp;TEXT('[1]Đăng nhập'!$B$1,"##")&amp;"-"&amp;TEXT(ROW()-9-COUNTBLANK($E$9:E9)+1,"##")&amp;"]")</f>
        <v>[DangNhap-1]</v>
      </c>
      <c r="B10" s="29" t="s">
        <v>118</v>
      </c>
      <c r="C10" s="29" t="s">
        <v>86</v>
      </c>
      <c r="D10" s="29" t="s">
        <v>117</v>
      </c>
      <c r="E10" s="29" t="s">
        <v>116</v>
      </c>
      <c r="F10" s="30" t="s">
        <v>5</v>
      </c>
      <c r="G10" s="42">
        <f t="shared" ref="G10:G21" ca="1" si="0">TODAY()</f>
        <v>45643</v>
      </c>
      <c r="H10" s="41" t="s">
        <v>4</v>
      </c>
      <c r="I10" s="46"/>
    </row>
    <row r="11" spans="1:9" ht="62.5" x14ac:dyDescent="0.35">
      <c r="A11" s="28" t="str">
        <f>IF(AND(E11=""),"","["&amp;TEXT('[1]Đăng nhập'!$B$1,"##")&amp;"-"&amp;TEXT(ROW()-9-COUNTBLANK($E$9:E10)+1,"##")&amp;"]")</f>
        <v>[DangNhap-2]</v>
      </c>
      <c r="B11" s="29" t="s">
        <v>115</v>
      </c>
      <c r="C11" s="29" t="s">
        <v>86</v>
      </c>
      <c r="D11" s="29" t="s">
        <v>114</v>
      </c>
      <c r="E11" s="29" t="s">
        <v>109</v>
      </c>
      <c r="F11" s="30" t="s">
        <v>5</v>
      </c>
      <c r="G11" s="42">
        <f t="shared" ca="1" si="0"/>
        <v>45643</v>
      </c>
      <c r="H11" s="41" t="s">
        <v>4</v>
      </c>
    </row>
    <row r="12" spans="1:9" ht="62.5" x14ac:dyDescent="0.35">
      <c r="A12" s="28" t="str">
        <f>IF(AND(E12=""),"","["&amp;TEXT('[1]Đăng nhập'!$B$1,"##")&amp;"-"&amp;TEXT(ROW()-9-COUNTBLANK($E$9:E11)+1,"##")&amp;"]")</f>
        <v>[DangNhap-3]</v>
      </c>
      <c r="B12" s="29" t="s">
        <v>113</v>
      </c>
      <c r="C12" s="29" t="s">
        <v>86</v>
      </c>
      <c r="D12" s="29" t="s">
        <v>112</v>
      </c>
      <c r="E12" s="29" t="s">
        <v>106</v>
      </c>
      <c r="F12" s="30" t="s">
        <v>5</v>
      </c>
      <c r="G12" s="42">
        <f t="shared" ca="1" si="0"/>
        <v>45643</v>
      </c>
      <c r="H12" s="41" t="s">
        <v>4</v>
      </c>
    </row>
    <row r="13" spans="1:9" ht="62.5" x14ac:dyDescent="0.35">
      <c r="A13" s="28" t="str">
        <f>IF(AND(E13=""),"","["&amp;TEXT('[1]Đăng nhập'!$B$1,"##")&amp;"-"&amp;TEXT(ROW()-9-COUNTBLANK($E$9:E12)+1,"##")&amp;"]")</f>
        <v>[DangNhap-4]</v>
      </c>
      <c r="B13" s="29" t="s">
        <v>111</v>
      </c>
      <c r="C13" s="29" t="s">
        <v>86</v>
      </c>
      <c r="D13" s="29" t="s">
        <v>110</v>
      </c>
      <c r="E13" s="29" t="s">
        <v>109</v>
      </c>
      <c r="F13" s="30" t="s">
        <v>5</v>
      </c>
      <c r="G13" s="42">
        <f t="shared" ca="1" si="0"/>
        <v>45643</v>
      </c>
      <c r="H13" s="41" t="s">
        <v>4</v>
      </c>
    </row>
    <row r="14" spans="1:9" ht="62.5" x14ac:dyDescent="0.35">
      <c r="A14" s="28" t="str">
        <f>IF(AND(E14=""),"","["&amp;TEXT('[1]Đăng nhập'!$B$1,"##")&amp;"-"&amp;TEXT(ROW()-9-COUNTBLANK($E$9:E13)+1,"##")&amp;"]")</f>
        <v>[DangNhap-5]</v>
      </c>
      <c r="B14" s="29" t="s">
        <v>108</v>
      </c>
      <c r="C14" s="29" t="s">
        <v>86</v>
      </c>
      <c r="D14" s="29" t="s">
        <v>107</v>
      </c>
      <c r="E14" s="29" t="s">
        <v>106</v>
      </c>
      <c r="F14" s="30" t="s">
        <v>5</v>
      </c>
      <c r="G14" s="42">
        <f t="shared" ca="1" si="0"/>
        <v>45643</v>
      </c>
      <c r="H14" s="41" t="s">
        <v>4</v>
      </c>
    </row>
    <row r="15" spans="1:9" ht="62.5" x14ac:dyDescent="0.35">
      <c r="A15" s="28" t="str">
        <f>IF(AND(E15=""),"","["&amp;TEXT('[1]Đăng nhập'!$B$1,"##")&amp;"-"&amp;TEXT(ROW()-9-COUNTBLANK($E$9:E14)+1,"##")&amp;"]")</f>
        <v>[DangNhap-6]</v>
      </c>
      <c r="B15" s="29" t="s">
        <v>105</v>
      </c>
      <c r="C15" s="29" t="s">
        <v>86</v>
      </c>
      <c r="D15" s="29" t="s">
        <v>104</v>
      </c>
      <c r="E15" s="29" t="s">
        <v>103</v>
      </c>
      <c r="F15" s="30" t="s">
        <v>5</v>
      </c>
      <c r="G15" s="42">
        <f t="shared" ca="1" si="0"/>
        <v>45643</v>
      </c>
      <c r="H15" s="41" t="s">
        <v>4</v>
      </c>
    </row>
    <row r="16" spans="1:9" ht="62.5" x14ac:dyDescent="0.35">
      <c r="A16" s="45" t="str">
        <f>IF(AND(E16=""),"","["&amp;TEXT('[1]Đăng nhập'!$B$1,"##")&amp;"-"&amp;TEXT(ROW()-9-COUNTBLANK($E$9:E15)+1,"##")&amp;"]")</f>
        <v>[DangNhap-7]</v>
      </c>
      <c r="B16" s="37" t="s">
        <v>102</v>
      </c>
      <c r="C16" s="29" t="s">
        <v>86</v>
      </c>
      <c r="D16" s="37" t="s">
        <v>101</v>
      </c>
      <c r="E16" s="37" t="s">
        <v>100</v>
      </c>
      <c r="F16" s="30" t="s">
        <v>5</v>
      </c>
      <c r="G16" s="42">
        <f t="shared" ca="1" si="0"/>
        <v>45643</v>
      </c>
      <c r="H16" s="41" t="s">
        <v>4</v>
      </c>
    </row>
    <row r="17" spans="1:9" ht="62.5" x14ac:dyDescent="0.35">
      <c r="A17" s="41" t="str">
        <f>IF(AND(E17=""),"","["&amp;TEXT('[1]Đăng nhập'!$B$1,"##")&amp;"-"&amp;TEXT(ROW()-9-COUNTBLANK($E$9:E16)+1,"##")&amp;"]")</f>
        <v>[DangNhap-8]</v>
      </c>
      <c r="B17" s="43" t="s">
        <v>99</v>
      </c>
      <c r="C17" s="29" t="s">
        <v>86</v>
      </c>
      <c r="D17" s="44" t="s">
        <v>98</v>
      </c>
      <c r="E17" s="43" t="s">
        <v>97</v>
      </c>
      <c r="F17" s="36" t="s">
        <v>5</v>
      </c>
      <c r="G17" s="42">
        <f t="shared" ca="1" si="0"/>
        <v>45643</v>
      </c>
      <c r="H17" s="41" t="s">
        <v>4</v>
      </c>
    </row>
    <row r="18" spans="1:9" ht="62.5" x14ac:dyDescent="0.35">
      <c r="A18" s="41" t="str">
        <f>IF(AND(E18=""),"","["&amp;TEXT('[1]Đăng nhập'!$B$1,"##")&amp;"-"&amp;TEXT(ROW()-9-COUNTBLANK($E$9:E17)+1,"##")&amp;"]")</f>
        <v>[DangNhap-9]</v>
      </c>
      <c r="B18" s="43" t="s">
        <v>96</v>
      </c>
      <c r="C18" s="29" t="s">
        <v>86</v>
      </c>
      <c r="D18" s="44" t="s">
        <v>95</v>
      </c>
      <c r="E18" s="43" t="s">
        <v>94</v>
      </c>
      <c r="F18" s="36" t="s">
        <v>5</v>
      </c>
      <c r="G18" s="42">
        <f t="shared" ca="1" si="0"/>
        <v>45643</v>
      </c>
      <c r="H18" s="41" t="s">
        <v>4</v>
      </c>
    </row>
    <row r="19" spans="1:9" ht="62.5" x14ac:dyDescent="0.35">
      <c r="A19" s="41" t="str">
        <f>IF(AND(E19=""),"","["&amp;TEXT('[1]Đăng nhập'!$B$1,"##")&amp;"-"&amp;TEXT(ROW()-9-COUNTBLANK($E$9:E18)+1,"##")&amp;"]")</f>
        <v>[DangNhap-10]</v>
      </c>
      <c r="B19" s="43" t="s">
        <v>93</v>
      </c>
      <c r="C19" s="29" t="s">
        <v>86</v>
      </c>
      <c r="D19" s="43" t="s">
        <v>92</v>
      </c>
      <c r="E19" s="43" t="s">
        <v>91</v>
      </c>
      <c r="F19" s="36" t="s">
        <v>5</v>
      </c>
      <c r="G19" s="42">
        <f t="shared" ca="1" si="0"/>
        <v>45643</v>
      </c>
      <c r="H19" s="41" t="s">
        <v>4</v>
      </c>
    </row>
    <row r="20" spans="1:9" ht="62.5" x14ac:dyDescent="0.35">
      <c r="A20" s="41" t="str">
        <f>IF(AND(E20=""),"","["&amp;TEXT('[1]Đăng nhập'!$B$1,"##")&amp;"-"&amp;TEXT(ROW()-9-COUNTBLANK($E$9:E19)+1,"##")&amp;"]")</f>
        <v>[DangNhap-11]</v>
      </c>
      <c r="B20" s="43" t="s">
        <v>90</v>
      </c>
      <c r="C20" s="29" t="s">
        <v>86</v>
      </c>
      <c r="D20" s="43" t="s">
        <v>89</v>
      </c>
      <c r="E20" s="43" t="s">
        <v>88</v>
      </c>
      <c r="F20" s="36" t="s">
        <v>5</v>
      </c>
      <c r="G20" s="42">
        <f t="shared" ca="1" si="0"/>
        <v>45643</v>
      </c>
      <c r="H20" s="41" t="s">
        <v>4</v>
      </c>
    </row>
    <row r="21" spans="1:9" ht="62.5" x14ac:dyDescent="0.35">
      <c r="A21" s="41" t="str">
        <f>IF(AND(E21=""),"","["&amp;TEXT('[1]Đăng nhập'!$B$1,"##")&amp;"-"&amp;TEXT(ROW()-9-COUNTBLANK($E$9:E20)+1,"##")&amp;"]")</f>
        <v>[DangNhap-12]</v>
      </c>
      <c r="B21" s="43" t="s">
        <v>87</v>
      </c>
      <c r="C21" s="29" t="s">
        <v>86</v>
      </c>
      <c r="D21" s="44" t="s">
        <v>85</v>
      </c>
      <c r="E21" s="43" t="s">
        <v>84</v>
      </c>
      <c r="F21" s="36" t="s">
        <v>5</v>
      </c>
      <c r="G21" s="42">
        <f t="shared" ca="1" si="0"/>
        <v>45643</v>
      </c>
      <c r="H21" s="41" t="s">
        <v>4</v>
      </c>
    </row>
    <row r="22" spans="1:9" s="83" customFormat="1" ht="14.5" customHeight="1" x14ac:dyDescent="0.35">
      <c r="A22" s="81" t="s">
        <v>1</v>
      </c>
      <c r="B22" s="82"/>
      <c r="C22" s="82"/>
      <c r="D22" s="82"/>
      <c r="E22" s="82"/>
      <c r="F22" s="82"/>
      <c r="G22" s="82"/>
      <c r="H22" s="82"/>
      <c r="I22" s="82"/>
    </row>
    <row r="23" spans="1:9" ht="62.5" x14ac:dyDescent="0.35">
      <c r="A23" s="28" t="str">
        <f>IF(AND(E23=""),"","["&amp;TEXT($B$1,"##")&amp;"-"&amp;TEXT(ROW()-9-COUNTBLANK($E$8:E22)+1,"##")&amp;"]")</f>
        <v>[DangNhap-13]</v>
      </c>
      <c r="B23" s="29" t="s">
        <v>22</v>
      </c>
      <c r="C23" s="29" t="s">
        <v>86</v>
      </c>
      <c r="D23" s="29" t="s">
        <v>38</v>
      </c>
      <c r="E23" s="29" t="s">
        <v>24</v>
      </c>
      <c r="F23" s="30" t="s">
        <v>5</v>
      </c>
      <c r="G23" s="31">
        <f ca="1">TODAY()</f>
        <v>45643</v>
      </c>
      <c r="H23" s="32" t="s">
        <v>4</v>
      </c>
      <c r="I23" s="33"/>
    </row>
    <row r="24" spans="1:9" ht="62.5" x14ac:dyDescent="0.35">
      <c r="A24" s="28" t="str">
        <f>IF(AND(E24=""),"","["&amp;TEXT($B$1,"##")&amp;"-"&amp;TEXT(ROW()-9-COUNTBLANK($E$8:E23)+1,"##")&amp;"]")</f>
        <v>[DangNhap-14]</v>
      </c>
      <c r="B24" s="29" t="s">
        <v>23</v>
      </c>
      <c r="C24" s="29" t="s">
        <v>86</v>
      </c>
      <c r="D24" s="29" t="s">
        <v>39</v>
      </c>
      <c r="E24" s="29" t="s">
        <v>24</v>
      </c>
      <c r="F24" s="30" t="s">
        <v>5</v>
      </c>
      <c r="G24" s="31">
        <f t="shared" ref="G24:G27" ca="1" si="1">TODAY()</f>
        <v>45643</v>
      </c>
      <c r="H24" s="32" t="s">
        <v>4</v>
      </c>
    </row>
    <row r="25" spans="1:9" ht="62.5" x14ac:dyDescent="0.35">
      <c r="A25" s="28" t="str">
        <f>IF(AND(E25=""),"","["&amp;TEXT($B$1,"##")&amp;"-"&amp;TEXT(ROW()-9-COUNTBLANK($E$8:E24)+1,"##")&amp;"]")</f>
        <v>[DangNhap-15]</v>
      </c>
      <c r="B25" s="29" t="s">
        <v>40</v>
      </c>
      <c r="C25" s="29" t="s">
        <v>86</v>
      </c>
      <c r="D25" s="29" t="s">
        <v>42</v>
      </c>
      <c r="E25" s="29" t="s">
        <v>26</v>
      </c>
      <c r="F25" s="30" t="s">
        <v>5</v>
      </c>
      <c r="G25" s="31">
        <f t="shared" ca="1" si="1"/>
        <v>45643</v>
      </c>
      <c r="H25" s="32" t="s">
        <v>4</v>
      </c>
    </row>
    <row r="26" spans="1:9" ht="62.5" x14ac:dyDescent="0.35">
      <c r="A26" s="28" t="str">
        <f>IF(AND(E26=""),"","["&amp;TEXT($B$1,"##")&amp;"-"&amp;TEXT(ROW()-9-COUNTBLANK($E$8:E25)+1,"##")&amp;"]")</f>
        <v>[DangNhap-16]</v>
      </c>
      <c r="B26" s="29" t="s">
        <v>41</v>
      </c>
      <c r="C26" s="29" t="s">
        <v>86</v>
      </c>
      <c r="D26" s="29" t="s">
        <v>43</v>
      </c>
      <c r="E26" s="29" t="s">
        <v>25</v>
      </c>
      <c r="F26" s="30" t="s">
        <v>5</v>
      </c>
      <c r="G26" s="31">
        <f t="shared" ca="1" si="1"/>
        <v>45643</v>
      </c>
      <c r="H26" s="32" t="s">
        <v>4</v>
      </c>
    </row>
    <row r="27" spans="1:9" ht="62.5" x14ac:dyDescent="0.35">
      <c r="A27" s="28" t="str">
        <f>IF(AND(E27=""),"","["&amp;TEXT($B$1,"##")&amp;"-"&amp;TEXT(ROW()-9-COUNTBLANK($E$8:E26)+1,"##")&amp;"]")</f>
        <v>[DangNhap-17]</v>
      </c>
      <c r="B27" s="29" t="s">
        <v>19</v>
      </c>
      <c r="C27" s="29" t="s">
        <v>86</v>
      </c>
      <c r="D27" s="29" t="s">
        <v>20</v>
      </c>
      <c r="E27" s="29" t="s">
        <v>21</v>
      </c>
      <c r="F27" s="30" t="s">
        <v>5</v>
      </c>
      <c r="G27" s="31">
        <f t="shared" ca="1" si="1"/>
        <v>45643</v>
      </c>
      <c r="H27" s="32" t="s">
        <v>4</v>
      </c>
    </row>
  </sheetData>
  <mergeCells count="5">
    <mergeCell ref="B1:E1"/>
    <mergeCell ref="B2:E2"/>
    <mergeCell ref="B3:E3"/>
    <mergeCell ref="A22:XFD22"/>
    <mergeCell ref="A9:XFD9"/>
  </mergeCells>
  <conditionalFormatting sqref="F1:F8 F23:F27">
    <cfRule type="cellIs" dxfId="87" priority="5" operator="equal">
      <formula>"N/A"</formula>
    </cfRule>
    <cfRule type="cellIs" dxfId="86" priority="6" operator="equal">
      <formula>"Fail"</formula>
    </cfRule>
    <cfRule type="cellIs" dxfId="85" priority="7" operator="equal">
      <formula>Fail</formula>
    </cfRule>
    <cfRule type="cellIs" dxfId="84" priority="8" operator="equal">
      <formula>"Pass"</formula>
    </cfRule>
  </conditionalFormatting>
  <conditionalFormatting sqref="F10:F21">
    <cfRule type="cellIs" dxfId="83" priority="1" operator="equal">
      <formula>"N/A"</formula>
    </cfRule>
    <cfRule type="cellIs" dxfId="82" priority="2" operator="equal">
      <formula>"Fail"</formula>
    </cfRule>
    <cfRule type="cellIs" dxfId="81" priority="3" operator="equal">
      <formula>Fail</formula>
    </cfRule>
    <cfRule type="cellIs" dxfId="80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23:F27 F10:F21">
      <formula1>"Pass,Fail,N/A,Untested"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22" zoomScale="130" zoomScaleNormal="130" workbookViewId="0">
      <selection activeCell="B29" sqref="B29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31.81640625" style="62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197</v>
      </c>
      <c r="C1" s="76"/>
      <c r="D1" s="76"/>
      <c r="E1" s="77"/>
      <c r="F1" s="2"/>
      <c r="G1" s="3"/>
      <c r="H1" s="3"/>
      <c r="I1" s="4"/>
    </row>
    <row r="2" spans="1:9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59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20</v>
      </c>
      <c r="B5" s="14">
        <f>COUNTIF(F:F,"Fail")</f>
        <v>0</v>
      </c>
      <c r="C5" s="14">
        <f>COUNTIF(F:F,"Untested")</f>
        <v>0</v>
      </c>
      <c r="D5" s="60">
        <f>COUNTIF(F:F,"N/A")</f>
        <v>0</v>
      </c>
      <c r="E5" s="14">
        <f>SUM(A5:D5)</f>
        <v>20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61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57" customFormat="1" ht="12.5" x14ac:dyDescent="0.2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2.5" x14ac:dyDescent="0.35">
      <c r="A9" s="81" t="s">
        <v>119</v>
      </c>
      <c r="B9" s="82"/>
      <c r="C9" s="82"/>
      <c r="D9" s="82"/>
      <c r="E9" s="82"/>
      <c r="F9" s="82"/>
      <c r="G9" s="82"/>
      <c r="H9" s="82"/>
      <c r="I9" s="82"/>
    </row>
    <row r="10" spans="1:9" s="57" customFormat="1" ht="37.5" x14ac:dyDescent="0.25">
      <c r="A10" s="28" t="str">
        <f>IF(AND(E10=""),"","["&amp;TEXT($B$1,"##")&amp;"-"&amp;TEXT(ROW()-9-COUNTBLANK($E$8:E9)+1,"##")&amp;"]")</f>
        <v>[TrangChu-1]</v>
      </c>
      <c r="B10" s="29" t="s">
        <v>160</v>
      </c>
      <c r="C10" s="29" t="s">
        <v>161</v>
      </c>
      <c r="D10" s="29" t="s">
        <v>162</v>
      </c>
      <c r="E10" s="29" t="s">
        <v>163</v>
      </c>
      <c r="F10" s="30" t="s">
        <v>5</v>
      </c>
      <c r="G10" s="42">
        <f ca="1">TODAY()</f>
        <v>45643</v>
      </c>
      <c r="H10" s="41" t="s">
        <v>4</v>
      </c>
      <c r="I10" s="58"/>
    </row>
    <row r="11" spans="1:9" s="57" customFormat="1" ht="37.5" x14ac:dyDescent="0.25">
      <c r="A11" s="28" t="str">
        <f>IF(AND(E11=""),"","["&amp;TEXT($B$1,"##")&amp;"-"&amp;TEXT(ROW()-9-COUNTBLANK($E$8:E10)+1,"##")&amp;"]")</f>
        <v>[TrangChu-2]</v>
      </c>
      <c r="B11" s="29" t="s">
        <v>164</v>
      </c>
      <c r="C11" s="29" t="s">
        <v>161</v>
      </c>
      <c r="D11" s="29" t="s">
        <v>165</v>
      </c>
      <c r="E11" s="29" t="s">
        <v>166</v>
      </c>
      <c r="F11" s="30" t="s">
        <v>5</v>
      </c>
      <c r="G11" s="42">
        <f t="shared" ref="G11:G29" ca="1" si="0">TODAY()</f>
        <v>45643</v>
      </c>
      <c r="H11" s="41" t="s">
        <v>4</v>
      </c>
    </row>
    <row r="12" spans="1:9" s="57" customFormat="1" ht="37.5" x14ac:dyDescent="0.25">
      <c r="A12" s="28" t="str">
        <f>IF(AND(E12=""),"","["&amp;TEXT($B$1,"##")&amp;"-"&amp;TEXT(ROW()-9-COUNTBLANK($E$8:E11)+1,"##")&amp;"]")</f>
        <v>[TrangChu-3]</v>
      </c>
      <c r="B12" s="29" t="s">
        <v>167</v>
      </c>
      <c r="C12" s="29" t="s">
        <v>161</v>
      </c>
      <c r="D12" s="29" t="s">
        <v>168</v>
      </c>
      <c r="E12" s="29" t="s">
        <v>169</v>
      </c>
      <c r="F12" s="30" t="s">
        <v>5</v>
      </c>
      <c r="G12" s="42">
        <f t="shared" ca="1" si="0"/>
        <v>45643</v>
      </c>
      <c r="H12" s="41" t="s">
        <v>4</v>
      </c>
    </row>
    <row r="13" spans="1:9" s="57" customFormat="1" ht="37.5" x14ac:dyDescent="0.25">
      <c r="A13" s="28" t="str">
        <f>IF(AND(E13=""),"","["&amp;TEXT($B$1,"##")&amp;"-"&amp;TEXT(ROW()-9-COUNTBLANK($E$8:E12)+1,"##")&amp;"]")</f>
        <v>[TrangChu-4]</v>
      </c>
      <c r="B13" s="29" t="s">
        <v>170</v>
      </c>
      <c r="C13" s="29" t="s">
        <v>161</v>
      </c>
      <c r="D13" s="29" t="s">
        <v>171</v>
      </c>
      <c r="E13" s="29" t="s">
        <v>172</v>
      </c>
      <c r="F13" s="30" t="s">
        <v>5</v>
      </c>
      <c r="G13" s="42">
        <f t="shared" ca="1" si="0"/>
        <v>45643</v>
      </c>
      <c r="H13" s="41" t="s">
        <v>4</v>
      </c>
    </row>
    <row r="14" spans="1:9" s="57" customFormat="1" ht="37.5" x14ac:dyDescent="0.25">
      <c r="A14" s="28" t="str">
        <f>IF(AND(E14=""),"","["&amp;TEXT($B$1,"##")&amp;"-"&amp;TEXT(ROW()-9-COUNTBLANK($E$8:E13)+1,"##")&amp;"]")</f>
        <v>[TrangChu-5]</v>
      </c>
      <c r="B14" s="29" t="s">
        <v>173</v>
      </c>
      <c r="C14" s="29" t="s">
        <v>161</v>
      </c>
      <c r="D14" s="29" t="s">
        <v>174</v>
      </c>
      <c r="E14" s="29" t="s">
        <v>175</v>
      </c>
      <c r="F14" s="30" t="s">
        <v>5</v>
      </c>
      <c r="G14" s="42">
        <f t="shared" ca="1" si="0"/>
        <v>45643</v>
      </c>
      <c r="H14" s="41" t="s">
        <v>4</v>
      </c>
    </row>
    <row r="15" spans="1:9" s="57" customFormat="1" ht="37.5" x14ac:dyDescent="0.25">
      <c r="A15" s="28" t="str">
        <f>IF(AND(E15=""),"","["&amp;TEXT($B$1,"##")&amp;"-"&amp;TEXT(ROW()-9-COUNTBLANK($E$8:E14)+1,"##")&amp;"]")</f>
        <v>[TrangChu-6]</v>
      </c>
      <c r="B15" s="29" t="s">
        <v>176</v>
      </c>
      <c r="C15" s="29" t="s">
        <v>161</v>
      </c>
      <c r="D15" s="29" t="s">
        <v>177</v>
      </c>
      <c r="E15" s="29" t="s">
        <v>178</v>
      </c>
      <c r="F15" s="30" t="s">
        <v>5</v>
      </c>
      <c r="G15" s="42">
        <f t="shared" ca="1" si="0"/>
        <v>45643</v>
      </c>
      <c r="H15" s="41" t="s">
        <v>4</v>
      </c>
    </row>
    <row r="16" spans="1:9" s="57" customFormat="1" ht="37.5" x14ac:dyDescent="0.25">
      <c r="A16" s="45" t="str">
        <f>IF(AND(E16=""),"","["&amp;TEXT($B$1,"##")&amp;"-"&amp;TEXT(ROW()-9-COUNTBLANK($E$8:E15)+1,"##")&amp;"]")</f>
        <v>[TrangChu-7]</v>
      </c>
      <c r="B16" s="37" t="s">
        <v>179</v>
      </c>
      <c r="C16" s="29" t="s">
        <v>161</v>
      </c>
      <c r="D16" s="37" t="s">
        <v>180</v>
      </c>
      <c r="E16" s="37" t="s">
        <v>181</v>
      </c>
      <c r="F16" s="30" t="s">
        <v>5</v>
      </c>
      <c r="G16" s="42">
        <f t="shared" ca="1" si="0"/>
        <v>45643</v>
      </c>
      <c r="H16" s="41" t="s">
        <v>4</v>
      </c>
    </row>
    <row r="17" spans="1:8" s="57" customFormat="1" ht="37.5" x14ac:dyDescent="0.25">
      <c r="A17" s="41" t="str">
        <f>IF(AND(E17=""),"","["&amp;TEXT($B$1,"##")&amp;"-"&amp;TEXT(ROW()-9-COUNTBLANK($E$8:E16)+1,"##")&amp;"]")</f>
        <v>[TrangChu-8]</v>
      </c>
      <c r="B17" s="43" t="s">
        <v>182</v>
      </c>
      <c r="C17" s="29" t="s">
        <v>161</v>
      </c>
      <c r="D17" s="38" t="s">
        <v>183</v>
      </c>
      <c r="E17" s="43" t="s">
        <v>184</v>
      </c>
      <c r="F17" s="36" t="s">
        <v>5</v>
      </c>
      <c r="G17" s="42">
        <f t="shared" ca="1" si="0"/>
        <v>45643</v>
      </c>
      <c r="H17" s="41" t="s">
        <v>4</v>
      </c>
    </row>
    <row r="18" spans="1:8" s="57" customFormat="1" ht="37.5" x14ac:dyDescent="0.25">
      <c r="A18" s="41" t="str">
        <f>IF(AND(E18=""),"","["&amp;TEXT($B$1,"##")&amp;"-"&amp;TEXT(ROW()-9-COUNTBLANK($E$8:E17)+1,"##")&amp;"]")</f>
        <v>[TrangChu-9]</v>
      </c>
      <c r="B18" s="43" t="s">
        <v>185</v>
      </c>
      <c r="C18" s="29" t="s">
        <v>161</v>
      </c>
      <c r="D18" s="38" t="s">
        <v>186</v>
      </c>
      <c r="E18" s="43" t="s">
        <v>187</v>
      </c>
      <c r="F18" s="36" t="s">
        <v>5</v>
      </c>
      <c r="G18" s="42">
        <f t="shared" ca="1" si="0"/>
        <v>45643</v>
      </c>
      <c r="H18" s="41" t="s">
        <v>4</v>
      </c>
    </row>
    <row r="19" spans="1:8" s="57" customFormat="1" ht="37.5" x14ac:dyDescent="0.25">
      <c r="A19" s="41" t="str">
        <f>IF(AND(E19=""),"","["&amp;TEXT($B$1,"##")&amp;"-"&amp;TEXT(ROW()-9-COUNTBLANK($E$8:E18)+1,"##")&amp;"]")</f>
        <v>[TrangChu-10]</v>
      </c>
      <c r="B19" s="43" t="s">
        <v>188</v>
      </c>
      <c r="C19" s="29" t="s">
        <v>161</v>
      </c>
      <c r="D19" s="43" t="s">
        <v>189</v>
      </c>
      <c r="E19" s="43" t="s">
        <v>190</v>
      </c>
      <c r="F19" s="36" t="s">
        <v>5</v>
      </c>
      <c r="G19" s="42">
        <f t="shared" ca="1" si="0"/>
        <v>45643</v>
      </c>
      <c r="H19" s="41" t="s">
        <v>4</v>
      </c>
    </row>
    <row r="20" spans="1:8" s="57" customFormat="1" ht="37.5" x14ac:dyDescent="0.25">
      <c r="A20" s="41" t="str">
        <f>IF(AND(E20=""),"","["&amp;TEXT($B$1,"##")&amp;"-"&amp;TEXT(ROW()-9-COUNTBLANK($E$8:E19)+1,"##")&amp;"]")</f>
        <v>[TrangChu-11]</v>
      </c>
      <c r="B20" s="43" t="s">
        <v>191</v>
      </c>
      <c r="C20" s="29" t="s">
        <v>161</v>
      </c>
      <c r="D20" s="43" t="s">
        <v>192</v>
      </c>
      <c r="E20" s="43" t="s">
        <v>193</v>
      </c>
      <c r="F20" s="36" t="s">
        <v>5</v>
      </c>
      <c r="G20" s="42">
        <f t="shared" ca="1" si="0"/>
        <v>45643</v>
      </c>
      <c r="H20" s="41" t="s">
        <v>4</v>
      </c>
    </row>
    <row r="21" spans="1:8" s="57" customFormat="1" ht="37.5" x14ac:dyDescent="0.25">
      <c r="A21" s="41" t="str">
        <f>IF(AND(E21=""),"","["&amp;TEXT($B$1,"##")&amp;"-"&amp;TEXT(ROW()-9-COUNTBLANK($E$8:E20)+1,"##")&amp;"]")</f>
        <v>[TrangChu-12]</v>
      </c>
      <c r="B21" s="43" t="s">
        <v>194</v>
      </c>
      <c r="C21" s="29" t="s">
        <v>161</v>
      </c>
      <c r="D21" s="38" t="s">
        <v>195</v>
      </c>
      <c r="E21" s="43" t="s">
        <v>196</v>
      </c>
      <c r="F21" s="36" t="s">
        <v>5</v>
      </c>
      <c r="G21" s="42">
        <f t="shared" ca="1" si="0"/>
        <v>45643</v>
      </c>
      <c r="H21" s="41" t="s">
        <v>4</v>
      </c>
    </row>
    <row r="22" spans="1:8" s="57" customFormat="1" ht="37.5" x14ac:dyDescent="0.25">
      <c r="A22" s="41" t="str">
        <f>IF(AND(E22=""),"","["&amp;TEXT($B$1,"##")&amp;"-"&amp;TEXT(ROW()-9-COUNTBLANK($E$8:E21)+1,"##")&amp;"]")</f>
        <v>[TrangChu-13]</v>
      </c>
      <c r="B22" s="43" t="s">
        <v>154</v>
      </c>
      <c r="C22" s="29" t="s">
        <v>161</v>
      </c>
      <c r="D22" s="38" t="s">
        <v>155</v>
      </c>
      <c r="E22" s="50" t="s">
        <v>156</v>
      </c>
      <c r="F22" s="36" t="s">
        <v>5</v>
      </c>
      <c r="G22" s="42">
        <f t="shared" ca="1" si="0"/>
        <v>45643</v>
      </c>
      <c r="H22" s="41" t="s">
        <v>4</v>
      </c>
    </row>
    <row r="23" spans="1:8" s="57" customFormat="1" ht="37.5" x14ac:dyDescent="0.25">
      <c r="A23" s="64" t="str">
        <f>IF(AND(E23=""),"","["&amp;TEXT($B$1,"##")&amp;"-"&amp;TEXT(ROW()-9-COUNTBLANK($E$8:E22)+1,"##")&amp;"]")</f>
        <v>[TrangChu-14]</v>
      </c>
      <c r="B23" s="65" t="s">
        <v>157</v>
      </c>
      <c r="C23" s="37" t="s">
        <v>161</v>
      </c>
      <c r="D23" s="65" t="s">
        <v>158</v>
      </c>
      <c r="E23" s="66" t="s">
        <v>159</v>
      </c>
      <c r="F23" s="36" t="s">
        <v>5</v>
      </c>
      <c r="G23" s="42">
        <f t="shared" ca="1" si="0"/>
        <v>45643</v>
      </c>
      <c r="H23" s="41" t="s">
        <v>4</v>
      </c>
    </row>
    <row r="24" spans="1:8" s="57" customFormat="1" ht="37.5" x14ac:dyDescent="0.25">
      <c r="A24" s="41" t="str">
        <f>IF(AND(E24=""),"","["&amp;TEXT($B$1,"##")&amp;"-"&amp;TEXT(ROW()-9-COUNTBLANK($E$8:E23)+1,"##")&amp;"]")</f>
        <v>[TrangChu-15]</v>
      </c>
      <c r="B24" s="43" t="s">
        <v>244</v>
      </c>
      <c r="C24" s="38" t="s">
        <v>161</v>
      </c>
      <c r="D24" s="43" t="s">
        <v>245</v>
      </c>
      <c r="E24" s="51" t="s">
        <v>246</v>
      </c>
      <c r="F24" s="55" t="s">
        <v>5</v>
      </c>
      <c r="G24" s="63">
        <f t="shared" ca="1" si="0"/>
        <v>45643</v>
      </c>
      <c r="H24" s="41" t="s">
        <v>4</v>
      </c>
    </row>
    <row r="25" spans="1:8" s="57" customFormat="1" ht="37.5" x14ac:dyDescent="0.25">
      <c r="A25" s="41" t="str">
        <f>IF(AND(E25=""),"","["&amp;TEXT($B$1,"##")&amp;"-"&amp;TEXT(ROW()-9-COUNTBLANK($E$8:E24)+1,"##")&amp;"]")</f>
        <v>[TrangChu-16]</v>
      </c>
      <c r="B25" s="43" t="s">
        <v>247</v>
      </c>
      <c r="C25" s="38" t="s">
        <v>161</v>
      </c>
      <c r="D25" s="43" t="s">
        <v>248</v>
      </c>
      <c r="E25" s="51" t="s">
        <v>249</v>
      </c>
      <c r="F25" s="55" t="s">
        <v>5</v>
      </c>
      <c r="G25" s="63">
        <f t="shared" ca="1" si="0"/>
        <v>45643</v>
      </c>
      <c r="H25" s="41" t="s">
        <v>4</v>
      </c>
    </row>
    <row r="26" spans="1:8" ht="37.5" x14ac:dyDescent="0.35">
      <c r="A26" s="41" t="str">
        <f>IF(AND(E26=""),"","["&amp;TEXT($B$1,"##")&amp;"-"&amp;TEXT(ROW()-9-COUNTBLANK($E$8:E25)+1,"##")&amp;"]")</f>
        <v>[TrangChu-17]</v>
      </c>
      <c r="B26" s="43" t="s">
        <v>241</v>
      </c>
      <c r="C26" s="38" t="s">
        <v>161</v>
      </c>
      <c r="D26" s="67" t="s">
        <v>242</v>
      </c>
      <c r="E26" s="43" t="s">
        <v>243</v>
      </c>
      <c r="F26" s="55" t="s">
        <v>5</v>
      </c>
      <c r="G26" s="63">
        <f t="shared" ca="1" si="0"/>
        <v>45643</v>
      </c>
      <c r="H26" s="41" t="s">
        <v>4</v>
      </c>
    </row>
    <row r="27" spans="1:8" ht="37.5" x14ac:dyDescent="0.35">
      <c r="A27" s="41" t="str">
        <f>IF(AND(E27=""),"","["&amp;TEXT($B$1,"##")&amp;"-"&amp;TEXT(ROW()-9-COUNTBLANK($E$8:E26)+1,"##")&amp;"]")</f>
        <v>[TrangChu-18]</v>
      </c>
      <c r="B27" s="43" t="s">
        <v>250</v>
      </c>
      <c r="C27" s="38" t="s">
        <v>161</v>
      </c>
      <c r="D27" s="68" t="s">
        <v>251</v>
      </c>
      <c r="E27" s="69" t="s">
        <v>252</v>
      </c>
      <c r="F27" s="55" t="s">
        <v>5</v>
      </c>
      <c r="G27" s="63">
        <f t="shared" ca="1" si="0"/>
        <v>45643</v>
      </c>
      <c r="H27" s="41" t="s">
        <v>4</v>
      </c>
    </row>
    <row r="28" spans="1:8" ht="37.5" x14ac:dyDescent="0.35">
      <c r="A28" s="41" t="str">
        <f>IF(AND(E28=""),"","["&amp;TEXT($B$1,"##")&amp;"-"&amp;TEXT(ROW()-9-COUNTBLANK($E$8:E27)+1,"##")&amp;"]")</f>
        <v>[TrangChu-19]</v>
      </c>
      <c r="B28" s="43" t="s">
        <v>253</v>
      </c>
      <c r="C28" s="38" t="s">
        <v>161</v>
      </c>
      <c r="D28" s="68" t="s">
        <v>254</v>
      </c>
      <c r="E28" s="69" t="s">
        <v>255</v>
      </c>
      <c r="F28" s="55" t="s">
        <v>5</v>
      </c>
      <c r="G28" s="63">
        <f t="shared" ca="1" si="0"/>
        <v>45643</v>
      </c>
      <c r="H28" s="41" t="s">
        <v>4</v>
      </c>
    </row>
    <row r="29" spans="1:8" ht="37.5" x14ac:dyDescent="0.35">
      <c r="A29" s="41" t="str">
        <f>IF(AND(E29=""),"","["&amp;TEXT($B$1,"##")&amp;"-"&amp;TEXT(ROW()-9-COUNTBLANK($E$8:E28)+1,"##")&amp;"]")</f>
        <v>[TrangChu-20]</v>
      </c>
      <c r="B29" s="43" t="s">
        <v>256</v>
      </c>
      <c r="C29" s="38" t="s">
        <v>161</v>
      </c>
      <c r="D29" s="67" t="s">
        <v>257</v>
      </c>
      <c r="E29" s="69" t="s">
        <v>258</v>
      </c>
      <c r="F29" s="55" t="s">
        <v>5</v>
      </c>
      <c r="G29" s="63">
        <f t="shared" ca="1" si="0"/>
        <v>45643</v>
      </c>
      <c r="H29" s="41" t="s">
        <v>4</v>
      </c>
    </row>
  </sheetData>
  <mergeCells count="4">
    <mergeCell ref="B1:E1"/>
    <mergeCell ref="B2:E2"/>
    <mergeCell ref="B3:E3"/>
    <mergeCell ref="A9:XFD9"/>
  </mergeCells>
  <conditionalFormatting sqref="F1:F8 F10:F29">
    <cfRule type="cellIs" dxfId="79" priority="5" operator="equal">
      <formula>"N/A"</formula>
    </cfRule>
    <cfRule type="cellIs" dxfId="78" priority="6" operator="equal">
      <formula>"Fail"</formula>
    </cfRule>
    <cfRule type="cellIs" dxfId="77" priority="7" operator="equal">
      <formula>Fail</formula>
    </cfRule>
    <cfRule type="cellIs" dxfId="76" priority="8" operator="equal">
      <formula>"Pass"</formula>
    </cfRule>
  </conditionalFormatting>
  <dataValidations count="2">
    <dataValidation type="list" allowBlank="1" showErrorMessage="1" sqref="F10:F29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34" zoomScale="145" zoomScaleNormal="145" workbookViewId="0">
      <selection activeCell="A36" sqref="A36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51</v>
      </c>
      <c r="C1" s="76"/>
      <c r="D1" s="76"/>
      <c r="E1" s="77"/>
      <c r="F1" s="2"/>
      <c r="G1" s="3"/>
      <c r="H1" s="3"/>
      <c r="I1" s="4"/>
    </row>
    <row r="2" spans="1:9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22</v>
      </c>
      <c r="B5" s="14">
        <f>COUNTIF(F:F,"Fail")</f>
        <v>3</v>
      </c>
      <c r="C5" s="14">
        <f>COUNTIF(F:F,"Untested")</f>
        <v>0</v>
      </c>
      <c r="D5" s="15">
        <f>COUNTIF(F:F,"N/A")</f>
        <v>0</v>
      </c>
      <c r="E5" s="14">
        <f>SUM(A5:D5)</f>
        <v>25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4.5" customHeight="1" x14ac:dyDescent="0.35">
      <c r="A9" s="81" t="s">
        <v>52</v>
      </c>
      <c r="B9" s="82"/>
      <c r="C9" s="82"/>
      <c r="D9" s="82"/>
      <c r="E9" s="82"/>
      <c r="F9" s="82"/>
      <c r="G9" s="82"/>
      <c r="H9" s="82"/>
      <c r="I9" s="82"/>
    </row>
    <row r="10" spans="1:9" ht="100" x14ac:dyDescent="0.35">
      <c r="A10" s="28" t="str">
        <f>IF(AND(E10=""),"","["&amp;TEXT($B$1,"##")&amp;"-"&amp;TEXT(ROW()-9-COUNTBLANK($E$8:E9)+1,"##")&amp;"]")</f>
        <v>[TimKiem-1]</v>
      </c>
      <c r="B10" s="29" t="s">
        <v>53</v>
      </c>
      <c r="C10" s="29" t="s">
        <v>161</v>
      </c>
      <c r="D10" s="29" t="s">
        <v>54</v>
      </c>
      <c r="E10" s="29" t="s">
        <v>55</v>
      </c>
      <c r="F10" s="30" t="s">
        <v>5</v>
      </c>
      <c r="G10" s="31">
        <f ca="1">TODAY()</f>
        <v>45643</v>
      </c>
      <c r="H10" s="32" t="s">
        <v>4</v>
      </c>
      <c r="I10" s="33"/>
    </row>
    <row r="11" spans="1:9" ht="37.5" x14ac:dyDescent="0.35">
      <c r="A11" s="28" t="str">
        <f>IF(AND(E11=""),"","["&amp;TEXT($B$1,"##")&amp;"-"&amp;TEXT(ROW()-9-COUNTBLANK($E$8:E10)+1,"##")&amp;"]")</f>
        <v>[TimKiem-2]</v>
      </c>
      <c r="B11" s="29" t="s">
        <v>56</v>
      </c>
      <c r="C11" s="29" t="s">
        <v>161</v>
      </c>
      <c r="D11" s="29" t="s">
        <v>59</v>
      </c>
      <c r="E11" s="29" t="s">
        <v>62</v>
      </c>
      <c r="F11" s="30" t="s">
        <v>5</v>
      </c>
      <c r="G11" s="31">
        <f t="shared" ref="G11:G17" ca="1" si="0">TODAY()</f>
        <v>45643</v>
      </c>
      <c r="H11" s="32" t="s">
        <v>4</v>
      </c>
    </row>
    <row r="12" spans="1:9" ht="58" customHeight="1" x14ac:dyDescent="0.35">
      <c r="A12" s="28" t="str">
        <f>IF(AND(E12=""),"","["&amp;TEXT($B$1,"##")&amp;"-"&amp;TEXT(ROW()-9-COUNTBLANK($E$8:E11)+1,"##")&amp;"]")</f>
        <v>[TimKiem-3]</v>
      </c>
      <c r="B12" s="29" t="s">
        <v>57</v>
      </c>
      <c r="C12" s="29" t="s">
        <v>161</v>
      </c>
      <c r="D12" s="29" t="s">
        <v>60</v>
      </c>
      <c r="E12" s="29" t="s">
        <v>63</v>
      </c>
      <c r="F12" s="30" t="s">
        <v>5</v>
      </c>
      <c r="G12" s="31">
        <f t="shared" ca="1" si="0"/>
        <v>45643</v>
      </c>
      <c r="H12" s="32" t="s">
        <v>4</v>
      </c>
    </row>
    <row r="13" spans="1:9" ht="37.5" x14ac:dyDescent="0.35">
      <c r="A13" s="28" t="str">
        <f>IF(AND(E13=""),"","["&amp;TEXT($B$1,"##")&amp;"-"&amp;TEXT(ROW()-9-COUNTBLANK($E$8:E11)+1,"##")&amp;"]")</f>
        <v>[TimKiem-4]</v>
      </c>
      <c r="B13" s="29" t="s">
        <v>58</v>
      </c>
      <c r="C13" s="29" t="s">
        <v>161</v>
      </c>
      <c r="D13" s="29" t="s">
        <v>61</v>
      </c>
      <c r="E13" s="29" t="s">
        <v>64</v>
      </c>
      <c r="F13" s="30" t="s">
        <v>5</v>
      </c>
      <c r="G13" s="31">
        <f t="shared" ca="1" si="0"/>
        <v>45643</v>
      </c>
      <c r="H13" s="32" t="s">
        <v>4</v>
      </c>
    </row>
    <row r="14" spans="1:9" ht="62.5" x14ac:dyDescent="0.35">
      <c r="A14" s="28" t="str">
        <f>IF(AND(E14=""),"","["&amp;TEXT($B$1,"##")&amp;"-"&amp;TEXT(ROW()-9-COUNTBLANK($E$8:E12)+1,"##")&amp;"]")</f>
        <v>[TimKiem-5]</v>
      </c>
      <c r="B14" s="29" t="s">
        <v>65</v>
      </c>
      <c r="C14" s="29" t="s">
        <v>161</v>
      </c>
      <c r="D14" s="37" t="s">
        <v>66</v>
      </c>
      <c r="E14" s="34" t="s">
        <v>67</v>
      </c>
      <c r="F14" s="30" t="s">
        <v>5</v>
      </c>
      <c r="G14" s="31">
        <f t="shared" ca="1" si="0"/>
        <v>45643</v>
      </c>
      <c r="H14" s="32" t="s">
        <v>4</v>
      </c>
    </row>
    <row r="15" spans="1:9" ht="37.5" x14ac:dyDescent="0.35">
      <c r="A15" s="28" t="str">
        <f>IF(AND(E15=""),"","["&amp;TEXT($B$1,"##")&amp;"-"&amp;TEXT(ROW()-9-COUNTBLANK($E$8:E13)+1,"##")&amp;"]")</f>
        <v>[TimKiem-6]</v>
      </c>
      <c r="B15" s="35" t="s">
        <v>68</v>
      </c>
      <c r="C15" s="29" t="s">
        <v>161</v>
      </c>
      <c r="D15" s="37" t="s">
        <v>71</v>
      </c>
      <c r="E15" s="38" t="s">
        <v>72</v>
      </c>
      <c r="F15" s="36" t="s">
        <v>5</v>
      </c>
      <c r="G15" s="31">
        <f t="shared" ca="1" si="0"/>
        <v>45643</v>
      </c>
      <c r="H15" s="32" t="s">
        <v>4</v>
      </c>
    </row>
    <row r="16" spans="1:9" ht="37.5" x14ac:dyDescent="0.35">
      <c r="A16" s="28" t="str">
        <f>IF(AND(E16=""),"","["&amp;TEXT($B$1,"##")&amp;"-"&amp;TEXT(ROW()-9-COUNTBLANK($E$8:E13)+1,"##")&amp;"]")</f>
        <v>[TimKiem-7]</v>
      </c>
      <c r="B16" s="35" t="s">
        <v>69</v>
      </c>
      <c r="C16" s="29" t="s">
        <v>161</v>
      </c>
      <c r="D16" s="39" t="s">
        <v>75</v>
      </c>
      <c r="E16" s="38" t="s">
        <v>73</v>
      </c>
      <c r="F16" s="36" t="s">
        <v>5</v>
      </c>
      <c r="G16" s="31">
        <f t="shared" ca="1" si="0"/>
        <v>45643</v>
      </c>
      <c r="H16" s="32" t="s">
        <v>4</v>
      </c>
    </row>
    <row r="17" spans="1:9" ht="50" x14ac:dyDescent="0.35">
      <c r="A17" s="28" t="str">
        <f>IF(AND(E17=""),"","["&amp;TEXT($B$1,"##")&amp;"-"&amp;TEXT(ROW()-9-COUNTBLANK($E$8:E16)+1,"##")&amp;"]")</f>
        <v>[TimKiem-8]</v>
      </c>
      <c r="B17" s="35" t="s">
        <v>70</v>
      </c>
      <c r="C17" s="29" t="s">
        <v>161</v>
      </c>
      <c r="D17" s="38" t="s">
        <v>70</v>
      </c>
      <c r="E17" s="38" t="s">
        <v>74</v>
      </c>
      <c r="F17" s="36" t="s">
        <v>5</v>
      </c>
      <c r="G17" s="31">
        <f t="shared" ca="1" si="0"/>
        <v>45643</v>
      </c>
      <c r="H17" s="32" t="s">
        <v>4</v>
      </c>
    </row>
    <row r="18" spans="1:9" s="83" customFormat="1" ht="14.5" customHeight="1" x14ac:dyDescent="0.35">
      <c r="A18" s="81" t="s">
        <v>76</v>
      </c>
      <c r="B18" s="82"/>
      <c r="C18" s="82"/>
      <c r="D18" s="82"/>
      <c r="E18" s="82"/>
      <c r="F18" s="82"/>
      <c r="G18" s="82"/>
      <c r="H18" s="82"/>
      <c r="I18" s="82"/>
    </row>
    <row r="19" spans="1:9" ht="62.5" x14ac:dyDescent="0.35">
      <c r="A19" s="28" t="str">
        <f>IF(AND(E19=""),"","["&amp;TEXT($B$1,"##")&amp;"-"&amp;TEXT(ROW()-9-COUNTBLANK($E$8:E18)+1,"##")&amp;"]")</f>
        <v>[TimKiem-9]</v>
      </c>
      <c r="B19" s="37" t="s">
        <v>77</v>
      </c>
      <c r="C19" s="37" t="s">
        <v>161</v>
      </c>
      <c r="D19" s="37" t="s">
        <v>78</v>
      </c>
      <c r="E19" s="43" t="s">
        <v>202</v>
      </c>
      <c r="F19" s="30" t="s">
        <v>5</v>
      </c>
      <c r="G19" s="31">
        <f ca="1">TODAY()</f>
        <v>45643</v>
      </c>
      <c r="H19" s="32" t="s">
        <v>4</v>
      </c>
      <c r="I19" s="33"/>
    </row>
    <row r="20" spans="1:9" ht="43.5" x14ac:dyDescent="0.35">
      <c r="A20" s="53" t="str">
        <f>IF(AND(E20=""),"","["&amp;TEXT($B$1,"##")&amp;"-"&amp;TEXT(ROW()-9-COUNTBLANK($E$8:E19)+1,"##")&amp;"]")</f>
        <v>[TimKiem-10]</v>
      </c>
      <c r="B20" s="43" t="s">
        <v>198</v>
      </c>
      <c r="C20" s="38" t="s">
        <v>161</v>
      </c>
      <c r="D20" s="44" t="s">
        <v>201</v>
      </c>
      <c r="E20" s="43" t="s">
        <v>202</v>
      </c>
      <c r="F20" s="55" t="s">
        <v>6</v>
      </c>
      <c r="G20" s="54">
        <f t="shared" ref="G20:G24" ca="1" si="1">TODAY()</f>
        <v>45643</v>
      </c>
      <c r="H20" s="32" t="s">
        <v>4</v>
      </c>
    </row>
    <row r="21" spans="1:9" ht="43.5" x14ac:dyDescent="0.35">
      <c r="A21" s="53" t="str">
        <f>IF(AND(E21=""),"","["&amp;TEXT($B$1,"##")&amp;"-"&amp;TEXT(ROW()-9-COUNTBLANK($E$8:E20)+1,"##")&amp;"]")</f>
        <v>[TimKiem-11]</v>
      </c>
      <c r="B21" s="43" t="s">
        <v>199</v>
      </c>
      <c r="C21" s="38" t="s">
        <v>161</v>
      </c>
      <c r="D21" s="44" t="s">
        <v>203</v>
      </c>
      <c r="E21" s="43" t="s">
        <v>204</v>
      </c>
      <c r="F21" s="55" t="s">
        <v>6</v>
      </c>
      <c r="G21" s="54">
        <f t="shared" ca="1" si="1"/>
        <v>45643</v>
      </c>
      <c r="H21" s="32" t="s">
        <v>4</v>
      </c>
    </row>
    <row r="22" spans="1:9" ht="58" x14ac:dyDescent="0.35">
      <c r="A22" s="53" t="str">
        <f>IF(AND(E22=""),"","["&amp;TEXT($B$1,"##")&amp;"-"&amp;TEXT(ROW()-9-COUNTBLANK($E$8:E21)+1,"##")&amp;"]")</f>
        <v>[TimKiem-12]</v>
      </c>
      <c r="B22" s="43" t="s">
        <v>200</v>
      </c>
      <c r="C22" s="38" t="s">
        <v>161</v>
      </c>
      <c r="D22" s="44" t="s">
        <v>205</v>
      </c>
      <c r="E22" s="43" t="s">
        <v>204</v>
      </c>
      <c r="F22" s="55" t="s">
        <v>6</v>
      </c>
      <c r="G22" s="54">
        <f t="shared" ca="1" si="1"/>
        <v>45643</v>
      </c>
      <c r="H22" s="32" t="s">
        <v>4</v>
      </c>
    </row>
    <row r="23" spans="1:9" ht="58" x14ac:dyDescent="0.35">
      <c r="A23" s="53" t="str">
        <f>IF(AND(E23=""),"","["&amp;TEXT($B$1,"##")&amp;"-"&amp;TEXT(ROW()-9-COUNTBLANK($E$8:E22)+1,"##")&amp;"]")</f>
        <v>[TimKiem-13]</v>
      </c>
      <c r="B23" s="48" t="s">
        <v>206</v>
      </c>
      <c r="C23" s="38" t="s">
        <v>161</v>
      </c>
      <c r="D23" s="44" t="s">
        <v>208</v>
      </c>
      <c r="E23" s="48" t="s">
        <v>210</v>
      </c>
      <c r="F23" s="30" t="s">
        <v>5</v>
      </c>
      <c r="G23" s="54">
        <f t="shared" ca="1" si="1"/>
        <v>45643</v>
      </c>
      <c r="H23" s="32" t="s">
        <v>4</v>
      </c>
    </row>
    <row r="24" spans="1:9" ht="58" x14ac:dyDescent="0.35">
      <c r="A24" s="53" t="str">
        <f>IF(AND(E24=""),"","["&amp;TEXT($B$1,"##")&amp;"-"&amp;TEXT(ROW()-9-COUNTBLANK($E$8:E23)+1,"##")&amp;"]")</f>
        <v>[TimKiem-14]</v>
      </c>
      <c r="B24" s="48" t="s">
        <v>207</v>
      </c>
      <c r="C24" s="38" t="s">
        <v>161</v>
      </c>
      <c r="D24" s="44" t="s">
        <v>209</v>
      </c>
      <c r="E24" s="48" t="s">
        <v>210</v>
      </c>
      <c r="F24" s="30" t="s">
        <v>5</v>
      </c>
      <c r="G24" s="54">
        <f t="shared" ca="1" si="1"/>
        <v>45643</v>
      </c>
      <c r="H24" s="32" t="s">
        <v>4</v>
      </c>
    </row>
    <row r="25" spans="1:9" s="83" customFormat="1" ht="14.5" customHeight="1" x14ac:dyDescent="0.35">
      <c r="A25" s="81" t="s">
        <v>211</v>
      </c>
      <c r="B25" s="82"/>
      <c r="C25" s="82"/>
      <c r="D25" s="82"/>
      <c r="E25" s="82"/>
      <c r="F25" s="82"/>
      <c r="G25" s="82"/>
      <c r="H25" s="82"/>
      <c r="I25" s="82"/>
    </row>
    <row r="26" spans="1:9" ht="62.5" x14ac:dyDescent="0.35">
      <c r="A26" s="28" t="str">
        <f>IF(AND(E26=""),"","["&amp;TEXT($B$1,"##")&amp;"-"&amp;TEXT(ROW()-9-COUNTBLANK($E$8:E25)+1,"##")&amp;"]")</f>
        <v>[TimKiem-15]</v>
      </c>
      <c r="B26" s="37" t="s">
        <v>212</v>
      </c>
      <c r="C26" s="37" t="s">
        <v>161</v>
      </c>
      <c r="D26" s="37" t="s">
        <v>225</v>
      </c>
      <c r="E26" s="37" t="s">
        <v>213</v>
      </c>
      <c r="F26" s="30" t="s">
        <v>5</v>
      </c>
      <c r="G26" s="31">
        <f ca="1">TODAY()</f>
        <v>45643</v>
      </c>
      <c r="H26" s="32" t="s">
        <v>4</v>
      </c>
      <c r="I26" s="33"/>
    </row>
    <row r="27" spans="1:9" ht="50" x14ac:dyDescent="0.35">
      <c r="A27" s="28" t="str">
        <f>IF(AND(E27=""),"","["&amp;TEXT($B$1,"##")&amp;"-"&amp;TEXT(ROW()-9-COUNTBLANK($E$8:E26)+1,"##")&amp;"]")</f>
        <v>[TimKiem-16]</v>
      </c>
      <c r="B27" s="48" t="s">
        <v>214</v>
      </c>
      <c r="C27" s="37" t="s">
        <v>161</v>
      </c>
      <c r="D27" s="37" t="s">
        <v>226</v>
      </c>
      <c r="E27" s="37" t="s">
        <v>213</v>
      </c>
      <c r="F27" s="30" t="s">
        <v>5</v>
      </c>
      <c r="G27" s="31">
        <f t="shared" ref="G27:G36" ca="1" si="2">TODAY()</f>
        <v>45643</v>
      </c>
      <c r="H27" s="32" t="s">
        <v>4</v>
      </c>
    </row>
    <row r="28" spans="1:9" ht="50" x14ac:dyDescent="0.35">
      <c r="A28" s="28" t="str">
        <f>IF(AND(E28=""),"","["&amp;TEXT($B$1,"##")&amp;"-"&amp;TEXT(ROW()-9-COUNTBLANK($E$8:E27)+1,"##")&amp;"]")</f>
        <v>[TimKiem-17]</v>
      </c>
      <c r="B28" s="48" t="s">
        <v>215</v>
      </c>
      <c r="C28" s="37" t="s">
        <v>161</v>
      </c>
      <c r="D28" s="37" t="s">
        <v>227</v>
      </c>
      <c r="E28" s="37" t="s">
        <v>213</v>
      </c>
      <c r="F28" s="30" t="s">
        <v>5</v>
      </c>
      <c r="G28" s="31">
        <f t="shared" ca="1" si="2"/>
        <v>45643</v>
      </c>
      <c r="H28" s="32" t="s">
        <v>4</v>
      </c>
    </row>
    <row r="29" spans="1:9" ht="50" x14ac:dyDescent="0.35">
      <c r="A29" s="28" t="str">
        <f>IF(AND(E29=""),"","["&amp;TEXT($B$1,"##")&amp;"-"&amp;TEXT(ROW()-9-COUNTBLANK($E$8:E28)+1,"##")&amp;"]")</f>
        <v>[TimKiem-18]</v>
      </c>
      <c r="B29" s="48" t="s">
        <v>216</v>
      </c>
      <c r="C29" s="37" t="s">
        <v>161</v>
      </c>
      <c r="D29" s="37" t="s">
        <v>228</v>
      </c>
      <c r="E29" s="37" t="s">
        <v>213</v>
      </c>
      <c r="F29" s="30" t="s">
        <v>5</v>
      </c>
      <c r="G29" s="31">
        <f t="shared" ca="1" si="2"/>
        <v>45643</v>
      </c>
      <c r="H29" s="32" t="s">
        <v>4</v>
      </c>
    </row>
    <row r="30" spans="1:9" ht="50" x14ac:dyDescent="0.35">
      <c r="A30" s="28" t="str">
        <f>IF(AND(E30=""),"","["&amp;TEXT($B$1,"##")&amp;"-"&amp;TEXT(ROW()-9-COUNTBLANK($E$8:E29)+1,"##")&amp;"]")</f>
        <v>[TimKiem-19]</v>
      </c>
      <c r="B30" s="48" t="s">
        <v>217</v>
      </c>
      <c r="C30" s="37" t="s">
        <v>161</v>
      </c>
      <c r="D30" s="37" t="s">
        <v>229</v>
      </c>
      <c r="E30" s="37" t="s">
        <v>213</v>
      </c>
      <c r="F30" s="30" t="s">
        <v>5</v>
      </c>
      <c r="G30" s="31">
        <f t="shared" ca="1" si="2"/>
        <v>45643</v>
      </c>
      <c r="H30" s="32" t="s">
        <v>4</v>
      </c>
    </row>
    <row r="31" spans="1:9" ht="58" x14ac:dyDescent="0.35">
      <c r="A31" s="28" t="str">
        <f>IF(AND(E31=""),"","["&amp;TEXT($B$1,"##")&amp;"-"&amp;TEXT(ROW()-9-COUNTBLANK($E$8:E30)+1,"##")&amp;"]")</f>
        <v>[TimKiem-20]</v>
      </c>
      <c r="B31" s="48" t="s">
        <v>218</v>
      </c>
      <c r="C31" s="37" t="s">
        <v>161</v>
      </c>
      <c r="D31" s="52" t="s">
        <v>223</v>
      </c>
      <c r="E31" s="56" t="s">
        <v>233</v>
      </c>
      <c r="F31" s="30" t="s">
        <v>5</v>
      </c>
      <c r="G31" s="31">
        <f t="shared" ca="1" si="2"/>
        <v>45643</v>
      </c>
      <c r="H31" s="32" t="s">
        <v>4</v>
      </c>
    </row>
    <row r="32" spans="1:9" ht="58" x14ac:dyDescent="0.35">
      <c r="A32" s="28" t="str">
        <f>IF(AND(E32=""),"","["&amp;TEXT($B$1,"##")&amp;"-"&amp;TEXT(ROW()-9-COUNTBLANK($E$8:E31)+1,"##")&amp;"]")</f>
        <v>[TimKiem-21]</v>
      </c>
      <c r="B32" s="48" t="s">
        <v>219</v>
      </c>
      <c r="C32" s="37" t="s">
        <v>161</v>
      </c>
      <c r="D32" s="52" t="s">
        <v>224</v>
      </c>
      <c r="E32" s="56" t="s">
        <v>234</v>
      </c>
      <c r="F32" s="30" t="s">
        <v>5</v>
      </c>
      <c r="G32" s="31">
        <f t="shared" ca="1" si="2"/>
        <v>45643</v>
      </c>
      <c r="H32" s="32" t="s">
        <v>4</v>
      </c>
    </row>
    <row r="33" spans="1:8" ht="72.5" x14ac:dyDescent="0.35">
      <c r="A33" s="28" t="str">
        <f>IF(AND(E33=""),"","["&amp;TEXT($B$1,"##")&amp;"-"&amp;TEXT(ROW()-9-COUNTBLANK($E$8:E32)+1,"##")&amp;"]")</f>
        <v>[TimKiem-22]</v>
      </c>
      <c r="B33" s="48" t="s">
        <v>220</v>
      </c>
      <c r="C33" s="37" t="s">
        <v>161</v>
      </c>
      <c r="D33" s="52" t="s">
        <v>230</v>
      </c>
      <c r="E33" s="56" t="s">
        <v>235</v>
      </c>
      <c r="F33" s="30" t="s">
        <v>5</v>
      </c>
      <c r="G33" s="31">
        <f t="shared" ca="1" si="2"/>
        <v>45643</v>
      </c>
      <c r="H33" s="32" t="s">
        <v>4</v>
      </c>
    </row>
    <row r="34" spans="1:8" ht="72.5" x14ac:dyDescent="0.35">
      <c r="A34" s="28" t="str">
        <f>IF(AND(E34=""),"","["&amp;TEXT($B$1,"##")&amp;"-"&amp;TEXT(ROW()-9-COUNTBLANK($E$8:E33)+1,"##")&amp;"]")</f>
        <v>[TimKiem-23]</v>
      </c>
      <c r="B34" s="48" t="s">
        <v>221</v>
      </c>
      <c r="C34" s="37" t="s">
        <v>161</v>
      </c>
      <c r="D34" s="52" t="s">
        <v>231</v>
      </c>
      <c r="E34" s="56" t="s">
        <v>236</v>
      </c>
      <c r="F34" s="30" t="s">
        <v>5</v>
      </c>
      <c r="G34" s="31">
        <f t="shared" ca="1" si="2"/>
        <v>45643</v>
      </c>
      <c r="H34" s="32" t="s">
        <v>4</v>
      </c>
    </row>
    <row r="35" spans="1:8" ht="58" x14ac:dyDescent="0.35">
      <c r="A35" s="45" t="str">
        <f>IF(AND(E35=""),"","["&amp;TEXT($B$1,"##")&amp;"-"&amp;TEXT(ROW()-9-COUNTBLANK($E$8:E34)+1,"##")&amp;"]")</f>
        <v>[TimKiem-24]</v>
      </c>
      <c r="B35" s="48" t="s">
        <v>222</v>
      </c>
      <c r="C35" s="37" t="s">
        <v>161</v>
      </c>
      <c r="D35" s="52" t="s">
        <v>232</v>
      </c>
      <c r="E35" s="56" t="s">
        <v>237</v>
      </c>
      <c r="F35" s="30" t="s">
        <v>5</v>
      </c>
      <c r="G35" s="31">
        <f t="shared" ca="1" si="2"/>
        <v>45643</v>
      </c>
      <c r="H35" s="32" t="s">
        <v>4</v>
      </c>
    </row>
    <row r="36" spans="1:8" ht="87" x14ac:dyDescent="0.35">
      <c r="A36" s="41" t="str">
        <f>IF(AND(E36=""),"","["&amp;TEXT($B$1,"##")&amp;"-"&amp;TEXT(ROW()-9-COUNTBLANK($E$8:E35)+1,"##")&amp;"]")</f>
        <v>[TimKiem-25]</v>
      </c>
      <c r="B36" s="43" t="s">
        <v>238</v>
      </c>
      <c r="C36" s="38" t="s">
        <v>161</v>
      </c>
      <c r="D36" s="44" t="s">
        <v>239</v>
      </c>
      <c r="E36" s="43" t="s">
        <v>240</v>
      </c>
      <c r="F36" s="36" t="s">
        <v>5</v>
      </c>
      <c r="G36" s="31">
        <f t="shared" ca="1" si="2"/>
        <v>45643</v>
      </c>
      <c r="H36" s="32" t="s">
        <v>4</v>
      </c>
    </row>
  </sheetData>
  <mergeCells count="6">
    <mergeCell ref="A25:XFD25"/>
    <mergeCell ref="B1:E1"/>
    <mergeCell ref="B2:E2"/>
    <mergeCell ref="B3:E3"/>
    <mergeCell ref="A9:XFD9"/>
    <mergeCell ref="A18:XFD18"/>
  </mergeCells>
  <conditionalFormatting sqref="F1:F8 F10:F17">
    <cfRule type="cellIs" dxfId="75" priority="17" operator="equal">
      <formula>"N/A"</formula>
    </cfRule>
    <cfRule type="cellIs" dxfId="74" priority="18" operator="equal">
      <formula>"Fail"</formula>
    </cfRule>
    <cfRule type="cellIs" dxfId="73" priority="19" operator="equal">
      <formula>Fail</formula>
    </cfRule>
    <cfRule type="cellIs" dxfId="72" priority="20" operator="equal">
      <formula>"Pass"</formula>
    </cfRule>
  </conditionalFormatting>
  <conditionalFormatting sqref="F19:F22">
    <cfRule type="cellIs" dxfId="71" priority="13" operator="equal">
      <formula>"N/A"</formula>
    </cfRule>
    <cfRule type="cellIs" dxfId="70" priority="14" operator="equal">
      <formula>"Fail"</formula>
    </cfRule>
    <cfRule type="cellIs" dxfId="69" priority="15" operator="equal">
      <formula>Fail</formula>
    </cfRule>
    <cfRule type="cellIs" dxfId="68" priority="16" operator="equal">
      <formula>"Pass"</formula>
    </cfRule>
  </conditionalFormatting>
  <conditionalFormatting sqref="F23">
    <cfRule type="cellIs" dxfId="67" priority="9" operator="equal">
      <formula>"N/A"</formula>
    </cfRule>
    <cfRule type="cellIs" dxfId="66" priority="10" operator="equal">
      <formula>"Fail"</formula>
    </cfRule>
    <cfRule type="cellIs" dxfId="65" priority="11" operator="equal">
      <formula>Fail</formula>
    </cfRule>
    <cfRule type="cellIs" dxfId="64" priority="12" operator="equal">
      <formula>"Pass"</formula>
    </cfRule>
  </conditionalFormatting>
  <conditionalFormatting sqref="F24">
    <cfRule type="cellIs" dxfId="63" priority="5" operator="equal">
      <formula>"N/A"</formula>
    </cfRule>
    <cfRule type="cellIs" dxfId="62" priority="6" operator="equal">
      <formula>"Fail"</formula>
    </cfRule>
    <cfRule type="cellIs" dxfId="61" priority="7" operator="equal">
      <formula>Fail</formula>
    </cfRule>
    <cfRule type="cellIs" dxfId="60" priority="8" operator="equal">
      <formula>"Pass"</formula>
    </cfRule>
  </conditionalFormatting>
  <conditionalFormatting sqref="F26:F36">
    <cfRule type="cellIs" dxfId="59" priority="1" operator="equal">
      <formula>"N/A"</formula>
    </cfRule>
    <cfRule type="cellIs" dxfId="58" priority="2" operator="equal">
      <formula>"Fail"</formula>
    </cfRule>
    <cfRule type="cellIs" dxfId="57" priority="3" operator="equal">
      <formula>Fail</formula>
    </cfRule>
    <cfRule type="cellIs" dxfId="56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7 F19:F24 F26:F36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22" zoomScale="130" zoomScaleNormal="130" workbookViewId="0">
      <selection activeCell="A23" sqref="A23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79</v>
      </c>
      <c r="C1" s="76"/>
      <c r="D1" s="76"/>
      <c r="E1" s="77"/>
      <c r="F1" s="2"/>
      <c r="G1" s="3"/>
      <c r="H1" s="3"/>
      <c r="I1" s="4"/>
    </row>
    <row r="2" spans="1:9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10</v>
      </c>
      <c r="B5" s="14">
        <f>COUNTIF(F:F,"Fail")</f>
        <v>2</v>
      </c>
      <c r="C5" s="14">
        <f>COUNTIF(F:F,"Untested")</f>
        <v>0</v>
      </c>
      <c r="D5" s="15">
        <f>COUNTIF(F:F,"N/A")</f>
        <v>1</v>
      </c>
      <c r="E5" s="14">
        <f>SUM(A5:D5)</f>
        <v>13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4.5" customHeight="1" x14ac:dyDescent="0.35">
      <c r="A9" s="81" t="s">
        <v>119</v>
      </c>
      <c r="B9" s="82"/>
      <c r="C9" s="82"/>
      <c r="D9" s="82"/>
      <c r="E9" s="82"/>
      <c r="F9" s="82"/>
      <c r="G9" s="82"/>
      <c r="H9" s="82"/>
      <c r="I9" s="82"/>
    </row>
    <row r="10" spans="1:9" ht="50" x14ac:dyDescent="0.35">
      <c r="A10" s="28" t="str">
        <f>IF(AND(E10=""),"","["&amp;TEXT($B$1,"##")&amp;"-"&amp;TEXT(ROW()-9-COUNTBLANK($E$8:E9)+1,"##")&amp;"]")</f>
        <v>[GioHang-1]</v>
      </c>
      <c r="B10" s="29" t="s">
        <v>265</v>
      </c>
      <c r="C10" s="29" t="s">
        <v>259</v>
      </c>
      <c r="D10" s="29" t="s">
        <v>266</v>
      </c>
      <c r="E10" s="29" t="s">
        <v>267</v>
      </c>
      <c r="F10" s="30" t="s">
        <v>5</v>
      </c>
      <c r="G10" s="31">
        <f ca="1">TODAY()</f>
        <v>45643</v>
      </c>
      <c r="H10" s="32" t="s">
        <v>4</v>
      </c>
      <c r="I10" s="33"/>
    </row>
    <row r="11" spans="1:9" ht="50" x14ac:dyDescent="0.35">
      <c r="A11" s="28" t="str">
        <f>IF(AND(E11=""),"","["&amp;TEXT($B$1,"##")&amp;"-"&amp;TEXT(ROW()-9-COUNTBLANK($E$8:E10)+1,"##")&amp;"]")</f>
        <v>[GioHang-2]</v>
      </c>
      <c r="B11" s="29" t="s">
        <v>272</v>
      </c>
      <c r="C11" s="29" t="s">
        <v>259</v>
      </c>
      <c r="D11" s="29" t="s">
        <v>276</v>
      </c>
      <c r="E11" s="29" t="s">
        <v>267</v>
      </c>
      <c r="F11" s="30" t="s">
        <v>5</v>
      </c>
      <c r="G11" s="31">
        <f ca="1">TODAY()</f>
        <v>45643</v>
      </c>
      <c r="H11" s="32" t="s">
        <v>4</v>
      </c>
      <c r="I11" s="33"/>
    </row>
    <row r="12" spans="1:9" ht="50" x14ac:dyDescent="0.35">
      <c r="A12" s="28" t="str">
        <f>IF(AND(E12=""),"","["&amp;TEXT($B$1,"##")&amp;"-"&amp;TEXT(ROW()-9-COUNTBLANK($E$8:E11)+1,"##")&amp;"]")</f>
        <v>[GioHang-3]</v>
      </c>
      <c r="B12" s="40" t="s">
        <v>273</v>
      </c>
      <c r="C12" s="29" t="s">
        <v>259</v>
      </c>
      <c r="D12" s="40" t="s">
        <v>277</v>
      </c>
      <c r="E12" s="40" t="s">
        <v>278</v>
      </c>
      <c r="F12" s="30" t="s">
        <v>5</v>
      </c>
      <c r="G12" s="31">
        <f t="shared" ref="G12:G13" ca="1" si="0">TODAY()</f>
        <v>45643</v>
      </c>
      <c r="H12" s="32" t="s">
        <v>4</v>
      </c>
      <c r="I12" s="70"/>
    </row>
    <row r="13" spans="1:9" ht="50" x14ac:dyDescent="0.35">
      <c r="A13" s="28" t="str">
        <f>IF(AND(E13=""),"","["&amp;TEXT($B$1,"##")&amp;"-"&amp;TEXT(ROW()-9-COUNTBLANK($E$8:E12)+1,"##")&amp;"]")</f>
        <v>[GioHang-4]</v>
      </c>
      <c r="B13" s="48" t="s">
        <v>279</v>
      </c>
      <c r="C13" s="29" t="s">
        <v>259</v>
      </c>
      <c r="D13" s="40" t="s">
        <v>280</v>
      </c>
      <c r="E13" s="40" t="s">
        <v>281</v>
      </c>
      <c r="F13" s="30" t="s">
        <v>5</v>
      </c>
      <c r="G13" s="31">
        <f t="shared" ca="1" si="0"/>
        <v>45643</v>
      </c>
      <c r="H13" s="32" t="s">
        <v>4</v>
      </c>
      <c r="I13" s="70"/>
    </row>
    <row r="14" spans="1:9" s="83" customFormat="1" ht="14.5" customHeight="1" x14ac:dyDescent="0.35">
      <c r="A14" s="81" t="s">
        <v>83</v>
      </c>
      <c r="B14" s="82"/>
      <c r="C14" s="82"/>
      <c r="D14" s="82"/>
      <c r="E14" s="82"/>
      <c r="F14" s="82"/>
      <c r="G14" s="82"/>
      <c r="H14" s="82"/>
      <c r="I14" s="82"/>
    </row>
    <row r="15" spans="1:9" ht="75" x14ac:dyDescent="0.35">
      <c r="A15" s="28" t="str">
        <f>IF(AND(E15=""),"","["&amp;TEXT($B$1,"##")&amp;"-"&amp;TEXT(ROW()-9-COUNTBLANK($E$8:E14)+1,"##")&amp;"]")</f>
        <v>[GioHang-5]</v>
      </c>
      <c r="B15" s="29" t="s">
        <v>80</v>
      </c>
      <c r="C15" s="29" t="s">
        <v>259</v>
      </c>
      <c r="D15" s="29" t="s">
        <v>260</v>
      </c>
      <c r="E15" s="29" t="s">
        <v>261</v>
      </c>
      <c r="F15" s="30" t="s">
        <v>5</v>
      </c>
      <c r="G15" s="31">
        <f ca="1">TODAY()</f>
        <v>45643</v>
      </c>
      <c r="H15" s="32" t="s">
        <v>4</v>
      </c>
      <c r="I15" s="33"/>
    </row>
    <row r="16" spans="1:9" ht="87.5" x14ac:dyDescent="0.35">
      <c r="A16" s="28" t="str">
        <f>IF(AND(E16=""),"","["&amp;TEXT($B$1,"##")&amp;"-"&amp;TEXT(ROW()-9-COUNTBLANK($E$8:E15)+1,"##")&amp;"]")</f>
        <v>[GioHang-6]</v>
      </c>
      <c r="B16" s="29" t="s">
        <v>81</v>
      </c>
      <c r="C16" s="29" t="s">
        <v>259</v>
      </c>
      <c r="D16" s="29" t="s">
        <v>262</v>
      </c>
      <c r="E16" s="29" t="s">
        <v>263</v>
      </c>
      <c r="F16" s="30" t="s">
        <v>5</v>
      </c>
      <c r="G16" s="31">
        <f t="shared" ref="G16" ca="1" si="1">TODAY()</f>
        <v>45643</v>
      </c>
      <c r="H16" s="32" t="s">
        <v>4</v>
      </c>
    </row>
    <row r="17" spans="1:8" ht="110.5" customHeight="1" x14ac:dyDescent="0.35">
      <c r="A17" s="45" t="str">
        <f>IF(AND(E17=""),"","["&amp;TEXT($B$1,"##")&amp;"-"&amp;TEXT(ROW()-9-COUNTBLANK($E$8:E16)+1,"##")&amp;"]")</f>
        <v>[GioHang-7]</v>
      </c>
      <c r="B17" s="37" t="s">
        <v>82</v>
      </c>
      <c r="C17" s="37" t="s">
        <v>259</v>
      </c>
      <c r="D17" s="37" t="s">
        <v>268</v>
      </c>
      <c r="E17" s="37" t="s">
        <v>264</v>
      </c>
      <c r="F17" s="30" t="s">
        <v>5</v>
      </c>
      <c r="G17" s="31">
        <f ca="1">TODAY()</f>
        <v>45643</v>
      </c>
      <c r="H17" s="32" t="s">
        <v>4</v>
      </c>
    </row>
    <row r="18" spans="1:8" ht="50" x14ac:dyDescent="0.35">
      <c r="A18" s="41" t="str">
        <f>IF(AND(E18=""),"","["&amp;TEXT($B$1,"##")&amp;"-"&amp;TEXT(ROW()-9-COUNTBLANK($E$8:E17)+1,"##")&amp;"]")</f>
        <v>[GioHang-8]</v>
      </c>
      <c r="B18" s="43" t="s">
        <v>269</v>
      </c>
      <c r="C18" s="38" t="s">
        <v>259</v>
      </c>
      <c r="D18" s="47" t="s">
        <v>270</v>
      </c>
      <c r="E18" s="43" t="s">
        <v>271</v>
      </c>
      <c r="F18" s="36" t="s">
        <v>5</v>
      </c>
      <c r="G18" s="31">
        <f ca="1">TODAY()</f>
        <v>45643</v>
      </c>
      <c r="H18" s="32" t="s">
        <v>4</v>
      </c>
    </row>
    <row r="19" spans="1:8" ht="50" x14ac:dyDescent="0.35">
      <c r="A19" s="41" t="str">
        <f>IF(AND(E19=""),"","["&amp;TEXT($B$1,"##")&amp;"-"&amp;TEXT(ROW()-9-COUNTBLANK($E$8:E18)+1,"##")&amp;"]")</f>
        <v>[GioHang-9]</v>
      </c>
      <c r="B19" s="48" t="s">
        <v>274</v>
      </c>
      <c r="C19" s="38" t="s">
        <v>259</v>
      </c>
      <c r="D19" s="48" t="s">
        <v>282</v>
      </c>
      <c r="E19" s="48" t="s">
        <v>284</v>
      </c>
      <c r="F19" s="36" t="s">
        <v>6</v>
      </c>
      <c r="G19" s="31">
        <f t="shared" ref="G19:G23" ca="1" si="2">TODAY()</f>
        <v>45643</v>
      </c>
      <c r="H19" s="32" t="s">
        <v>4</v>
      </c>
    </row>
    <row r="20" spans="1:8" ht="50" x14ac:dyDescent="0.35">
      <c r="A20" s="41" t="str">
        <f>IF(AND(E20=""),"","["&amp;TEXT($B$1,"##")&amp;"-"&amp;TEXT(ROW()-9-COUNTBLANK($E$8:E19)+1,"##")&amp;"]")</f>
        <v>[GioHang-10]</v>
      </c>
      <c r="B20" s="48" t="s">
        <v>275</v>
      </c>
      <c r="C20" s="38" t="s">
        <v>259</v>
      </c>
      <c r="D20" s="48" t="s">
        <v>283</v>
      </c>
      <c r="E20" s="48" t="s">
        <v>285</v>
      </c>
      <c r="F20" s="36" t="s">
        <v>6</v>
      </c>
      <c r="G20" s="31">
        <f t="shared" ca="1" si="2"/>
        <v>45643</v>
      </c>
      <c r="H20" s="32" t="s">
        <v>4</v>
      </c>
    </row>
    <row r="21" spans="1:8" ht="50" x14ac:dyDescent="0.35">
      <c r="A21" s="41" t="str">
        <f>IF(AND(E21=""),"","["&amp;TEXT($B$1,"##")&amp;"-"&amp;TEXT(ROW()-9-COUNTBLANK($E$8:E20)+1,"##")&amp;"]")</f>
        <v>[GioHang-11]</v>
      </c>
      <c r="B21" s="48" t="s">
        <v>288</v>
      </c>
      <c r="C21" s="38" t="s">
        <v>259</v>
      </c>
      <c r="D21" s="48" t="s">
        <v>286</v>
      </c>
      <c r="E21" s="48" t="s">
        <v>287</v>
      </c>
      <c r="F21" s="36" t="s">
        <v>5</v>
      </c>
      <c r="G21" s="31">
        <f t="shared" ca="1" si="2"/>
        <v>45643</v>
      </c>
      <c r="H21" s="32" t="s">
        <v>4</v>
      </c>
    </row>
    <row r="22" spans="1:8" ht="50" x14ac:dyDescent="0.35">
      <c r="A22" s="41" t="str">
        <f>IF(AND(E22=""),"","["&amp;TEXT($B$1,"##")&amp;"-"&amp;TEXT(ROW()-9-COUNTBLANK($E$8:E21)+1,"##")&amp;"]")</f>
        <v>[GioHang-12]</v>
      </c>
      <c r="B22" s="48" t="s">
        <v>290</v>
      </c>
      <c r="C22" s="38" t="s">
        <v>259</v>
      </c>
      <c r="D22" s="48" t="s">
        <v>292</v>
      </c>
      <c r="E22" s="48" t="s">
        <v>291</v>
      </c>
      <c r="F22" s="36" t="s">
        <v>5</v>
      </c>
      <c r="G22" s="31">
        <f t="shared" ca="1" si="2"/>
        <v>45643</v>
      </c>
      <c r="H22" s="32" t="s">
        <v>4</v>
      </c>
    </row>
    <row r="23" spans="1:8" ht="50" x14ac:dyDescent="0.35">
      <c r="A23" s="41" t="str">
        <f>IF(AND(E23=""),"","["&amp;TEXT($B$1,"##")&amp;"-"&amp;TEXT(ROW()-9-COUNTBLANK($E$8:E22)+1,"##")&amp;"]")</f>
        <v>[GioHang-13]</v>
      </c>
      <c r="B23" s="48" t="s">
        <v>289</v>
      </c>
      <c r="C23" s="38" t="s">
        <v>259</v>
      </c>
      <c r="D23" s="48" t="s">
        <v>293</v>
      </c>
      <c r="E23" s="48" t="s">
        <v>294</v>
      </c>
      <c r="F23" s="36" t="s">
        <v>8</v>
      </c>
      <c r="G23" s="31">
        <f t="shared" ca="1" si="2"/>
        <v>45643</v>
      </c>
      <c r="H23" s="32" t="s">
        <v>4</v>
      </c>
    </row>
  </sheetData>
  <mergeCells count="5">
    <mergeCell ref="B1:E1"/>
    <mergeCell ref="B2:E2"/>
    <mergeCell ref="B3:E3"/>
    <mergeCell ref="A14:XFD14"/>
    <mergeCell ref="A9:XFD9"/>
  </mergeCells>
  <conditionalFormatting sqref="F1:F8 F15:F20">
    <cfRule type="cellIs" dxfId="55" priority="25" operator="equal">
      <formula>"N/A"</formula>
    </cfRule>
    <cfRule type="cellIs" dxfId="54" priority="26" operator="equal">
      <formula>"Fail"</formula>
    </cfRule>
    <cfRule type="cellIs" dxfId="53" priority="27" operator="equal">
      <formula>Fail</formula>
    </cfRule>
    <cfRule type="cellIs" dxfId="52" priority="28" operator="equal">
      <formula>"Pass"</formula>
    </cfRule>
  </conditionalFormatting>
  <conditionalFormatting sqref="F10">
    <cfRule type="cellIs" dxfId="51" priority="17" operator="equal">
      <formula>"N/A"</formula>
    </cfRule>
    <cfRule type="cellIs" dxfId="50" priority="18" operator="equal">
      <formula>"Fail"</formula>
    </cfRule>
    <cfRule type="cellIs" dxfId="49" priority="19" operator="equal">
      <formula>Fail</formula>
    </cfRule>
    <cfRule type="cellIs" dxfId="48" priority="20" operator="equal">
      <formula>"Pass"</formula>
    </cfRule>
  </conditionalFormatting>
  <conditionalFormatting sqref="F11:F13">
    <cfRule type="cellIs" dxfId="47" priority="13" operator="equal">
      <formula>"N/A"</formula>
    </cfRule>
    <cfRule type="cellIs" dxfId="46" priority="14" operator="equal">
      <formula>"Fail"</formula>
    </cfRule>
    <cfRule type="cellIs" dxfId="45" priority="15" operator="equal">
      <formula>Fail</formula>
    </cfRule>
    <cfRule type="cellIs" dxfId="44" priority="16" operator="equal">
      <formula>"Pass"</formula>
    </cfRule>
  </conditionalFormatting>
  <conditionalFormatting sqref="F21">
    <cfRule type="cellIs" dxfId="43" priority="9" operator="equal">
      <formula>"N/A"</formula>
    </cfRule>
    <cfRule type="cellIs" dxfId="42" priority="10" operator="equal">
      <formula>"Fail"</formula>
    </cfRule>
    <cfRule type="cellIs" dxfId="41" priority="11" operator="equal">
      <formula>Fail</formula>
    </cfRule>
    <cfRule type="cellIs" dxfId="40" priority="12" operator="equal">
      <formula>"Pass"</formula>
    </cfRule>
  </conditionalFormatting>
  <conditionalFormatting sqref="F22">
    <cfRule type="cellIs" dxfId="39" priority="5" operator="equal">
      <formula>"N/A"</formula>
    </cfRule>
    <cfRule type="cellIs" dxfId="38" priority="6" operator="equal">
      <formula>"Fail"</formula>
    </cfRule>
    <cfRule type="cellIs" dxfId="37" priority="7" operator="equal">
      <formula>Fail</formula>
    </cfRule>
    <cfRule type="cellIs" dxfId="36" priority="8" operator="equal">
      <formula>"Pass"</formula>
    </cfRule>
  </conditionalFormatting>
  <conditionalFormatting sqref="F23">
    <cfRule type="cellIs" dxfId="35" priority="1" operator="equal">
      <formula>"N/A"</formula>
    </cfRule>
    <cfRule type="cellIs" dxfId="34" priority="2" operator="equal">
      <formula>"Fail"</formula>
    </cfRule>
    <cfRule type="cellIs" dxfId="33" priority="3" operator="equal">
      <formula>Fail</formula>
    </cfRule>
    <cfRule type="cellIs" dxfId="32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5:F23 F10:F13">
      <formula1>"Pass,Fail,N/A,Untested"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0" zoomScale="115" zoomScaleNormal="115" workbookViewId="0">
      <selection activeCell="A27" sqref="A27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341</v>
      </c>
      <c r="C1" s="76"/>
      <c r="D1" s="76"/>
      <c r="E1" s="77"/>
      <c r="F1" s="2"/>
      <c r="G1" s="3"/>
      <c r="H1" s="3"/>
      <c r="I1" s="4"/>
    </row>
    <row r="2" spans="1:9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15</v>
      </c>
      <c r="B5" s="14">
        <f>COUNTIF(F:F,"Fail")</f>
        <v>2</v>
      </c>
      <c r="C5" s="14">
        <f>COUNTIF(F:F,"Untested")</f>
        <v>0</v>
      </c>
      <c r="D5" s="15">
        <f>COUNTIF(F:F,"N/A")</f>
        <v>0</v>
      </c>
      <c r="E5" s="14">
        <f>SUM(A5:D5)</f>
        <v>17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4.5" customHeight="1" x14ac:dyDescent="0.35">
      <c r="A9" s="81" t="s">
        <v>295</v>
      </c>
      <c r="B9" s="82"/>
      <c r="C9" s="82"/>
      <c r="D9" s="82"/>
      <c r="E9" s="82"/>
      <c r="F9" s="82"/>
      <c r="G9" s="82"/>
      <c r="H9" s="82"/>
      <c r="I9" s="82"/>
    </row>
    <row r="10" spans="1:9" ht="62.5" x14ac:dyDescent="0.35">
      <c r="A10" s="53" t="str">
        <f>IF(AND(E10=""),"","["&amp;TEXT($B$1,"##")&amp;"-"&amp;TEXT(ROW()-9-COUNTBLANK($E$8:E9)+1,"##")&amp;"]")</f>
        <v>[DatHang-1]</v>
      </c>
      <c r="B10" s="38" t="s">
        <v>298</v>
      </c>
      <c r="C10" s="38" t="s">
        <v>297</v>
      </c>
      <c r="D10" s="71" t="s">
        <v>302</v>
      </c>
      <c r="E10" s="71" t="s">
        <v>304</v>
      </c>
      <c r="F10" s="36" t="s">
        <v>5</v>
      </c>
      <c r="G10" s="31">
        <f ca="1">TODAY()</f>
        <v>45643</v>
      </c>
      <c r="H10" s="32" t="s">
        <v>4</v>
      </c>
      <c r="I10" s="33"/>
    </row>
    <row r="11" spans="1:9" ht="62.5" x14ac:dyDescent="0.35">
      <c r="A11" s="53" t="str">
        <f>IF(AND(E11=""),"","["&amp;TEXT($B$1,"##")&amp;"-"&amp;TEXT(ROW()-9-COUNTBLANK($E$8:E10)+1,"##")&amp;"]")</f>
        <v>[DatHang-2]</v>
      </c>
      <c r="B11" s="71" t="s">
        <v>299</v>
      </c>
      <c r="C11" s="38" t="s">
        <v>297</v>
      </c>
      <c r="D11" s="71" t="s">
        <v>302</v>
      </c>
      <c r="E11" s="38" t="s">
        <v>305</v>
      </c>
      <c r="F11" s="36" t="s">
        <v>5</v>
      </c>
      <c r="G11" s="31">
        <f t="shared" ref="G11:G13" ca="1" si="0">TODAY()</f>
        <v>45643</v>
      </c>
      <c r="H11" s="32" t="s">
        <v>4</v>
      </c>
    </row>
    <row r="12" spans="1:9" ht="58" customHeight="1" x14ac:dyDescent="0.35">
      <c r="A12" s="53" t="str">
        <f>IF(AND(E12=""),"","["&amp;TEXT($B$1,"##")&amp;"-"&amp;TEXT(ROW()-9-COUNTBLANK($E$8:E11)+1,"##")&amp;"]")</f>
        <v>[DatHang-3]</v>
      </c>
      <c r="B12" s="38" t="s">
        <v>300</v>
      </c>
      <c r="C12" s="38" t="s">
        <v>297</v>
      </c>
      <c r="D12" s="38" t="s">
        <v>306</v>
      </c>
      <c r="E12" s="38" t="s">
        <v>307</v>
      </c>
      <c r="F12" s="36" t="s">
        <v>5</v>
      </c>
      <c r="G12" s="31">
        <f t="shared" ca="1" si="0"/>
        <v>45643</v>
      </c>
      <c r="H12" s="32" t="s">
        <v>4</v>
      </c>
    </row>
    <row r="13" spans="1:9" ht="58" customHeight="1" x14ac:dyDescent="0.35">
      <c r="A13" s="53" t="str">
        <f>IF(AND(E13=""),"","["&amp;TEXT($B$1,"##")&amp;"-"&amp;TEXT(ROW()-9-COUNTBLANK($E$8:E12)+1,"##")&amp;"]")</f>
        <v>[DatHang-4]</v>
      </c>
      <c r="B13" s="40" t="s">
        <v>301</v>
      </c>
      <c r="C13" s="38" t="s">
        <v>297</v>
      </c>
      <c r="D13" s="40" t="s">
        <v>303</v>
      </c>
      <c r="E13" s="40" t="s">
        <v>308</v>
      </c>
      <c r="F13" s="36" t="s">
        <v>5</v>
      </c>
      <c r="G13" s="31">
        <f t="shared" ca="1" si="0"/>
        <v>45643</v>
      </c>
      <c r="H13" s="32" t="s">
        <v>4</v>
      </c>
    </row>
    <row r="14" spans="1:9" s="83" customFormat="1" ht="14.5" customHeight="1" x14ac:dyDescent="0.35">
      <c r="A14" s="81" t="s">
        <v>296</v>
      </c>
      <c r="B14" s="82"/>
      <c r="C14" s="82"/>
      <c r="D14" s="82"/>
      <c r="E14" s="82"/>
      <c r="F14" s="82"/>
      <c r="G14" s="82"/>
      <c r="H14" s="82"/>
      <c r="I14" s="82"/>
    </row>
    <row r="15" spans="1:9" ht="62.5" x14ac:dyDescent="0.35">
      <c r="A15" s="53" t="str">
        <f>IF(AND(E15=""),"","["&amp;TEXT($B$1,"##")&amp;"-"&amp;TEXT(ROW()-9-COUNTBLANK($E$8:E14)+1,"##")&amp;"]")</f>
        <v>[DatHang-5]</v>
      </c>
      <c r="B15" s="38" t="s">
        <v>309</v>
      </c>
      <c r="C15" s="38" t="s">
        <v>297</v>
      </c>
      <c r="D15" s="71" t="s">
        <v>316</v>
      </c>
      <c r="E15" s="71" t="s">
        <v>322</v>
      </c>
      <c r="F15" s="36" t="s">
        <v>5</v>
      </c>
      <c r="G15" s="31">
        <f ca="1">TODAY()</f>
        <v>45643</v>
      </c>
      <c r="H15" s="32" t="s">
        <v>4</v>
      </c>
      <c r="I15" s="33"/>
    </row>
    <row r="16" spans="1:9" ht="62.5" x14ac:dyDescent="0.35">
      <c r="A16" s="53" t="str">
        <f>IF(AND(E16=""),"","["&amp;TEXT($B$1,"##")&amp;"-"&amp;TEXT(ROW()-9-COUNTBLANK($E$8:E15)+1,"##")&amp;"]")</f>
        <v>[DatHang-6]</v>
      </c>
      <c r="B16" s="72" t="s">
        <v>310</v>
      </c>
      <c r="C16" s="38" t="s">
        <v>297</v>
      </c>
      <c r="D16" s="73" t="s">
        <v>317</v>
      </c>
      <c r="E16" s="71" t="s">
        <v>322</v>
      </c>
      <c r="F16" s="36" t="s">
        <v>5</v>
      </c>
      <c r="G16" s="31">
        <f t="shared" ref="G16:G27" ca="1" si="1">TODAY()</f>
        <v>45643</v>
      </c>
      <c r="H16" s="32" t="s">
        <v>4</v>
      </c>
    </row>
    <row r="17" spans="1:8" ht="62.5" x14ac:dyDescent="0.35">
      <c r="A17" s="53" t="str">
        <f>IF(AND(E17=""),"","["&amp;TEXT($B$1,"##")&amp;"-"&amp;TEXT(ROW()-9-COUNTBLANK($E$8:E16)+1,"##")&amp;"]")</f>
        <v>[DatHang-7]</v>
      </c>
      <c r="B17" s="72" t="s">
        <v>311</v>
      </c>
      <c r="C17" s="38" t="s">
        <v>297</v>
      </c>
      <c r="D17" s="71" t="s">
        <v>316</v>
      </c>
      <c r="E17" s="71" t="s">
        <v>323</v>
      </c>
      <c r="F17" s="36" t="s">
        <v>5</v>
      </c>
      <c r="G17" s="31">
        <f t="shared" ca="1" si="1"/>
        <v>45643</v>
      </c>
      <c r="H17" s="32" t="s">
        <v>4</v>
      </c>
    </row>
    <row r="18" spans="1:8" ht="62.5" x14ac:dyDescent="0.35">
      <c r="A18" s="53" t="str">
        <f>IF(AND(E18=""),"","["&amp;TEXT($B$1,"##")&amp;"-"&amp;TEXT(ROW()-9-COUNTBLANK($E$8:E17)+1,"##")&amp;"]")</f>
        <v>[DatHang-8]</v>
      </c>
      <c r="B18" s="72" t="s">
        <v>312</v>
      </c>
      <c r="C18" s="38" t="s">
        <v>297</v>
      </c>
      <c r="D18" s="71" t="s">
        <v>318</v>
      </c>
      <c r="E18" s="71" t="s">
        <v>324</v>
      </c>
      <c r="F18" s="36" t="s">
        <v>5</v>
      </c>
      <c r="G18" s="31">
        <f t="shared" ca="1" si="1"/>
        <v>45643</v>
      </c>
      <c r="H18" s="32" t="s">
        <v>4</v>
      </c>
    </row>
    <row r="19" spans="1:8" ht="62.5" x14ac:dyDescent="0.35">
      <c r="A19" s="53" t="str">
        <f>IF(AND(E19=""),"","["&amp;TEXT($B$1,"##")&amp;"-"&amp;TEXT(ROW()-9-COUNTBLANK($E$8:E18)+1,"##")&amp;"]")</f>
        <v>[DatHang-9]</v>
      </c>
      <c r="B19" s="72" t="s">
        <v>313</v>
      </c>
      <c r="C19" s="38" t="s">
        <v>297</v>
      </c>
      <c r="D19" s="71" t="s">
        <v>319</v>
      </c>
      <c r="E19" s="71" t="s">
        <v>325</v>
      </c>
      <c r="F19" s="36" t="s">
        <v>5</v>
      </c>
      <c r="G19" s="31">
        <f t="shared" ca="1" si="1"/>
        <v>45643</v>
      </c>
      <c r="H19" s="32" t="s">
        <v>4</v>
      </c>
    </row>
    <row r="20" spans="1:8" ht="62.5" x14ac:dyDescent="0.35">
      <c r="A20" s="53" t="str">
        <f>IF(AND(E20=""),"","["&amp;TEXT($B$1,"##")&amp;"-"&amp;TEXT(ROW()-9-COUNTBLANK($E$8:E19)+1,"##")&amp;"]")</f>
        <v>[DatHang-10]</v>
      </c>
      <c r="B20" s="72" t="s">
        <v>314</v>
      </c>
      <c r="C20" s="38" t="s">
        <v>297</v>
      </c>
      <c r="D20" s="71" t="s">
        <v>320</v>
      </c>
      <c r="E20" s="71" t="s">
        <v>326</v>
      </c>
      <c r="F20" s="36" t="s">
        <v>5</v>
      </c>
      <c r="G20" s="31">
        <f t="shared" ca="1" si="1"/>
        <v>45643</v>
      </c>
      <c r="H20" s="32" t="s">
        <v>4</v>
      </c>
    </row>
    <row r="21" spans="1:8" ht="62.5" x14ac:dyDescent="0.35">
      <c r="A21" s="53" t="str">
        <f>IF(AND(E21=""),"","["&amp;TEXT($B$1,"##")&amp;"-"&amp;TEXT(ROW()-9-COUNTBLANK($E$8:E20)+1,"##")&amp;"]")</f>
        <v>[DatHang-11]</v>
      </c>
      <c r="B21" s="72" t="s">
        <v>315</v>
      </c>
      <c r="C21" s="38" t="s">
        <v>297</v>
      </c>
      <c r="D21" s="71" t="s">
        <v>321</v>
      </c>
      <c r="E21" s="71" t="s">
        <v>327</v>
      </c>
      <c r="F21" s="36" t="s">
        <v>5</v>
      </c>
      <c r="G21" s="31">
        <f t="shared" ca="1" si="1"/>
        <v>45643</v>
      </c>
      <c r="H21" s="32" t="s">
        <v>4</v>
      </c>
    </row>
    <row r="22" spans="1:8" ht="62.5" x14ac:dyDescent="0.35">
      <c r="A22" s="85" t="str">
        <f>IF(AND(E22=""),"","["&amp;TEXT($B$1,"##")&amp;"-"&amp;TEXT(ROW()-9-COUNTBLANK($E$8:E21)+1,"##")&amp;"]")</f>
        <v>[DatHang-12]</v>
      </c>
      <c r="B22" s="72" t="s">
        <v>328</v>
      </c>
      <c r="C22" s="86" t="s">
        <v>297</v>
      </c>
      <c r="D22" s="74" t="s">
        <v>330</v>
      </c>
      <c r="E22" s="87" t="s">
        <v>327</v>
      </c>
      <c r="F22" s="36" t="s">
        <v>6</v>
      </c>
      <c r="G22" s="31">
        <f t="shared" ca="1" si="1"/>
        <v>45643</v>
      </c>
      <c r="H22" s="32" t="s">
        <v>4</v>
      </c>
    </row>
    <row r="23" spans="1:8" ht="62.5" x14ac:dyDescent="0.35">
      <c r="A23" s="41" t="str">
        <f>IF(AND(E23=""),"","["&amp;TEXT($B$1,"##")&amp;"-"&amp;TEXT(ROW()-9-COUNTBLANK($E$8:E22)+1,"##")&amp;"]")</f>
        <v>[DatHang-13]</v>
      </c>
      <c r="B23" s="43" t="s">
        <v>329</v>
      </c>
      <c r="C23" s="38" t="s">
        <v>297</v>
      </c>
      <c r="D23" s="88" t="s">
        <v>331</v>
      </c>
      <c r="E23" s="71" t="s">
        <v>327</v>
      </c>
      <c r="F23" s="55" t="s">
        <v>6</v>
      </c>
      <c r="G23" s="54">
        <f t="shared" ca="1" si="1"/>
        <v>45643</v>
      </c>
      <c r="H23" s="32" t="s">
        <v>4</v>
      </c>
    </row>
    <row r="24" spans="1:8" ht="62.5" x14ac:dyDescent="0.35">
      <c r="A24" s="41" t="str">
        <f>IF(AND(E24=""),"","["&amp;TEXT($B$1,"##")&amp;"-"&amp;TEXT(ROW()-9-COUNTBLANK($E$8:E23)+1,"##")&amp;"]")</f>
        <v>[DatHang-14]</v>
      </c>
      <c r="B24" s="43" t="s">
        <v>332</v>
      </c>
      <c r="C24" s="38" t="s">
        <v>297</v>
      </c>
      <c r="D24" s="88" t="s">
        <v>333</v>
      </c>
      <c r="E24" s="88" t="s">
        <v>334</v>
      </c>
      <c r="F24" s="55" t="s">
        <v>5</v>
      </c>
      <c r="G24" s="54">
        <f t="shared" ca="1" si="1"/>
        <v>45643</v>
      </c>
      <c r="H24" s="32" t="s">
        <v>4</v>
      </c>
    </row>
    <row r="25" spans="1:8" ht="62.5" x14ac:dyDescent="0.35">
      <c r="A25" s="41" t="str">
        <f>IF(AND(E25=""),"","["&amp;TEXT($B$1,"##")&amp;"-"&amp;TEXT(ROW()-9-COUNTBLANK($E$8:E24)+1,"##")&amp;"]")</f>
        <v>[DatHang-15]</v>
      </c>
      <c r="B25" s="43" t="s">
        <v>335</v>
      </c>
      <c r="C25" s="38" t="s">
        <v>297</v>
      </c>
      <c r="D25" s="88" t="s">
        <v>336</v>
      </c>
      <c r="E25" s="88" t="s">
        <v>337</v>
      </c>
      <c r="F25" s="55" t="s">
        <v>5</v>
      </c>
      <c r="G25" s="54">
        <f t="shared" ca="1" si="1"/>
        <v>45643</v>
      </c>
      <c r="H25" s="32" t="s">
        <v>4</v>
      </c>
    </row>
    <row r="26" spans="1:8" ht="62.5" x14ac:dyDescent="0.35">
      <c r="A26" s="41" t="str">
        <f>IF(AND(E26=""),"","["&amp;TEXT($B$1,"##")&amp;"-"&amp;TEXT(ROW()-9-COUNTBLANK($E$8:E25)+1,"##")&amp;"]")</f>
        <v>[DatHang-16]</v>
      </c>
      <c r="B26" s="43" t="s">
        <v>338</v>
      </c>
      <c r="C26" s="38" t="s">
        <v>297</v>
      </c>
      <c r="D26" s="88" t="s">
        <v>339</v>
      </c>
      <c r="E26" s="88" t="s">
        <v>340</v>
      </c>
      <c r="F26" s="55" t="s">
        <v>5</v>
      </c>
      <c r="G26" s="84">
        <f t="shared" ca="1" si="1"/>
        <v>45643</v>
      </c>
      <c r="H26" s="32" t="s">
        <v>4</v>
      </c>
    </row>
    <row r="27" spans="1:8" ht="62.5" x14ac:dyDescent="0.35">
      <c r="A27" s="41" t="str">
        <f>IF(AND(E27=""),"","["&amp;TEXT($B$1,"##")&amp;"-"&amp;TEXT(ROW()-9-COUNTBLANK($E$8:E26)+1,"##")&amp;"]")</f>
        <v>[DatHang-17]</v>
      </c>
      <c r="B27" s="72" t="s">
        <v>342</v>
      </c>
      <c r="C27" s="38" t="s">
        <v>297</v>
      </c>
      <c r="D27" s="74" t="s">
        <v>343</v>
      </c>
      <c r="E27" s="74" t="s">
        <v>344</v>
      </c>
      <c r="F27" s="55" t="s">
        <v>5</v>
      </c>
      <c r="G27" s="84">
        <f t="shared" ca="1" si="1"/>
        <v>45643</v>
      </c>
      <c r="H27" s="32" t="s">
        <v>4</v>
      </c>
    </row>
  </sheetData>
  <mergeCells count="5">
    <mergeCell ref="B1:E1"/>
    <mergeCell ref="B2:E2"/>
    <mergeCell ref="B3:E3"/>
    <mergeCell ref="A9:XFD9"/>
    <mergeCell ref="A14:XFD14"/>
  </mergeCells>
  <conditionalFormatting sqref="F1:F8 F10:F13">
    <cfRule type="cellIs" dxfId="31" priority="13" operator="equal">
      <formula>"N/A"</formula>
    </cfRule>
    <cfRule type="cellIs" dxfId="30" priority="14" operator="equal">
      <formula>"Fail"</formula>
    </cfRule>
    <cfRule type="cellIs" dxfId="29" priority="15" operator="equal">
      <formula>Fail</formula>
    </cfRule>
    <cfRule type="cellIs" dxfId="28" priority="16" operator="equal">
      <formula>"Pass"</formula>
    </cfRule>
  </conditionalFormatting>
  <conditionalFormatting sqref="F15:F23">
    <cfRule type="cellIs" dxfId="27" priority="5" operator="equal">
      <formula>"N/A"</formula>
    </cfRule>
    <cfRule type="cellIs" dxfId="26" priority="6" operator="equal">
      <formula>"Fail"</formula>
    </cfRule>
    <cfRule type="cellIs" dxfId="25" priority="7" operator="equal">
      <formula>Fail</formula>
    </cfRule>
    <cfRule type="cellIs" dxfId="24" priority="8" operator="equal">
      <formula>"Pass"</formula>
    </cfRule>
  </conditionalFormatting>
  <conditionalFormatting sqref="F24:F27">
    <cfRule type="cellIs" dxfId="23" priority="1" operator="equal">
      <formula>"N/A"</formula>
    </cfRule>
    <cfRule type="cellIs" dxfId="22" priority="2" operator="equal">
      <formula>"Fail"</formula>
    </cfRule>
    <cfRule type="cellIs" dxfId="21" priority="3" operator="equal">
      <formula>Fail</formula>
    </cfRule>
    <cfRule type="cellIs" dxfId="20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5:F27 F10:F13">
      <formula1>"Pass,Fail,N/A,Untested"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8" zoomScale="145" zoomScaleNormal="145" workbookViewId="0">
      <selection activeCell="C47" sqref="C47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351</v>
      </c>
      <c r="C1" s="76"/>
      <c r="D1" s="76"/>
      <c r="E1" s="77"/>
      <c r="F1" s="2"/>
      <c r="G1" s="3"/>
      <c r="H1" s="3"/>
      <c r="I1" s="4"/>
    </row>
    <row r="2" spans="1:9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25</v>
      </c>
      <c r="B5" s="14">
        <f>COUNTIF(F:F,"Fail")</f>
        <v>1</v>
      </c>
      <c r="C5" s="14">
        <f>COUNTIF(F:F,"Untested")</f>
        <v>0</v>
      </c>
      <c r="D5" s="15">
        <f>COUNTIF(F:F,"N/A")</f>
        <v>0</v>
      </c>
      <c r="E5" s="14">
        <f>SUM(A5:D5)</f>
        <v>26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4.5" customHeight="1" x14ac:dyDescent="0.35">
      <c r="A9" s="81" t="s">
        <v>295</v>
      </c>
      <c r="B9" s="82"/>
      <c r="C9" s="82"/>
      <c r="D9" s="82"/>
      <c r="E9" s="82"/>
      <c r="F9" s="82"/>
      <c r="G9" s="82"/>
      <c r="H9" s="82"/>
      <c r="I9" s="82"/>
    </row>
    <row r="10" spans="1:9" ht="50" x14ac:dyDescent="0.35">
      <c r="A10" s="53" t="str">
        <f>IF(AND(E10=""),"","["&amp;TEXT($B$1,"##")&amp;"-"&amp;TEXT(ROW()-9-COUNTBLANK($E$8:E9)+1,"##")&amp;"]")</f>
        <v>[TaiKhoan-1]</v>
      </c>
      <c r="B10" s="38" t="s">
        <v>346</v>
      </c>
      <c r="C10" s="38" t="s">
        <v>345</v>
      </c>
      <c r="D10" s="71" t="s">
        <v>356</v>
      </c>
      <c r="E10" s="71" t="s">
        <v>365</v>
      </c>
      <c r="F10" s="36" t="s">
        <v>5</v>
      </c>
      <c r="G10" s="31">
        <f ca="1">TODAY()</f>
        <v>45643</v>
      </c>
      <c r="H10" s="32" t="s">
        <v>4</v>
      </c>
      <c r="I10" s="33"/>
    </row>
    <row r="11" spans="1:9" ht="50" x14ac:dyDescent="0.35">
      <c r="A11" s="53" t="str">
        <f>IF(AND(E11=""),"","["&amp;TEXT($B$1,"##")&amp;"-"&amp;TEXT(ROW()-9-COUNTBLANK($E$8:E10)+1,"##")&amp;"]")</f>
        <v>[TaiKhoan-2]</v>
      </c>
      <c r="B11" s="71" t="s">
        <v>347</v>
      </c>
      <c r="C11" s="38" t="s">
        <v>345</v>
      </c>
      <c r="D11" s="71" t="s">
        <v>357</v>
      </c>
      <c r="E11" s="38" t="s">
        <v>366</v>
      </c>
      <c r="F11" s="36" t="s">
        <v>5</v>
      </c>
      <c r="G11" s="31">
        <f t="shared" ref="G11:G19" ca="1" si="0">TODAY()</f>
        <v>45643</v>
      </c>
      <c r="H11" s="32" t="s">
        <v>4</v>
      </c>
    </row>
    <row r="12" spans="1:9" ht="58" customHeight="1" x14ac:dyDescent="0.35">
      <c r="A12" s="85" t="str">
        <f>IF(AND(E12=""),"","["&amp;TEXT($B$1,"##")&amp;"-"&amp;TEXT(ROW()-9-COUNTBLANK($E$8:E11)+1,"##")&amp;"]")</f>
        <v>[TaiKhoan-3]</v>
      </c>
      <c r="B12" s="86" t="s">
        <v>348</v>
      </c>
      <c r="C12" s="86" t="s">
        <v>345</v>
      </c>
      <c r="D12" s="86" t="s">
        <v>358</v>
      </c>
      <c r="E12" s="86" t="s">
        <v>367</v>
      </c>
      <c r="F12" s="36" t="s">
        <v>5</v>
      </c>
      <c r="G12" s="31">
        <f t="shared" ca="1" si="0"/>
        <v>45643</v>
      </c>
      <c r="H12" s="32" t="s">
        <v>4</v>
      </c>
    </row>
    <row r="13" spans="1:9" ht="58" customHeight="1" x14ac:dyDescent="0.35">
      <c r="A13" s="41" t="str">
        <f>IF(AND(E13=""),"","["&amp;TEXT($B$1,"##")&amp;"-"&amp;TEXT(ROW()-9-COUNTBLANK($E$8:E12)+1,"##")&amp;"]")</f>
        <v>[TaiKhoan-4]</v>
      </c>
      <c r="B13" s="38" t="s">
        <v>349</v>
      </c>
      <c r="C13" s="38" t="s">
        <v>345</v>
      </c>
      <c r="D13" s="38" t="s">
        <v>359</v>
      </c>
      <c r="E13" s="38" t="s">
        <v>368</v>
      </c>
      <c r="F13" s="36" t="s">
        <v>5</v>
      </c>
      <c r="G13" s="54">
        <f t="shared" ca="1" si="0"/>
        <v>45643</v>
      </c>
      <c r="H13" s="32" t="s">
        <v>4</v>
      </c>
    </row>
    <row r="14" spans="1:9" ht="58" customHeight="1" x14ac:dyDescent="0.35">
      <c r="A14" s="41" t="str">
        <f>IF(AND(E14=""),"","["&amp;TEXT($B$1,"##")&amp;"-"&amp;TEXT(ROW()-9-COUNTBLANK($E$8:E13)+1,"##")&amp;"]")</f>
        <v>[TaiKhoan-5]</v>
      </c>
      <c r="B14" s="38" t="s">
        <v>350</v>
      </c>
      <c r="C14" s="38" t="s">
        <v>345</v>
      </c>
      <c r="D14" s="38" t="s">
        <v>360</v>
      </c>
      <c r="E14" s="38" t="s">
        <v>369</v>
      </c>
      <c r="F14" s="36" t="s">
        <v>5</v>
      </c>
      <c r="G14" s="54">
        <f t="shared" ca="1" si="0"/>
        <v>45643</v>
      </c>
      <c r="H14" s="32" t="s">
        <v>4</v>
      </c>
    </row>
    <row r="15" spans="1:9" ht="58" customHeight="1" x14ac:dyDescent="0.35">
      <c r="A15" s="41" t="str">
        <f>IF(AND(E15=""),"","["&amp;TEXT($B$1,"##")&amp;"-"&amp;TEXT(ROW()-9-COUNTBLANK($E$8:E14)+1,"##")&amp;"]")</f>
        <v>[TaiKhoan-6]</v>
      </c>
      <c r="B15" s="38" t="s">
        <v>352</v>
      </c>
      <c r="C15" s="38" t="s">
        <v>345</v>
      </c>
      <c r="D15" s="38" t="s">
        <v>361</v>
      </c>
      <c r="E15" s="38" t="s">
        <v>370</v>
      </c>
      <c r="F15" s="36" t="s">
        <v>5</v>
      </c>
      <c r="G15" s="54">
        <f t="shared" ca="1" si="0"/>
        <v>45643</v>
      </c>
      <c r="H15" s="32" t="s">
        <v>4</v>
      </c>
    </row>
    <row r="16" spans="1:9" ht="58" customHeight="1" x14ac:dyDescent="0.35">
      <c r="A16" s="41" t="str">
        <f>IF(AND(E16=""),"","["&amp;TEXT($B$1,"##")&amp;"-"&amp;TEXT(ROW()-9-COUNTBLANK($E$8:E15)+1,"##")&amp;"]")</f>
        <v>[TaiKhoan-7]</v>
      </c>
      <c r="B16" s="38" t="s">
        <v>353</v>
      </c>
      <c r="C16" s="38" t="s">
        <v>345</v>
      </c>
      <c r="D16" s="38" t="s">
        <v>362</v>
      </c>
      <c r="E16" s="38" t="s">
        <v>371</v>
      </c>
      <c r="F16" s="36" t="s">
        <v>5</v>
      </c>
      <c r="G16" s="54">
        <f t="shared" ca="1" si="0"/>
        <v>45643</v>
      </c>
      <c r="H16" s="32" t="s">
        <v>4</v>
      </c>
    </row>
    <row r="17" spans="1:9" ht="58" customHeight="1" x14ac:dyDescent="0.35">
      <c r="A17" s="41" t="str">
        <f>IF(AND(E17=""),"","["&amp;TEXT($B$1,"##")&amp;"-"&amp;TEXT(ROW()-9-COUNTBLANK($E$8:E16)+1,"##")&amp;"]")</f>
        <v>[TaiKhoan-8]</v>
      </c>
      <c r="B17" s="38" t="s">
        <v>354</v>
      </c>
      <c r="C17" s="38" t="s">
        <v>345</v>
      </c>
      <c r="D17" s="38" t="s">
        <v>363</v>
      </c>
      <c r="E17" s="38" t="s">
        <v>372</v>
      </c>
      <c r="F17" s="36" t="s">
        <v>5</v>
      </c>
      <c r="G17" s="54">
        <f t="shared" ca="1" si="0"/>
        <v>45643</v>
      </c>
      <c r="H17" s="32" t="s">
        <v>4</v>
      </c>
    </row>
    <row r="18" spans="1:9" ht="58" customHeight="1" x14ac:dyDescent="0.35">
      <c r="A18" s="41" t="str">
        <f>IF(AND(E18=""),"","["&amp;TEXT($B$1,"##")&amp;"-"&amp;TEXT(ROW()-9-COUNTBLANK($E$8:E17)+1,"##")&amp;"]")</f>
        <v>[TaiKhoan-9]</v>
      </c>
      <c r="B18" s="38" t="s">
        <v>355</v>
      </c>
      <c r="C18" s="38" t="s">
        <v>345</v>
      </c>
      <c r="D18" s="38" t="s">
        <v>364</v>
      </c>
      <c r="E18" s="38" t="s">
        <v>373</v>
      </c>
      <c r="F18" s="36" t="s">
        <v>5</v>
      </c>
      <c r="G18" s="54">
        <f t="shared" ca="1" si="0"/>
        <v>45643</v>
      </c>
      <c r="H18" s="32" t="s">
        <v>4</v>
      </c>
    </row>
    <row r="19" spans="1:9" ht="58" customHeight="1" x14ac:dyDescent="0.35">
      <c r="A19" s="41" t="str">
        <f>IF(AND(E19=""),"","["&amp;TEXT($B$1,"##")&amp;"-"&amp;TEXT(ROW()-9-COUNTBLANK($E$8:E18)+1,"##")&amp;"]")</f>
        <v>[TaiKhoan-10]</v>
      </c>
      <c r="B19" s="40" t="s">
        <v>374</v>
      </c>
      <c r="C19" s="38" t="s">
        <v>345</v>
      </c>
      <c r="D19" s="40" t="s">
        <v>375</v>
      </c>
      <c r="E19" s="40" t="s">
        <v>376</v>
      </c>
      <c r="F19" s="36" t="s">
        <v>5</v>
      </c>
      <c r="G19" s="54">
        <f t="shared" ca="1" si="0"/>
        <v>45643</v>
      </c>
      <c r="H19" s="32" t="s">
        <v>4</v>
      </c>
    </row>
    <row r="20" spans="1:9" s="83" customFormat="1" ht="14.5" customHeight="1" x14ac:dyDescent="0.35">
      <c r="A20" s="81" t="s">
        <v>296</v>
      </c>
      <c r="B20" s="82"/>
      <c r="C20" s="82"/>
      <c r="D20" s="82"/>
      <c r="E20" s="82"/>
      <c r="F20" s="82"/>
      <c r="G20" s="82"/>
      <c r="H20" s="82"/>
      <c r="I20" s="82"/>
    </row>
    <row r="21" spans="1:9" ht="50" x14ac:dyDescent="0.35">
      <c r="A21" s="53" t="str">
        <f>IF(AND(E21=""),"","["&amp;TEXT($B$1,"##")&amp;"-"&amp;TEXT(ROW()-9-COUNTBLANK($E$8:E20)+1,"##")&amp;"]")</f>
        <v>[TaiKhoan-11]</v>
      </c>
      <c r="B21" s="38" t="s">
        <v>377</v>
      </c>
      <c r="C21" s="38" t="s">
        <v>345</v>
      </c>
      <c r="D21" s="71" t="s">
        <v>385</v>
      </c>
      <c r="E21" s="71" t="s">
        <v>384</v>
      </c>
      <c r="F21" s="36" t="s">
        <v>5</v>
      </c>
      <c r="G21" s="31">
        <f ca="1">TODAY()</f>
        <v>45643</v>
      </c>
      <c r="H21" s="32" t="s">
        <v>4</v>
      </c>
      <c r="I21" s="33"/>
    </row>
    <row r="22" spans="1:9" ht="50" x14ac:dyDescent="0.35">
      <c r="A22" s="53" t="str">
        <f>IF(AND(E22=""),"","["&amp;TEXT($B$1,"##")&amp;"-"&amp;TEXT(ROW()-9-COUNTBLANK($E$8:E21)+1,"##")&amp;"]")</f>
        <v>[TaiKhoan-12]</v>
      </c>
      <c r="B22" s="43" t="s">
        <v>378</v>
      </c>
      <c r="C22" s="38" t="s">
        <v>345</v>
      </c>
      <c r="D22" s="47" t="s">
        <v>386</v>
      </c>
      <c r="E22" s="71" t="s">
        <v>383</v>
      </c>
      <c r="F22" s="36" t="s">
        <v>5</v>
      </c>
      <c r="G22" s="31">
        <f t="shared" ref="G22:G36" ca="1" si="1">TODAY()</f>
        <v>45643</v>
      </c>
      <c r="H22" s="32" t="s">
        <v>4</v>
      </c>
    </row>
    <row r="23" spans="1:9" ht="50" x14ac:dyDescent="0.35">
      <c r="A23" s="53" t="str">
        <f>IF(AND(E23=""),"","["&amp;TEXT($B$1,"##")&amp;"-"&amp;TEXT(ROW()-9-COUNTBLANK($E$8:E22)+1,"##")&amp;"]")</f>
        <v>[TaiKhoan-13]</v>
      </c>
      <c r="B23" s="43" t="s">
        <v>379</v>
      </c>
      <c r="C23" s="38" t="s">
        <v>345</v>
      </c>
      <c r="D23" s="47" t="s">
        <v>387</v>
      </c>
      <c r="E23" s="71" t="s">
        <v>383</v>
      </c>
      <c r="F23" s="36" t="s">
        <v>5</v>
      </c>
      <c r="G23" s="31">
        <f t="shared" ca="1" si="1"/>
        <v>45643</v>
      </c>
      <c r="H23" s="32" t="s">
        <v>4</v>
      </c>
    </row>
    <row r="24" spans="1:9" ht="50" x14ac:dyDescent="0.35">
      <c r="A24" s="53" t="str">
        <f>IF(AND(E24=""),"","["&amp;TEXT($B$1,"##")&amp;"-"&amp;TEXT(ROW()-9-COUNTBLANK($E$8:E23)+1,"##")&amp;"]")</f>
        <v>[TaiKhoan-14]</v>
      </c>
      <c r="B24" s="43" t="s">
        <v>380</v>
      </c>
      <c r="C24" s="38" t="s">
        <v>345</v>
      </c>
      <c r="D24" s="71" t="s">
        <v>388</v>
      </c>
      <c r="E24" s="71" t="s">
        <v>381</v>
      </c>
      <c r="F24" s="36" t="s">
        <v>5</v>
      </c>
      <c r="G24" s="31">
        <f t="shared" ca="1" si="1"/>
        <v>45643</v>
      </c>
      <c r="H24" s="32" t="s">
        <v>4</v>
      </c>
    </row>
    <row r="25" spans="1:9" ht="50" x14ac:dyDescent="0.35">
      <c r="A25" s="89" t="str">
        <f>IF(AND(E25=""),"","["&amp;TEXT($B$1,"##")&amp;"-"&amp;TEXT(ROW()-9-COUNTBLANK($E$8:E24)+1,"##")&amp;"]")</f>
        <v>[TaiKhoan-15]</v>
      </c>
      <c r="B25" s="43" t="s">
        <v>389</v>
      </c>
      <c r="C25" s="38" t="s">
        <v>345</v>
      </c>
      <c r="D25" s="88" t="s">
        <v>390</v>
      </c>
      <c r="E25" s="71" t="s">
        <v>381</v>
      </c>
      <c r="F25" s="36" t="s">
        <v>5</v>
      </c>
      <c r="G25" s="54">
        <f t="shared" ca="1" si="1"/>
        <v>45643</v>
      </c>
      <c r="H25" s="32" t="s">
        <v>4</v>
      </c>
    </row>
    <row r="26" spans="1:9" ht="50" x14ac:dyDescent="0.35">
      <c r="A26" s="89" t="str">
        <f>IF(AND(E26=""),"","["&amp;TEXT($B$1,"##")&amp;"-"&amp;TEXT(ROW()-9-COUNTBLANK($E$8:E25)+1,"##")&amp;"]")</f>
        <v>[TaiKhoan-16]</v>
      </c>
      <c r="B26" s="43" t="s">
        <v>382</v>
      </c>
      <c r="C26" s="38" t="s">
        <v>345</v>
      </c>
      <c r="D26" s="88" t="s">
        <v>391</v>
      </c>
      <c r="E26" s="71" t="s">
        <v>381</v>
      </c>
      <c r="F26" s="55" t="s">
        <v>6</v>
      </c>
      <c r="G26" s="54">
        <f t="shared" ca="1" si="1"/>
        <v>45643</v>
      </c>
      <c r="H26" s="32" t="s">
        <v>4</v>
      </c>
    </row>
    <row r="27" spans="1:9" ht="50" x14ac:dyDescent="0.35">
      <c r="A27" s="41" t="str">
        <f>IF(AND(E27=""),"","["&amp;TEXT($B$1,"##")&amp;"-"&amp;TEXT(ROW()-9-COUNTBLANK($E$8:E26)+1,"##")&amp;"]")</f>
        <v>[TaiKhoan-17]</v>
      </c>
      <c r="B27" s="43" t="s">
        <v>353</v>
      </c>
      <c r="C27" s="38" t="s">
        <v>345</v>
      </c>
      <c r="D27" s="88" t="s">
        <v>393</v>
      </c>
      <c r="E27" s="88" t="s">
        <v>394</v>
      </c>
      <c r="F27" s="55" t="s">
        <v>5</v>
      </c>
      <c r="G27" s="54">
        <f t="shared" ca="1" si="1"/>
        <v>45643</v>
      </c>
      <c r="H27" s="32" t="s">
        <v>4</v>
      </c>
    </row>
    <row r="28" spans="1:9" ht="50" x14ac:dyDescent="0.35">
      <c r="A28" s="41" t="str">
        <f>IF(AND(E28=""),"","["&amp;TEXT($B$1,"##")&amp;"-"&amp;TEXT(ROW()-9-COUNTBLANK($E$8:E27)+1,"##")&amp;"]")</f>
        <v>[TaiKhoan-18]</v>
      </c>
      <c r="B28" s="43" t="s">
        <v>392</v>
      </c>
      <c r="C28" s="38" t="s">
        <v>345</v>
      </c>
      <c r="D28" s="88" t="s">
        <v>395</v>
      </c>
      <c r="E28" s="88" t="s">
        <v>396</v>
      </c>
      <c r="F28" s="55" t="s">
        <v>5</v>
      </c>
      <c r="G28" s="84">
        <f t="shared" ca="1" si="1"/>
        <v>45643</v>
      </c>
      <c r="H28" s="32" t="s">
        <v>4</v>
      </c>
    </row>
    <row r="29" spans="1:9" ht="50" x14ac:dyDescent="0.35">
      <c r="A29" s="41" t="str">
        <f>IF(AND(E29=""),"","["&amp;TEXT($B$1,"##")&amp;"-"&amp;TEXT(ROW()-9-COUNTBLANK($E$8:E28)+1,"##")&amp;"]")</f>
        <v>[TaiKhoan-19]</v>
      </c>
      <c r="B29" s="43" t="s">
        <v>354</v>
      </c>
      <c r="C29" s="38" t="s">
        <v>345</v>
      </c>
      <c r="D29" s="88" t="s">
        <v>397</v>
      </c>
      <c r="E29" s="88" t="s">
        <v>372</v>
      </c>
      <c r="F29" s="55" t="s">
        <v>5</v>
      </c>
      <c r="G29" s="84">
        <f t="shared" ca="1" si="1"/>
        <v>45643</v>
      </c>
      <c r="H29" s="32" t="s">
        <v>4</v>
      </c>
    </row>
    <row r="30" spans="1:9" ht="50" x14ac:dyDescent="0.35">
      <c r="A30" s="41" t="str">
        <f>IF(AND(E30=""),"","["&amp;TEXT($B$1,"##")&amp;"-"&amp;TEXT(ROW()-9-COUNTBLANK($E$8:E29)+1,"##")&amp;"]")</f>
        <v>[TaiKhoan-20]</v>
      </c>
      <c r="B30" s="43" t="s">
        <v>398</v>
      </c>
      <c r="C30" s="38" t="s">
        <v>345</v>
      </c>
      <c r="D30" s="88" t="s">
        <v>402</v>
      </c>
      <c r="E30" s="88" t="s">
        <v>406</v>
      </c>
      <c r="F30" s="55" t="s">
        <v>5</v>
      </c>
      <c r="G30" s="84">
        <f t="shared" ca="1" si="1"/>
        <v>45643</v>
      </c>
      <c r="H30" s="32" t="s">
        <v>4</v>
      </c>
    </row>
    <row r="31" spans="1:9" ht="50" x14ac:dyDescent="0.35">
      <c r="A31" s="41" t="str">
        <f>IF(AND(E31=""),"","["&amp;TEXT($B$1,"##")&amp;"-"&amp;TEXT(ROW()-9-COUNTBLANK($E$8:E30)+1,"##")&amp;"]")</f>
        <v>[TaiKhoan-21]</v>
      </c>
      <c r="B31" s="43" t="s">
        <v>399</v>
      </c>
      <c r="C31" s="38" t="s">
        <v>345</v>
      </c>
      <c r="D31" s="88" t="s">
        <v>403</v>
      </c>
      <c r="E31" s="71" t="s">
        <v>383</v>
      </c>
      <c r="F31" s="55" t="s">
        <v>5</v>
      </c>
      <c r="G31" s="84">
        <f t="shared" ca="1" si="1"/>
        <v>45643</v>
      </c>
      <c r="H31" s="32" t="s">
        <v>4</v>
      </c>
    </row>
    <row r="32" spans="1:9" ht="50" x14ac:dyDescent="0.35">
      <c r="A32" s="41" t="str">
        <f>IF(AND(E32=""),"","["&amp;TEXT($B$1,"##")&amp;"-"&amp;TEXT(ROW()-9-COUNTBLANK($E$8:E31)+1,"##")&amp;"]")</f>
        <v>[TaiKhoan-22]</v>
      </c>
      <c r="B32" s="43" t="s">
        <v>400</v>
      </c>
      <c r="C32" s="38" t="s">
        <v>345</v>
      </c>
      <c r="D32" s="88" t="s">
        <v>404</v>
      </c>
      <c r="E32" s="71" t="s">
        <v>383</v>
      </c>
      <c r="F32" s="55" t="s">
        <v>5</v>
      </c>
      <c r="G32" s="84">
        <f t="shared" ca="1" si="1"/>
        <v>45643</v>
      </c>
      <c r="H32" s="32" t="s">
        <v>4</v>
      </c>
    </row>
    <row r="33" spans="1:8" ht="50" x14ac:dyDescent="0.35">
      <c r="A33" s="41" t="str">
        <f>IF(AND(E33=""),"","["&amp;TEXT($B$1,"##")&amp;"-"&amp;TEXT(ROW()-9-COUNTBLANK($E$8:E32)+1,"##")&amp;"]")</f>
        <v>[TaiKhoan-23]</v>
      </c>
      <c r="B33" s="43" t="s">
        <v>401</v>
      </c>
      <c r="C33" s="38" t="s">
        <v>345</v>
      </c>
      <c r="D33" s="88" t="s">
        <v>405</v>
      </c>
      <c r="E33" s="71" t="s">
        <v>383</v>
      </c>
      <c r="F33" s="55" t="s">
        <v>5</v>
      </c>
      <c r="G33" s="84">
        <f t="shared" ca="1" si="1"/>
        <v>45643</v>
      </c>
      <c r="H33" s="32" t="s">
        <v>4</v>
      </c>
    </row>
    <row r="34" spans="1:8" ht="75" x14ac:dyDescent="0.35">
      <c r="A34" s="41" t="str">
        <f>IF(AND(E34=""),"","["&amp;TEXT($B$1,"##")&amp;"-"&amp;TEXT(ROW()-9-COUNTBLANK($E$8:E33)+1,"##")&amp;"]")</f>
        <v>[TaiKhoan-24]</v>
      </c>
      <c r="B34" s="43" t="s">
        <v>407</v>
      </c>
      <c r="C34" s="38" t="s">
        <v>345</v>
      </c>
      <c r="D34" s="88" t="s">
        <v>408</v>
      </c>
      <c r="E34" s="88" t="s">
        <v>409</v>
      </c>
      <c r="F34" s="55" t="s">
        <v>5</v>
      </c>
      <c r="G34" s="84">
        <f t="shared" ca="1" si="1"/>
        <v>45643</v>
      </c>
      <c r="H34" s="32" t="s">
        <v>4</v>
      </c>
    </row>
    <row r="35" spans="1:8" ht="50" x14ac:dyDescent="0.35">
      <c r="A35" s="41" t="str">
        <f>IF(AND(E35=""),"","["&amp;TEXT($B$1,"##")&amp;"-"&amp;TEXT(ROW()-9-COUNTBLANK($E$8:E34)+1,"##")&amp;"]")</f>
        <v>[TaiKhoan-25]</v>
      </c>
      <c r="B35" s="43" t="s">
        <v>410</v>
      </c>
      <c r="C35" s="38" t="s">
        <v>345</v>
      </c>
      <c r="D35" s="88" t="s">
        <v>411</v>
      </c>
      <c r="E35" s="88" t="s">
        <v>412</v>
      </c>
      <c r="F35" s="55" t="s">
        <v>5</v>
      </c>
      <c r="G35" s="84">
        <f t="shared" ca="1" si="1"/>
        <v>45643</v>
      </c>
      <c r="H35" s="32" t="s">
        <v>4</v>
      </c>
    </row>
    <row r="36" spans="1:8" ht="50" x14ac:dyDescent="0.35">
      <c r="A36" s="41" t="str">
        <f>IF(AND(E36=""),"","["&amp;TEXT($B$1,"##")&amp;"-"&amp;TEXT(ROW()-9-COUNTBLANK($E$8:E35)+1,"##")&amp;"]")</f>
        <v>[TaiKhoan-26]</v>
      </c>
      <c r="B36" s="90" t="s">
        <v>413</v>
      </c>
      <c r="C36" s="38" t="s">
        <v>345</v>
      </c>
      <c r="D36" s="74" t="s">
        <v>414</v>
      </c>
      <c r="E36" s="74" t="s">
        <v>415</v>
      </c>
      <c r="F36" s="55" t="s">
        <v>5</v>
      </c>
      <c r="G36" s="84">
        <f t="shared" ca="1" si="1"/>
        <v>45643</v>
      </c>
      <c r="H36" s="32" t="s">
        <v>4</v>
      </c>
    </row>
  </sheetData>
  <mergeCells count="5">
    <mergeCell ref="B1:E1"/>
    <mergeCell ref="B2:E2"/>
    <mergeCell ref="B3:E3"/>
    <mergeCell ref="A9:XFD9"/>
    <mergeCell ref="A20:XFD20"/>
  </mergeCells>
  <conditionalFormatting sqref="F1:F8 F10:F19 F21:F25">
    <cfRule type="cellIs" dxfId="19" priority="9" operator="equal">
      <formula>"N/A"</formula>
    </cfRule>
    <cfRule type="cellIs" dxfId="18" priority="10" operator="equal">
      <formula>"Fail"</formula>
    </cfRule>
    <cfRule type="cellIs" dxfId="17" priority="11" operator="equal">
      <formula>Fail</formula>
    </cfRule>
    <cfRule type="cellIs" dxfId="16" priority="12" operator="equal">
      <formula>"Pass"</formula>
    </cfRule>
  </conditionalFormatting>
  <conditionalFormatting sqref="F26:F36">
    <cfRule type="cellIs" dxfId="15" priority="1" operator="equal">
      <formula>"N/A"</formula>
    </cfRule>
    <cfRule type="cellIs" dxfId="14" priority="2" operator="equal">
      <formula>"Fail"</formula>
    </cfRule>
    <cfRule type="cellIs" dxfId="13" priority="3" operator="equal">
      <formula>Fail</formula>
    </cfRule>
    <cfRule type="cellIs" dxfId="12" priority="4" operator="equal">
      <formula>"Pass"</formula>
    </cfRule>
  </conditionalFormatting>
  <dataValidations count="2">
    <dataValidation type="list" allowBlank="1" showErrorMessage="1" sqref="F10:F19 F21:F36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9" zoomScale="130" zoomScaleNormal="130" workbookViewId="0">
      <selection activeCell="B12" sqref="B12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416</v>
      </c>
      <c r="C1" s="76"/>
      <c r="D1" s="76"/>
      <c r="E1" s="77"/>
      <c r="F1" s="2"/>
      <c r="G1" s="3"/>
      <c r="H1" s="3"/>
      <c r="I1" s="4"/>
    </row>
    <row r="2" spans="1:9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10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10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4.5" customHeight="1" x14ac:dyDescent="0.35">
      <c r="A9" s="81" t="s">
        <v>295</v>
      </c>
      <c r="B9" s="82"/>
      <c r="C9" s="82"/>
      <c r="D9" s="82"/>
      <c r="E9" s="82"/>
      <c r="F9" s="82"/>
      <c r="G9" s="82"/>
      <c r="H9" s="82"/>
      <c r="I9" s="82"/>
    </row>
    <row r="10" spans="1:9" ht="62.5" x14ac:dyDescent="0.35">
      <c r="A10" s="53" t="str">
        <f>IF(AND(E10=""),"","["&amp;TEXT($B$1,"##")&amp;"-"&amp;TEXT(ROW()-9-COUNTBLANK($E$8:E9)+1,"##")&amp;"]")</f>
        <v>[Wishlist-1]</v>
      </c>
      <c r="B10" s="38" t="s">
        <v>418</v>
      </c>
      <c r="C10" s="38" t="s">
        <v>417</v>
      </c>
      <c r="D10" s="71" t="s">
        <v>423</v>
      </c>
      <c r="E10" s="71" t="s">
        <v>430</v>
      </c>
      <c r="F10" s="36" t="s">
        <v>5</v>
      </c>
      <c r="G10" s="31">
        <f ca="1">TODAY()</f>
        <v>45643</v>
      </c>
      <c r="H10" s="32" t="s">
        <v>4</v>
      </c>
      <c r="I10" s="33"/>
    </row>
    <row r="11" spans="1:9" ht="62.5" x14ac:dyDescent="0.35">
      <c r="A11" s="53" t="str">
        <f>IF(AND(E11=""),"","["&amp;TEXT($B$1,"##")&amp;"-"&amp;TEXT(ROW()-9-COUNTBLANK($E$8:E10)+1,"##")&amp;"]")</f>
        <v>[Wishlist-2]</v>
      </c>
      <c r="B11" s="71" t="s">
        <v>419</v>
      </c>
      <c r="C11" s="38" t="s">
        <v>417</v>
      </c>
      <c r="D11" s="71" t="s">
        <v>424</v>
      </c>
      <c r="E11" s="38" t="s">
        <v>431</v>
      </c>
      <c r="F11" s="36" t="s">
        <v>5</v>
      </c>
      <c r="G11" s="31">
        <f t="shared" ref="G11:G15" ca="1" si="0">TODAY()</f>
        <v>45643</v>
      </c>
      <c r="H11" s="32" t="s">
        <v>4</v>
      </c>
    </row>
    <row r="12" spans="1:9" ht="62.5" x14ac:dyDescent="0.35">
      <c r="A12" s="85" t="str">
        <f>IF(AND(E12=""),"","["&amp;TEXT($B$1,"##")&amp;"-"&amp;TEXT(ROW()-9-COUNTBLANK($E$8:E11)+1,"##")&amp;"]")</f>
        <v>[Wishlist-3]</v>
      </c>
      <c r="B12" s="86" t="s">
        <v>420</v>
      </c>
      <c r="C12" s="38" t="s">
        <v>417</v>
      </c>
      <c r="D12" s="86" t="s">
        <v>425</v>
      </c>
      <c r="E12" s="86" t="s">
        <v>432</v>
      </c>
      <c r="F12" s="36" t="s">
        <v>5</v>
      </c>
      <c r="G12" s="31">
        <f t="shared" ca="1" si="0"/>
        <v>45643</v>
      </c>
      <c r="H12" s="32" t="s">
        <v>4</v>
      </c>
    </row>
    <row r="13" spans="1:9" ht="62.5" x14ac:dyDescent="0.35">
      <c r="A13" s="41" t="str">
        <f>IF(AND(E13=""),"","["&amp;TEXT($B$1,"##")&amp;"-"&amp;TEXT(ROW()-9-COUNTBLANK($E$8:E12)+1,"##")&amp;"]")</f>
        <v>[Wishlist-4]</v>
      </c>
      <c r="B13" s="38" t="s">
        <v>421</v>
      </c>
      <c r="C13" s="38" t="s">
        <v>417</v>
      </c>
      <c r="D13" s="38" t="s">
        <v>426</v>
      </c>
      <c r="E13" s="38" t="s">
        <v>433</v>
      </c>
      <c r="F13" s="36" t="s">
        <v>5</v>
      </c>
      <c r="G13" s="54">
        <f t="shared" ca="1" si="0"/>
        <v>45643</v>
      </c>
      <c r="H13" s="32" t="s">
        <v>4</v>
      </c>
    </row>
    <row r="14" spans="1:9" ht="62.5" x14ac:dyDescent="0.35">
      <c r="A14" s="41" t="str">
        <f>IF(AND(E14=""),"","["&amp;TEXT($B$1,"##")&amp;"-"&amp;TEXT(ROW()-9-COUNTBLANK($E$8:E13)+1,"##")&amp;"]")</f>
        <v>[Wishlist-5]</v>
      </c>
      <c r="B14" s="38" t="s">
        <v>427</v>
      </c>
      <c r="C14" s="38" t="s">
        <v>417</v>
      </c>
      <c r="D14" s="38" t="s">
        <v>428</v>
      </c>
      <c r="E14" s="38" t="s">
        <v>434</v>
      </c>
      <c r="F14" s="36" t="s">
        <v>5</v>
      </c>
      <c r="G14" s="54">
        <f t="shared" ca="1" si="0"/>
        <v>45643</v>
      </c>
      <c r="H14" s="32" t="s">
        <v>4</v>
      </c>
    </row>
    <row r="15" spans="1:9" ht="62.5" x14ac:dyDescent="0.35">
      <c r="A15" s="41" t="str">
        <f>IF(AND(E15=""),"","["&amp;TEXT($B$1,"##")&amp;"-"&amp;TEXT(ROW()-9-COUNTBLANK($E$8:E14)+1,"##")&amp;"]")</f>
        <v>[Wishlist-6]</v>
      </c>
      <c r="B15" s="38" t="s">
        <v>422</v>
      </c>
      <c r="C15" s="38" t="s">
        <v>417</v>
      </c>
      <c r="D15" s="38" t="s">
        <v>429</v>
      </c>
      <c r="E15" s="38" t="s">
        <v>435</v>
      </c>
      <c r="F15" s="36" t="s">
        <v>5</v>
      </c>
      <c r="G15" s="54">
        <f t="shared" ca="1" si="0"/>
        <v>45643</v>
      </c>
      <c r="H15" s="32" t="s">
        <v>4</v>
      </c>
    </row>
    <row r="16" spans="1:9" s="83" customFormat="1" ht="14.5" customHeight="1" x14ac:dyDescent="0.35">
      <c r="A16" s="81" t="s">
        <v>296</v>
      </c>
      <c r="B16" s="82"/>
      <c r="C16" s="82"/>
      <c r="D16" s="82"/>
      <c r="E16" s="82"/>
      <c r="F16" s="82"/>
      <c r="G16" s="82"/>
      <c r="H16" s="82"/>
      <c r="I16" s="82"/>
    </row>
    <row r="17" spans="1:9" ht="62.5" x14ac:dyDescent="0.35">
      <c r="A17" s="53" t="str">
        <f>IF(AND(E17=""),"","["&amp;TEXT($B$1,"##")&amp;"-"&amp;TEXT(ROW()-9-COUNTBLANK($E$8:E16)+1,"##")&amp;"]")</f>
        <v>[Wishlist-7]</v>
      </c>
      <c r="B17" s="38" t="s">
        <v>436</v>
      </c>
      <c r="C17" s="38" t="s">
        <v>417</v>
      </c>
      <c r="D17" s="71" t="s">
        <v>437</v>
      </c>
      <c r="E17" s="71" t="s">
        <v>438</v>
      </c>
      <c r="F17" s="36" t="s">
        <v>5</v>
      </c>
      <c r="G17" s="31">
        <f ca="1">TODAY()</f>
        <v>45643</v>
      </c>
      <c r="H17" s="32" t="s">
        <v>4</v>
      </c>
      <c r="I17" s="33"/>
    </row>
    <row r="18" spans="1:9" ht="62.5" x14ac:dyDescent="0.35">
      <c r="A18" s="53" t="str">
        <f>IF(AND(E18=""),"","["&amp;TEXT($B$1,"##")&amp;"-"&amp;TEXT(ROW()-9-COUNTBLANK($E$8:E17)+1,"##")&amp;"]")</f>
        <v>[Wishlist-8]</v>
      </c>
      <c r="B18" s="43" t="s">
        <v>441</v>
      </c>
      <c r="C18" s="38" t="s">
        <v>417</v>
      </c>
      <c r="D18" s="47" t="s">
        <v>439</v>
      </c>
      <c r="E18" s="71" t="s">
        <v>440</v>
      </c>
      <c r="F18" s="36" t="s">
        <v>5</v>
      </c>
      <c r="G18" s="31">
        <f t="shared" ref="G18:G20" ca="1" si="1">TODAY()</f>
        <v>45643</v>
      </c>
      <c r="H18" s="32" t="s">
        <v>4</v>
      </c>
    </row>
    <row r="19" spans="1:9" ht="62.5" x14ac:dyDescent="0.35">
      <c r="A19" s="53" t="str">
        <f>IF(AND(E19=""),"","["&amp;TEXT($B$1,"##")&amp;"-"&amp;TEXT(ROW()-9-COUNTBLANK($E$8:E18)+1,"##")&amp;"]")</f>
        <v>[Wishlist-9]</v>
      </c>
      <c r="B19" s="43" t="s">
        <v>442</v>
      </c>
      <c r="C19" s="38" t="s">
        <v>417</v>
      </c>
      <c r="D19" s="47" t="s">
        <v>443</v>
      </c>
      <c r="E19" s="71" t="s">
        <v>444</v>
      </c>
      <c r="F19" s="36" t="s">
        <v>5</v>
      </c>
      <c r="G19" s="31">
        <f t="shared" ca="1" si="1"/>
        <v>45643</v>
      </c>
      <c r="H19" s="32" t="s">
        <v>4</v>
      </c>
    </row>
    <row r="20" spans="1:9" ht="62.5" x14ac:dyDescent="0.35">
      <c r="A20" s="53" t="str">
        <f>IF(AND(E20=""),"","["&amp;TEXT($B$1,"##")&amp;"-"&amp;TEXT(ROW()-9-COUNTBLANK($E$8:E19)+1,"##")&amp;"]")</f>
        <v>[Wishlist-10]</v>
      </c>
      <c r="B20" s="43" t="s">
        <v>445</v>
      </c>
      <c r="C20" s="38" t="s">
        <v>417</v>
      </c>
      <c r="D20" s="71" t="s">
        <v>446</v>
      </c>
      <c r="E20" s="71" t="s">
        <v>447</v>
      </c>
      <c r="F20" s="36" t="s">
        <v>5</v>
      </c>
      <c r="G20" s="31">
        <f t="shared" ca="1" si="1"/>
        <v>45643</v>
      </c>
      <c r="H20" s="32" t="s">
        <v>4</v>
      </c>
    </row>
  </sheetData>
  <mergeCells count="5">
    <mergeCell ref="B1:E1"/>
    <mergeCell ref="B2:E2"/>
    <mergeCell ref="B3:E3"/>
    <mergeCell ref="A9:XFD9"/>
    <mergeCell ref="A16:XFD16"/>
  </mergeCells>
  <conditionalFormatting sqref="F1:F8 F10:F15 F17:F20">
    <cfRule type="cellIs" dxfId="11" priority="5" operator="equal">
      <formula>"N/A"</formula>
    </cfRule>
    <cfRule type="cellIs" dxfId="10" priority="6" operator="equal">
      <formula>"Fail"</formula>
    </cfRule>
    <cfRule type="cellIs" dxfId="9" priority="7" operator="equal">
      <formula>Fail</formula>
    </cfRule>
    <cfRule type="cellIs" dxfId="8" priority="8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5 F17:F20">
      <formula1>"Pass,Fail,N/A,Untested"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2" sqref="E12"/>
    </sheetView>
  </sheetViews>
  <sheetFormatPr defaultRowHeight="14.5" x14ac:dyDescent="0.35"/>
  <cols>
    <col min="1" max="1" width="17.453125" customWidth="1"/>
    <col min="2" max="2" width="25.26953125" customWidth="1"/>
    <col min="3" max="3" width="17.1796875" customWidth="1"/>
    <col min="4" max="4" width="28.1796875" customWidth="1"/>
    <col min="5" max="5" width="32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75" t="s">
        <v>448</v>
      </c>
      <c r="C1" s="76"/>
      <c r="D1" s="76"/>
      <c r="E1" s="77"/>
      <c r="F1" s="2"/>
      <c r="G1" s="3"/>
      <c r="H1" s="3"/>
      <c r="I1" s="4"/>
    </row>
    <row r="2" spans="1:9" x14ac:dyDescent="0.35">
      <c r="A2" s="5" t="s">
        <v>2</v>
      </c>
      <c r="B2" s="78"/>
      <c r="C2" s="76"/>
      <c r="D2" s="76"/>
      <c r="E2" s="79"/>
      <c r="F2" s="6"/>
      <c r="G2" s="7"/>
      <c r="H2" s="7"/>
      <c r="I2" s="4"/>
    </row>
    <row r="3" spans="1:9" x14ac:dyDescent="0.35">
      <c r="A3" s="1" t="s">
        <v>3</v>
      </c>
      <c r="B3" s="80" t="s">
        <v>4</v>
      </c>
      <c r="C3" s="76"/>
      <c r="D3" s="76"/>
      <c r="E3" s="79"/>
      <c r="F3" s="6"/>
      <c r="G3" s="7"/>
      <c r="H3" s="7"/>
      <c r="I3" s="4"/>
    </row>
    <row r="4" spans="1:9" x14ac:dyDescent="0.35">
      <c r="A4" s="8" t="s">
        <v>5</v>
      </c>
      <c r="B4" s="9" t="s">
        <v>6</v>
      </c>
      <c r="C4" s="9" t="s">
        <v>7</v>
      </c>
      <c r="D4" s="10" t="s">
        <v>8</v>
      </c>
      <c r="E4" s="9" t="s">
        <v>9</v>
      </c>
      <c r="F4" s="11"/>
      <c r="G4" s="11"/>
      <c r="H4" s="11"/>
      <c r="I4" s="12"/>
    </row>
    <row r="5" spans="1:9" x14ac:dyDescent="0.35">
      <c r="A5" s="13">
        <f>COUNTIF(F:F,"Pass")</f>
        <v>8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8</v>
      </c>
      <c r="F5" s="11"/>
      <c r="G5" s="11"/>
      <c r="H5" s="11"/>
      <c r="I5" s="12"/>
    </row>
    <row r="6" spans="1:9" x14ac:dyDescent="0.35">
      <c r="A6" s="16" t="s">
        <v>10</v>
      </c>
      <c r="B6" s="17" t="s">
        <v>10</v>
      </c>
      <c r="C6" s="17" t="s">
        <v>10</v>
      </c>
      <c r="D6" s="18" t="s">
        <v>10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x14ac:dyDescent="0.35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6" t="s">
        <v>16</v>
      </c>
      <c r="G8" s="26" t="s">
        <v>17</v>
      </c>
      <c r="H8" s="26" t="s">
        <v>3</v>
      </c>
      <c r="I8" s="27" t="s">
        <v>18</v>
      </c>
    </row>
    <row r="9" spans="1:9" s="83" customFormat="1" ht="14.5" customHeight="1" x14ac:dyDescent="0.35">
      <c r="A9" s="81" t="s">
        <v>295</v>
      </c>
      <c r="B9" s="82"/>
      <c r="C9" s="82"/>
      <c r="D9" s="82"/>
      <c r="E9" s="82"/>
      <c r="F9" s="82"/>
      <c r="G9" s="82"/>
      <c r="H9" s="82"/>
      <c r="I9" s="82"/>
    </row>
    <row r="10" spans="1:9" ht="50" x14ac:dyDescent="0.35">
      <c r="A10" s="53" t="str">
        <f>IF(AND(E10=""),"","["&amp;TEXT($B$1,"##")&amp;"-"&amp;TEXT(ROW()-9-COUNTBLANK($E$8:E9)+1,"##")&amp;"]")</f>
        <v>[News-1]</v>
      </c>
      <c r="B10" s="38" t="s">
        <v>450</v>
      </c>
      <c r="C10" s="38" t="s">
        <v>449</v>
      </c>
      <c r="D10" s="71" t="s">
        <v>452</v>
      </c>
      <c r="E10" s="71" t="s">
        <v>365</v>
      </c>
      <c r="F10" s="36" t="s">
        <v>5</v>
      </c>
      <c r="G10" s="31">
        <f ca="1">TODAY()</f>
        <v>45643</v>
      </c>
      <c r="H10" s="32" t="s">
        <v>4</v>
      </c>
      <c r="I10" s="33"/>
    </row>
    <row r="11" spans="1:9" ht="50" x14ac:dyDescent="0.35">
      <c r="A11" s="53" t="str">
        <f>IF(AND(E11=""),"","["&amp;TEXT($B$1,"##")&amp;"-"&amp;TEXT(ROW()-9-COUNTBLANK($E$8:E10)+1,"##")&amp;"]")</f>
        <v>[News-2]</v>
      </c>
      <c r="B11" s="71" t="s">
        <v>451</v>
      </c>
      <c r="C11" s="38" t="s">
        <v>449</v>
      </c>
      <c r="D11" s="71" t="s">
        <v>453</v>
      </c>
      <c r="E11" s="38" t="s">
        <v>454</v>
      </c>
      <c r="F11" s="36" t="s">
        <v>5</v>
      </c>
      <c r="G11" s="31">
        <f t="shared" ref="G11:G15" ca="1" si="0">TODAY()</f>
        <v>45643</v>
      </c>
      <c r="H11" s="32" t="s">
        <v>4</v>
      </c>
    </row>
    <row r="12" spans="1:9" ht="50" x14ac:dyDescent="0.35">
      <c r="A12" s="85" t="str">
        <f>IF(AND(E12=""),"","["&amp;TEXT($B$1,"##")&amp;"-"&amp;TEXT(ROW()-9-COUNTBLANK($E$8:E11)+1,"##")&amp;"]")</f>
        <v>[News-3]</v>
      </c>
      <c r="B12" s="86" t="s">
        <v>455</v>
      </c>
      <c r="C12" s="38" t="s">
        <v>449</v>
      </c>
      <c r="D12" s="86" t="s">
        <v>469</v>
      </c>
      <c r="E12" s="86" t="s">
        <v>457</v>
      </c>
      <c r="F12" s="36" t="s">
        <v>5</v>
      </c>
      <c r="G12" s="31">
        <f t="shared" ca="1" si="0"/>
        <v>45643</v>
      </c>
      <c r="H12" s="32" t="s">
        <v>4</v>
      </c>
    </row>
    <row r="13" spans="1:9" ht="50" x14ac:dyDescent="0.35">
      <c r="A13" s="41" t="str">
        <f>IF(AND(E13=""),"","["&amp;TEXT($B$1,"##")&amp;"-"&amp;TEXT(ROW()-9-COUNTBLANK($E$8:E12)+1,"##")&amp;"]")</f>
        <v>[News-4]</v>
      </c>
      <c r="B13" s="38" t="s">
        <v>472</v>
      </c>
      <c r="C13" s="38" t="s">
        <v>449</v>
      </c>
      <c r="D13" s="38" t="s">
        <v>468</v>
      </c>
      <c r="E13" s="38" t="s">
        <v>471</v>
      </c>
      <c r="F13" s="36" t="s">
        <v>5</v>
      </c>
      <c r="G13" s="54">
        <f t="shared" ca="1" si="0"/>
        <v>45643</v>
      </c>
      <c r="H13" s="32" t="s">
        <v>4</v>
      </c>
    </row>
    <row r="14" spans="1:9" ht="50" x14ac:dyDescent="0.35">
      <c r="A14" s="41" t="str">
        <f>IF(AND(E14=""),"","["&amp;TEXT($B$1,"##")&amp;"-"&amp;TEXT(ROW()-9-COUNTBLANK($E$8:E13)+1,"##")&amp;"]")</f>
        <v>[News-5]</v>
      </c>
      <c r="B14" s="38" t="s">
        <v>456</v>
      </c>
      <c r="C14" s="38" t="s">
        <v>449</v>
      </c>
      <c r="D14" s="38" t="s">
        <v>458</v>
      </c>
      <c r="E14" s="38" t="s">
        <v>459</v>
      </c>
      <c r="F14" s="36" t="s">
        <v>5</v>
      </c>
      <c r="G14" s="54">
        <f t="shared" ca="1" si="0"/>
        <v>45643</v>
      </c>
      <c r="H14" s="32" t="s">
        <v>4</v>
      </c>
    </row>
    <row r="15" spans="1:9" ht="50" x14ac:dyDescent="0.35">
      <c r="A15" s="41" t="str">
        <f>IF(AND(E15=""),"","["&amp;TEXT($B$1,"##")&amp;"-"&amp;TEXT(ROW()-9-COUNTBLANK($E$8:E14)+1,"##")&amp;"]")</f>
        <v>[News-6]</v>
      </c>
      <c r="B15" s="38" t="s">
        <v>460</v>
      </c>
      <c r="C15" s="38" t="s">
        <v>449</v>
      </c>
      <c r="D15" s="38" t="s">
        <v>470</v>
      </c>
      <c r="E15" s="38" t="s">
        <v>461</v>
      </c>
      <c r="F15" s="36" t="s">
        <v>5</v>
      </c>
      <c r="G15" s="54">
        <f t="shared" ca="1" si="0"/>
        <v>45643</v>
      </c>
      <c r="H15" s="32" t="s">
        <v>4</v>
      </c>
    </row>
    <row r="16" spans="1:9" s="83" customFormat="1" ht="14.5" customHeight="1" x14ac:dyDescent="0.35">
      <c r="A16" s="81" t="s">
        <v>296</v>
      </c>
      <c r="B16" s="82"/>
      <c r="C16" s="82"/>
      <c r="D16" s="82"/>
      <c r="E16" s="82"/>
      <c r="F16" s="82"/>
      <c r="G16" s="82"/>
      <c r="H16" s="82"/>
      <c r="I16" s="82"/>
    </row>
    <row r="17" spans="1:9" ht="50" x14ac:dyDescent="0.35">
      <c r="A17" s="53" t="str">
        <f>IF(AND(E17=""),"","["&amp;TEXT($B$1,"##")&amp;"-"&amp;TEXT(ROW()-9-COUNTBLANK($E$8:E16)+1,"##")&amp;"]")</f>
        <v>[News-7]</v>
      </c>
      <c r="B17" s="38" t="s">
        <v>462</v>
      </c>
      <c r="C17" s="38" t="s">
        <v>449</v>
      </c>
      <c r="D17" s="71" t="s">
        <v>463</v>
      </c>
      <c r="E17" s="71" t="s">
        <v>464</v>
      </c>
      <c r="F17" s="36" t="s">
        <v>5</v>
      </c>
      <c r="G17" s="31">
        <f ca="1">TODAY()</f>
        <v>45643</v>
      </c>
      <c r="H17" s="32" t="s">
        <v>4</v>
      </c>
      <c r="I17" s="33"/>
    </row>
    <row r="18" spans="1:9" ht="50" x14ac:dyDescent="0.35">
      <c r="A18" s="53" t="str">
        <f>IF(AND(E18=""),"","["&amp;TEXT($B$1,"##")&amp;"-"&amp;TEXT(ROW()-9-COUNTBLANK($E$8:E17)+1,"##")&amp;"]")</f>
        <v>[News-8]</v>
      </c>
      <c r="B18" s="43" t="s">
        <v>465</v>
      </c>
      <c r="C18" s="38" t="s">
        <v>449</v>
      </c>
      <c r="D18" s="47" t="s">
        <v>466</v>
      </c>
      <c r="E18" s="71" t="s">
        <v>467</v>
      </c>
      <c r="F18" s="36" t="s">
        <v>5</v>
      </c>
      <c r="G18" s="31">
        <f t="shared" ref="G18" ca="1" si="1">TODAY()</f>
        <v>45643</v>
      </c>
      <c r="H18" s="32" t="s">
        <v>4</v>
      </c>
    </row>
  </sheetData>
  <mergeCells count="5">
    <mergeCell ref="B1:E1"/>
    <mergeCell ref="B2:E2"/>
    <mergeCell ref="B3:E3"/>
    <mergeCell ref="A9:XFD9"/>
    <mergeCell ref="A16:XFD16"/>
  </mergeCells>
  <conditionalFormatting sqref="F1:F8 F10:F15 F17:F18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0:F15 F17:F18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Đăng ký</vt:lpstr>
      <vt:lpstr>Đăng nhập</vt:lpstr>
      <vt:lpstr>Trang chủ </vt:lpstr>
      <vt:lpstr>Tìm kiếm </vt:lpstr>
      <vt:lpstr>Giỏ hàng</vt:lpstr>
      <vt:lpstr>Đặt hàng</vt:lpstr>
      <vt:lpstr>TaiKhoan</vt:lpstr>
      <vt:lpstr>Wishlist</vt:lpstr>
      <vt:lpstr>Xem 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hoangtienvinh18hy@gmail.com</dc:creator>
  <cp:lastModifiedBy>hoangtienvinh18hy@gmail.com</cp:lastModifiedBy>
  <dcterms:created xsi:type="dcterms:W3CDTF">2024-11-29T06:19:55Z</dcterms:created>
  <dcterms:modified xsi:type="dcterms:W3CDTF">2024-12-17T16:25:20Z</dcterms:modified>
</cp:coreProperties>
</file>