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\Desktop\ĐỒ ÁN 4\Project4_LuuThiAnDuyen\"/>
    </mc:Choice>
  </mc:AlternateContent>
  <bookViews>
    <workbookView xWindow="0" yWindow="0" windowWidth="25600" windowHeight="12130"/>
  </bookViews>
  <sheets>
    <sheet name="TestReport" sheetId="12" r:id="rId1"/>
    <sheet name="GS_Login" sheetId="1" r:id="rId2"/>
    <sheet name="GS_Search" sheetId="7" r:id="rId3"/>
    <sheet name="Hiring" sheetId="11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2" l="1"/>
  <c r="H13" i="12"/>
  <c r="F13" i="12"/>
  <c r="E13" i="12"/>
  <c r="D11" i="12" l="1"/>
  <c r="D13" i="12"/>
  <c r="H12" i="12"/>
  <c r="G12" i="12"/>
  <c r="F12" i="12"/>
  <c r="E12" i="12"/>
  <c r="D12" i="12"/>
  <c r="H11" i="12"/>
  <c r="G11" i="12"/>
  <c r="F11" i="12"/>
  <c r="E11" i="12"/>
  <c r="A11" i="7" l="1"/>
  <c r="A10" i="7"/>
  <c r="A12" i="7"/>
  <c r="A13" i="7"/>
  <c r="A14" i="7"/>
  <c r="A15" i="7"/>
  <c r="A16" i="7"/>
  <c r="A16" i="1" l="1"/>
  <c r="A17" i="1"/>
  <c r="A18" i="1"/>
  <c r="A19" i="1"/>
  <c r="A20" i="1"/>
  <c r="A21" i="1"/>
  <c r="G12" i="1" l="1"/>
  <c r="G13" i="1"/>
  <c r="G11" i="1"/>
  <c r="G10" i="1" l="1"/>
  <c r="A10" i="1" l="1"/>
  <c r="A11" i="1"/>
  <c r="A12" i="1"/>
  <c r="A13" i="1"/>
  <c r="A14" i="1"/>
  <c r="A15" i="1"/>
  <c r="A9" i="11"/>
  <c r="G9" i="11"/>
  <c r="A10" i="11"/>
  <c r="G10" i="11"/>
  <c r="A11" i="11"/>
  <c r="G11" i="11"/>
  <c r="A12" i="11"/>
  <c r="G12" i="11"/>
  <c r="A13" i="11"/>
  <c r="G13" i="11"/>
  <c r="A14" i="11"/>
  <c r="G14" i="11"/>
  <c r="A15" i="11"/>
  <c r="G15" i="11"/>
  <c r="A16" i="11"/>
  <c r="A17" i="11"/>
  <c r="D5" i="11" l="1"/>
  <c r="C5" i="11"/>
  <c r="B5" i="11"/>
  <c r="A5" i="11"/>
  <c r="E5" i="11" l="1"/>
  <c r="G16" i="7" l="1"/>
  <c r="G15" i="7"/>
  <c r="G14" i="7"/>
  <c r="G13" i="7"/>
  <c r="G12" i="7"/>
  <c r="G11" i="7"/>
  <c r="G10" i="7"/>
  <c r="G9" i="7"/>
  <c r="A9" i="7"/>
  <c r="D5" i="7"/>
  <c r="C5" i="7"/>
  <c r="B5" i="7"/>
  <c r="A5" i="7"/>
  <c r="E5" i="7" l="1"/>
  <c r="D5" i="1" l="1"/>
  <c r="C5" i="1"/>
  <c r="B5" i="1"/>
  <c r="A5" i="1"/>
  <c r="F21" i="12" l="1"/>
  <c r="E21" i="12"/>
  <c r="G21" i="12"/>
  <c r="E5" i="1"/>
  <c r="E24" i="12" l="1"/>
  <c r="H21" i="12"/>
  <c r="E23" i="12" s="1"/>
</calcChain>
</file>

<file path=xl/sharedStrings.xml><?xml version="1.0" encoding="utf-8"?>
<sst xmlns="http://schemas.openxmlformats.org/spreadsheetml/2006/main" count="210" uniqueCount="93">
  <si>
    <t>Item Test</t>
  </si>
  <si>
    <t>Test requirement</t>
  </si>
  <si>
    <t>Tester</t>
  </si>
  <si>
    <t>Lưu Thị An Duyên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</si>
  <si>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</si>
  <si>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</si>
  <si>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</si>
  <si>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</si>
  <si>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</si>
  <si>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</si>
  <si>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</si>
  <si>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</si>
  <si>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</si>
  <si>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</si>
  <si>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</si>
  <si>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</si>
  <si>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</si>
  <si>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</si>
  <si>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</si>
  <si>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</si>
  <si>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</si>
  <si>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</si>
  <si>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</si>
  <si>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</si>
  <si>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</si>
  <si>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</si>
  <si>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</si>
  <si>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</si>
  <si>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</si>
  <si>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Sub total</t>
  </si>
  <si>
    <t>Test coverage</t>
  </si>
  <si>
    <t>Test successful coverage</t>
  </si>
  <si>
    <t>Luu Thi An Duyen</t>
  </si>
  <si>
    <t>Kiểm thử website Laluz Parfumes</t>
  </si>
  <si>
    <t>tutor_Login</t>
  </si>
  <si>
    <t xml:space="preserve">Gia sư đăng nhập thành công </t>
  </si>
  <si>
    <t>Hệ thống chuyển sang trang myaccount</t>
  </si>
  <si>
    <t>Auto</t>
  </si>
  <si>
    <t>Bỏ trống thông tin email</t>
  </si>
  <si>
    <t>Nhập sai thông tin email hoặc password</t>
  </si>
  <si>
    <t>B1: Vào trang tutor
B2: Click đăng nhập vào tài khoản
B3: Nhập đầy đủ thông tin email và password
B4: Click Đăng nhập</t>
  </si>
  <si>
    <t>B1: Vào trang tutor
B2: Click đăng nhập vào tài khoản
B3: Bỏ trống thông tin email
B4: Click Đăng nhập</t>
  </si>
  <si>
    <t>B1: Vào trang tutor
B2: Click đăng nhập vào tài khoản
B3: Nhập sai thông tin email hoặc password
B4: Click Đăng nhập</t>
  </si>
  <si>
    <t>B1: Vào trang tutor
B2: Click đăng nhập vào tài khoản
B3: Bỏ trống thông tin password
B4: Click Đăng nhập</t>
  </si>
  <si>
    <t>Bỏ trống thông tin password</t>
  </si>
  <si>
    <t>Hệ thống thông báo lỗi "Email là bắt buộc"</t>
  </si>
  <si>
    <t>Hệ thống thông báo lỗi "Password là bắt buộc"</t>
  </si>
  <si>
    <t>Hệ thống thông báo lỗi "Sai tên đăng nhập hoặc mật khẩu"</t>
  </si>
  <si>
    <t>Search</t>
  </si>
  <si>
    <t xml:space="preserve">Tìm kiếm nội dung phù hợp </t>
  </si>
  <si>
    <t xml:space="preserve">Truy cập vào trang gia sư </t>
  </si>
  <si>
    <t>B1: Nhập từ khoá tìm kiếm phù hợp
B2: Nhấn tìm kiếm</t>
  </si>
  <si>
    <t>Hiển thị đúng và đủ kết quả phù hợp</t>
  </si>
  <si>
    <t xml:space="preserve">Tìm kiếm nội dung không tồn tại </t>
  </si>
  <si>
    <t>B1: Nhập từ khoá tìm kiếm không tồn tại
B2: Nhấn tìm kiếm</t>
  </si>
  <si>
    <t>Tìm kiếm rỗng</t>
  </si>
  <si>
    <t xml:space="preserve">Tìm kiếm với ký tự đặc biệt </t>
  </si>
  <si>
    <t xml:space="preserve">Tìm kiếm không phân biệt hoa thường </t>
  </si>
  <si>
    <t xml:space="preserve">Tìm kiếm với khoảng trắng thừa </t>
  </si>
  <si>
    <t xml:space="preserve">Tìm kiếm với từ khoá 1 phần </t>
  </si>
  <si>
    <t>B1: Nhập từ khoá tìm kiếm rỗng
B2: Nhấn tìm kiếm</t>
  </si>
  <si>
    <t>B1: Nhập từ khoá tìm kiếm chưa kí tự đặc biệt
B2: Nhấn tìm kiếm</t>
  </si>
  <si>
    <t>B1: Nhập từ khoá tìm kiếm không có cả hoa cả thường
B2: Nhấn tìm kiếm</t>
  </si>
  <si>
    <t>B1: Nhập từ khoá tìm kiếm có chứa khoảng trắng thừa
B2: Nhấn tìm kiếm</t>
  </si>
  <si>
    <t>B1: Nhập từ khoá tìm kiếm 1 phần
B2: Nhấn tìm kiếm</t>
  </si>
  <si>
    <t>Tìm kiếm với từ khoá toàn dấu cách</t>
  </si>
  <si>
    <t>B1: Nhập từ khoá tìm kiếm toàn dấu cách
B2: Nhấn tìm kiếm</t>
  </si>
  <si>
    <t>Không hiển thị kết quả tìm kiếm nào</t>
  </si>
  <si>
    <t>Hiển thị không có lớp gia sư nào phù hợp</t>
  </si>
  <si>
    <t>Hiring</t>
  </si>
  <si>
    <t>Đăng ký thuê gia sư thành công</t>
  </si>
  <si>
    <t>Bỏ trống ô họ tên</t>
  </si>
  <si>
    <t xml:space="preserve">Bỏ trống ô số điện thoại </t>
  </si>
  <si>
    <t xml:space="preserve">Bỏ trống số nhà </t>
  </si>
  <si>
    <t xml:space="preserve">Bỏ trống ghi chú </t>
  </si>
  <si>
    <t>B1: Vào trang chủ
B2: Nhấn đăng ký thuê gia sư
B3: Điền đầy đủ thông tin đăng ký
B4: Nhấn đăng ký</t>
  </si>
  <si>
    <t>Hệ thống thông báo thành công</t>
  </si>
  <si>
    <t>Hệ thống hiển thị thông báo lỗi "Họ và tên là bắt buộc"</t>
  </si>
  <si>
    <t>Hệ thống hiển thị thông báo lỗi "Số điện thoại là bắt buộc"</t>
  </si>
  <si>
    <t>Hệ thống không báo lỗi</t>
  </si>
  <si>
    <t>Hệ thống không báo lỗi và tiếp tục đăng ký</t>
  </si>
  <si>
    <t xml:space="preserve">Hệ thống không báo lỗi và tiếp tục đăng ký </t>
  </si>
  <si>
    <t xml:space="preserve">Nhập số điện thoại không đúng định dạng </t>
  </si>
  <si>
    <t>B1: Vào trang chủ
B2: Nhấn đăng ký thuê gia sư
B3:Bỏ trống ô họ tên
B4: Nhấn đăng ký</t>
  </si>
  <si>
    <t>B1: Vào trang chủ
B2: Nhấn đăng ký thuê gia sư
B3: Bỏ trống ô số điện thoại
B4: Nhấn đăng ký</t>
  </si>
  <si>
    <t>B1: Vào trang chủ
B2: Nhấn đăng ký thuê gia sư
B3: Bỏ trống số nhà
B4: Nhấn đăng ký</t>
  </si>
  <si>
    <t>B1: Vào trang chủ
B2: Nhấn đăng ký thuê gia sư
B3: Nhập số điện thoại không đúng định dạng
B4: Nhấn đăng ký</t>
  </si>
  <si>
    <t>B1: Vào trang chủ
B2: Nhấn đăng ký thuê gia sư
B3: Bỏ trống ghi chú
B4: Nhấn đăng ký</t>
  </si>
  <si>
    <t xml:space="preserve">Nhập số điện thoại nhỏ hoặc lớn hơn 10 số </t>
  </si>
  <si>
    <t>B1: Vào trang chủ
B2: Nhấn đăng ký thuê gia sư
B3: Nhập số điện thoại nhỏ hoặc lớn hơn 10 số
B4: Nhấn đăng ký</t>
  </si>
  <si>
    <t>Hệ thống thông báo lỗi "Số điện thoại ít nhất 10 chữ số "</t>
  </si>
  <si>
    <t>GS_Login</t>
  </si>
  <si>
    <t>GS_Search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</si>
</sst>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24" x14ac:knownFonts="1">
    <font>
      <sz val="11"/>
      <color theme="1"/>
      <name val="Calibri"/>
      <family val="2"/>
      <charset val="163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name val="Calibri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FF0000"/>
      <name val="Tahoma"/>
      <family val="2"/>
    </font>
    <font>
      <sz val="13"/>
      <color theme="1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ahoma"/>
      <family val="2"/>
    </font>
    <font>
      <b/>
      <sz val="10"/>
      <color rgb="FF993300"/>
      <name val="Tahoma"/>
      <family val="2"/>
    </font>
    <font>
      <b/>
      <sz val="10"/>
      <color rgb="FFFFFFFF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24">
    <xf numFmtId="0" fontId="0" fillId="0" borderId="0" xfId="0"/>
    <xf numFmtId="164" fontId="1" fillId="2" borderId="1" xfId="0" applyNumberFormat="1" applyFont="1" applyFill="1" applyBorder="1" applyAlignment="1">
      <alignment horizontal="left" vertical="top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left" vertical="top" wrapText="1"/>
    </xf>
    <xf numFmtId="164" fontId="5" fillId="2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left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2" borderId="7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  <xf numFmtId="9" fontId="9" fillId="2" borderId="12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 wrapText="1"/>
    </xf>
    <xf numFmtId="3" fontId="8" fillId="2" borderId="14" xfId="0" applyNumberFormat="1" applyFont="1" applyFill="1" applyBorder="1" applyAlignment="1">
      <alignment horizontal="left" vertical="top"/>
    </xf>
    <xf numFmtId="3" fontId="8" fillId="2" borderId="0" xfId="0" applyNumberFormat="1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12" fillId="0" borderId="16" xfId="0" applyNumberFormat="1" applyFont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164" fontId="11" fillId="3" borderId="8" xfId="0" applyNumberFormat="1" applyFont="1" applyFill="1" applyBorder="1" applyAlignment="1">
      <alignment horizontal="left" vertical="top" wrapText="1"/>
    </xf>
    <xf numFmtId="164" fontId="11" fillId="3" borderId="8" xfId="0" applyNumberFormat="1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2" fillId="0" borderId="0" xfId="0" applyFont="1"/>
    <xf numFmtId="164" fontId="12" fillId="0" borderId="8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 wrapText="1"/>
    </xf>
    <xf numFmtId="164" fontId="12" fillId="5" borderId="10" xfId="0" applyNumberFormat="1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2" fillId="0" borderId="20" xfId="0" applyFont="1" applyBorder="1"/>
    <xf numFmtId="0" fontId="12" fillId="0" borderId="19" xfId="0" applyFont="1" applyBorder="1" applyAlignment="1">
      <alignment horizontal="left" vertical="top" wrapText="1"/>
    </xf>
    <xf numFmtId="164" fontId="12" fillId="5" borderId="18" xfId="0" applyNumberFormat="1" applyFont="1" applyFill="1" applyBorder="1" applyAlignment="1">
      <alignment horizontal="center" vertical="center" wrapText="1"/>
    </xf>
    <xf numFmtId="0" fontId="12" fillId="0" borderId="16" xfId="0" applyFont="1" applyBorder="1"/>
    <xf numFmtId="164" fontId="11" fillId="3" borderId="6" xfId="0" applyNumberFormat="1" applyFont="1" applyFill="1" applyBorder="1" applyAlignment="1">
      <alignment horizontal="center" vertical="center" wrapText="1"/>
    </xf>
    <xf numFmtId="9" fontId="9" fillId="2" borderId="9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 wrapText="1"/>
    </xf>
    <xf numFmtId="3" fontId="8" fillId="2" borderId="18" xfId="0" applyNumberFormat="1" applyFont="1" applyFill="1" applyBorder="1" applyAlignment="1">
      <alignment horizontal="left" vertical="top"/>
    </xf>
    <xf numFmtId="164" fontId="11" fillId="3" borderId="16" xfId="0" applyNumberFormat="1" applyFont="1" applyFill="1" applyBorder="1" applyAlignment="1">
      <alignment horizontal="left" vertical="top" wrapText="1"/>
    </xf>
    <xf numFmtId="164" fontId="13" fillId="4" borderId="15" xfId="0" applyNumberFormat="1" applyFont="1" applyFill="1" applyBorder="1" applyAlignment="1">
      <alignment vertical="top"/>
    </xf>
    <xf numFmtId="164" fontId="13" fillId="4" borderId="0" xfId="0" applyNumberFormat="1" applyFont="1" applyFill="1" applyBorder="1" applyAlignment="1">
      <alignment vertical="top"/>
    </xf>
    <xf numFmtId="164" fontId="13" fillId="4" borderId="16" xfId="0" applyNumberFormat="1" applyFont="1" applyFill="1" applyBorder="1" applyAlignment="1">
      <alignment vertical="top"/>
    </xf>
    <xf numFmtId="0" fontId="15" fillId="0" borderId="16" xfId="0" applyFont="1" applyBorder="1" applyAlignment="1">
      <alignment horizontal="left" vertical="top" wrapText="1"/>
    </xf>
    <xf numFmtId="164" fontId="12" fillId="5" borderId="16" xfId="0" applyNumberFormat="1" applyFont="1" applyFill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top"/>
    </xf>
    <xf numFmtId="0" fontId="15" fillId="0" borderId="16" xfId="0" applyFont="1" applyFill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12" fillId="0" borderId="0" xfId="0" applyFont="1" applyBorder="1"/>
    <xf numFmtId="164" fontId="12" fillId="0" borderId="21" xfId="0" applyNumberFormat="1" applyFont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3" fontId="15" fillId="2" borderId="14" xfId="0" applyNumberFormat="1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164" fontId="2" fillId="2" borderId="0" xfId="0" applyNumberFormat="1" applyFont="1" applyFill="1" applyBorder="1"/>
    <xf numFmtId="164" fontId="1" fillId="2" borderId="0" xfId="0" applyNumberFormat="1" applyFont="1" applyFill="1" applyBorder="1"/>
    <xf numFmtId="15" fontId="2" fillId="2" borderId="0" xfId="0" applyNumberFormat="1" applyFont="1" applyFill="1" applyBorder="1"/>
    <xf numFmtId="164" fontId="18" fillId="2" borderId="8" xfId="0" applyNumberFormat="1" applyFont="1" applyFill="1" applyBorder="1" applyAlignment="1">
      <alignment horizontal="left" vertical="center"/>
    </xf>
    <xf numFmtId="164" fontId="18" fillId="2" borderId="8" xfId="0" applyNumberFormat="1" applyFont="1" applyFill="1" applyBorder="1" applyAlignment="1">
      <alignment vertical="center"/>
    </xf>
    <xf numFmtId="164" fontId="18" fillId="2" borderId="0" xfId="0" applyNumberFormat="1" applyFont="1" applyFill="1" applyBorder="1"/>
    <xf numFmtId="164" fontId="5" fillId="2" borderId="0" xfId="0" applyNumberFormat="1" applyFont="1" applyFill="1" applyBorder="1"/>
    <xf numFmtId="164" fontId="2" fillId="2" borderId="23" xfId="0" applyNumberFormat="1" applyFont="1" applyFill="1" applyBorder="1"/>
    <xf numFmtId="164" fontId="19" fillId="3" borderId="24" xfId="0" applyNumberFormat="1" applyFont="1" applyFill="1" applyBorder="1" applyAlignment="1">
      <alignment horizontal="center"/>
    </xf>
    <xf numFmtId="164" fontId="19" fillId="3" borderId="25" xfId="0" applyNumberFormat="1" applyFont="1" applyFill="1" applyBorder="1" applyAlignment="1">
      <alignment horizontal="center"/>
    </xf>
    <xf numFmtId="164" fontId="19" fillId="3" borderId="25" xfId="0" applyNumberFormat="1" applyFont="1" applyFill="1" applyBorder="1" applyAlignment="1">
      <alignment horizontal="center" wrapText="1"/>
    </xf>
    <xf numFmtId="164" fontId="19" fillId="3" borderId="26" xfId="0" applyNumberFormat="1" applyFont="1" applyFill="1" applyBorder="1" applyAlignment="1">
      <alignment horizontal="center"/>
    </xf>
    <xf numFmtId="164" fontId="19" fillId="3" borderId="27" xfId="0" applyNumberFormat="1" applyFont="1" applyFill="1" applyBorder="1" applyAlignment="1">
      <alignment horizontal="center" wrapText="1"/>
    </xf>
    <xf numFmtId="1" fontId="2" fillId="0" borderId="28" xfId="0" applyNumberFormat="1" applyFont="1" applyBorder="1" applyAlignment="1">
      <alignment horizontal="center"/>
    </xf>
    <xf numFmtId="164" fontId="20" fillId="0" borderId="29" xfId="1" applyNumberFormat="1" applyBorder="1"/>
    <xf numFmtId="1" fontId="2" fillId="0" borderId="29" xfId="0" applyNumberFormat="1" applyFont="1" applyBorder="1" applyAlignment="1">
      <alignment horizontal="center" vertical="center"/>
    </xf>
    <xf numFmtId="164" fontId="21" fillId="0" borderId="29" xfId="0" applyNumberFormat="1" applyFont="1" applyBorder="1"/>
    <xf numFmtId="164" fontId="22" fillId="3" borderId="30" xfId="0" applyNumberFormat="1" applyFont="1" applyFill="1" applyBorder="1" applyAlignment="1">
      <alignment horizontal="center"/>
    </xf>
    <xf numFmtId="164" fontId="19" fillId="3" borderId="31" xfId="0" applyNumberFormat="1" applyFont="1" applyFill="1" applyBorder="1"/>
    <xf numFmtId="1" fontId="22" fillId="3" borderId="31" xfId="0" applyNumberFormat="1" applyFont="1" applyFill="1" applyBorder="1" applyAlignment="1">
      <alignment horizontal="center"/>
    </xf>
    <xf numFmtId="1" fontId="22" fillId="3" borderId="32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164" fontId="18" fillId="2" borderId="0" xfId="0" applyNumberFormat="1" applyFont="1" applyFill="1" applyBorder="1" applyAlignment="1">
      <alignment horizontal="left"/>
    </xf>
    <xf numFmtId="2" fontId="23" fillId="2" borderId="0" xfId="0" applyNumberFormat="1" applyFont="1" applyFill="1" applyBorder="1" applyAlignment="1">
      <alignment horizontal="right" wrapText="1"/>
    </xf>
    <xf numFmtId="164" fontId="8" fillId="2" borderId="0" xfId="0" applyNumberFormat="1" applyFont="1" applyFill="1" applyBorder="1" applyAlignment="1">
      <alignment horizontal="center" wrapText="1"/>
    </xf>
    <xf numFmtId="164" fontId="21" fillId="0" borderId="33" xfId="0" applyNumberFormat="1" applyFont="1" applyFill="1" applyBorder="1"/>
    <xf numFmtId="0" fontId="12" fillId="0" borderId="20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 wrapText="1"/>
    </xf>
    <xf numFmtId="164" fontId="12" fillId="5" borderId="0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vertical="top" wrapText="1"/>
    </xf>
    <xf numFmtId="0" fontId="0" fillId="0" borderId="0" xfId="0" applyBorder="1"/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164" fontId="12" fillId="5" borderId="0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left"/>
    </xf>
    <xf numFmtId="0" fontId="3" fillId="0" borderId="6" xfId="0" applyFont="1" applyBorder="1"/>
    <xf numFmtId="164" fontId="18" fillId="2" borderId="2" xfId="0" applyNumberFormat="1" applyFont="1" applyFill="1" applyBorder="1" applyAlignment="1">
      <alignment horizontal="left"/>
    </xf>
    <xf numFmtId="164" fontId="18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vertical="top"/>
    </xf>
    <xf numFmtId="0" fontId="3" fillId="0" borderId="3" xfId="0" applyFont="1" applyBorder="1"/>
    <xf numFmtId="164" fontId="17" fillId="2" borderId="0" xfId="0" applyNumberFormat="1" applyFont="1" applyFill="1" applyBorder="1" applyAlignment="1">
      <alignment horizontal="center"/>
    </xf>
    <xf numFmtId="0" fontId="3" fillId="0" borderId="0" xfId="0" applyFont="1" applyBorder="1"/>
    <xf numFmtId="164" fontId="9" fillId="2" borderId="2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top" wrapText="1"/>
    </xf>
    <xf numFmtId="0" fontId="3" fillId="0" borderId="4" xfId="0" applyFont="1" applyBorder="1"/>
    <xf numFmtId="164" fontId="2" fillId="0" borderId="2" xfId="0" applyNumberFormat="1" applyFont="1" applyBorder="1" applyAlignment="1">
      <alignment horizontal="left" vertical="top" wrapText="1"/>
    </xf>
    <xf numFmtId="164" fontId="6" fillId="2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2"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ang/Desktop/&#272;&#7890;%20&#193;N%202/Testcases/UI/UI_Test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ăng ký"/>
      <sheetName val="Đăng nhập"/>
      <sheetName val="Trang chủ "/>
      <sheetName val="Sheet1"/>
      <sheetName val="change_pass"/>
    </sheetNames>
    <sheetDataSet>
      <sheetData sheetId="0" refreshError="1"/>
      <sheetData sheetId="1" refreshError="1">
        <row r="1">
          <cell r="B1" t="str">
            <v>DangNhap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30" zoomScaleNormal="130" workbookViewId="0">
      <selection activeCell="E16" sqref="E16"/>
    </sheetView>
  </sheetViews>
  <sheetFormatPr defaultRowHeight="14.5" x14ac:dyDescent="0.35"/>
  <cols>
    <col min="2" max="2" width="25.6328125" customWidth="1"/>
    <col min="3" max="3" width="16.08984375" customWidth="1"/>
    <col min="4" max="4" width="19.36328125" customWidth="1"/>
    <col min="5" max="5" width="18.26953125" customWidth="1"/>
    <col min="6" max="6" width="18.6328125" customWidth="1"/>
    <col min="7" max="7" width="15.81640625" customWidth="1"/>
    <col min="8" max="8" width="17.54296875" customWidth="1"/>
  </cols>
  <sheetData>
    <row r="1" spans="1:8" ht="24.5" x14ac:dyDescent="0.45">
      <c r="A1" s="70"/>
      <c r="B1" s="117" t="s">
        <v>18</v>
      </c>
      <c r="C1" s="118"/>
      <c r="D1" s="118"/>
      <c r="E1" s="118"/>
      <c r="F1" s="118"/>
      <c r="G1" s="118"/>
      <c r="H1" s="118"/>
    </row>
    <row r="2" spans="1:8" x14ac:dyDescent="0.35">
      <c r="A2" s="71"/>
      <c r="B2" s="71"/>
      <c r="C2" s="70"/>
      <c r="D2" s="70"/>
      <c r="E2" s="70"/>
      <c r="F2" s="70"/>
      <c r="G2" s="70"/>
      <c r="H2" s="72"/>
    </row>
    <row r="3" spans="1:8" x14ac:dyDescent="0.35">
      <c r="A3" s="70"/>
      <c r="B3" s="73" t="s">
        <v>19</v>
      </c>
      <c r="C3" s="111" t="s">
        <v>33</v>
      </c>
      <c r="D3" s="112"/>
      <c r="E3" s="113" t="s">
        <v>20</v>
      </c>
      <c r="F3" s="112"/>
      <c r="G3" s="119" t="s">
        <v>32</v>
      </c>
      <c r="H3" s="112"/>
    </row>
    <row r="4" spans="1:8" x14ac:dyDescent="0.35">
      <c r="A4" s="70"/>
      <c r="B4" s="73" t="s">
        <v>21</v>
      </c>
      <c r="C4" s="111" t="s">
        <v>33</v>
      </c>
      <c r="D4" s="112"/>
      <c r="E4" s="113" t="s">
        <v>22</v>
      </c>
      <c r="F4" s="112"/>
      <c r="G4" s="111"/>
      <c r="H4" s="112"/>
    </row>
    <row r="5" spans="1:8" x14ac:dyDescent="0.35">
      <c r="A5" s="70"/>
      <c r="B5" s="74" t="s">
        <v>23</v>
      </c>
      <c r="C5" s="111"/>
      <c r="D5" s="112"/>
      <c r="E5" s="113" t="s">
        <v>24</v>
      </c>
      <c r="F5" s="112"/>
      <c r="G5" s="114"/>
      <c r="H5" s="112"/>
    </row>
    <row r="6" spans="1:8" x14ac:dyDescent="0.35">
      <c r="A6" s="71"/>
      <c r="B6" s="74" t="s">
        <v>25</v>
      </c>
      <c r="C6" s="115"/>
      <c r="D6" s="116"/>
      <c r="E6" s="116"/>
      <c r="F6" s="116"/>
      <c r="G6" s="116"/>
      <c r="H6" s="112"/>
    </row>
    <row r="7" spans="1:8" x14ac:dyDescent="0.35">
      <c r="A7" s="71"/>
      <c r="B7" s="75"/>
      <c r="C7" s="76"/>
      <c r="D7" s="70"/>
      <c r="E7" s="70"/>
      <c r="F7" s="70"/>
      <c r="G7" s="70"/>
      <c r="H7" s="72"/>
    </row>
    <row r="8" spans="1:8" x14ac:dyDescent="0.35">
      <c r="A8" s="70"/>
      <c r="B8" s="75"/>
      <c r="C8" s="76"/>
      <c r="D8" s="70"/>
      <c r="E8" s="70"/>
      <c r="F8" s="70"/>
      <c r="G8" s="70"/>
      <c r="H8" s="72"/>
    </row>
    <row r="9" spans="1:8" x14ac:dyDescent="0.35">
      <c r="A9" s="70"/>
      <c r="B9" s="70"/>
      <c r="C9" s="70"/>
      <c r="D9" s="70"/>
      <c r="E9" s="70"/>
      <c r="F9" s="70"/>
      <c r="G9" s="70"/>
      <c r="H9" s="70"/>
    </row>
    <row r="10" spans="1:8" ht="26" x14ac:dyDescent="0.35">
      <c r="A10" s="77"/>
      <c r="B10" s="78" t="s">
        <v>26</v>
      </c>
      <c r="C10" s="79" t="s">
        <v>27</v>
      </c>
      <c r="D10" s="80" t="s">
        <v>4</v>
      </c>
      <c r="E10" s="79" t="s">
        <v>5</v>
      </c>
      <c r="F10" s="79" t="s">
        <v>6</v>
      </c>
      <c r="G10" s="81" t="s">
        <v>7</v>
      </c>
      <c r="H10" s="82" t="s">
        <v>28</v>
      </c>
    </row>
    <row r="11" spans="1:8" x14ac:dyDescent="0.35">
      <c r="A11" s="77"/>
      <c r="B11" s="83">
        <v>1</v>
      </c>
      <c r="C11" s="84" t="s">
        <v>91</v>
      </c>
      <c r="D11" s="85">
        <f>GS_Login!A5</f>
        <v>4</v>
      </c>
      <c r="E11" s="85">
        <f>GS_Login!B5</f>
        <v>0</v>
      </c>
      <c r="F11" s="85">
        <f>GS_Login!C5</f>
        <v>0</v>
      </c>
      <c r="G11" s="85">
        <f>GS_Login!D5</f>
        <v>0</v>
      </c>
      <c r="H11" s="85">
        <f>GS_Login!E5</f>
        <v>4</v>
      </c>
    </row>
    <row r="12" spans="1:8" x14ac:dyDescent="0.35">
      <c r="A12" s="77"/>
      <c r="B12" s="83">
        <v>2</v>
      </c>
      <c r="C12" s="84" t="s">
        <v>92</v>
      </c>
      <c r="D12" s="85">
        <f>GS_Search!A5</f>
        <v>8</v>
      </c>
      <c r="E12" s="85">
        <f>GS_Search!B5</f>
        <v>0</v>
      </c>
      <c r="F12" s="85">
        <f>GS_Search!C5</f>
        <v>0</v>
      </c>
      <c r="G12" s="85">
        <f>GS_Search!D5</f>
        <v>0</v>
      </c>
      <c r="H12" s="85">
        <f>GS_Search!E5</f>
        <v>8</v>
      </c>
    </row>
    <row r="13" spans="1:8" x14ac:dyDescent="0.35">
      <c r="A13" s="77"/>
      <c r="B13" s="83">
        <v>3</v>
      </c>
      <c r="C13" s="84" t="s">
        <v>69</v>
      </c>
      <c r="D13" s="85">
        <f>Hiring!A5</f>
        <v>6</v>
      </c>
      <c r="E13" s="85">
        <f>Hiring!B5</f>
        <v>1</v>
      </c>
      <c r="F13" s="85">
        <f>Hiring!C5</f>
        <v>0</v>
      </c>
      <c r="G13" s="85">
        <f>Hiring!D5</f>
        <v>0</v>
      </c>
      <c r="H13" s="85">
        <f>Hiring!E5</f>
        <v>7</v>
      </c>
    </row>
    <row r="14" spans="1:8" x14ac:dyDescent="0.35">
      <c r="A14" s="77"/>
      <c r="B14" s="83"/>
      <c r="C14" s="86"/>
      <c r="D14" s="85"/>
      <c r="E14" s="85"/>
      <c r="F14" s="85"/>
      <c r="G14" s="85"/>
      <c r="H14" s="85"/>
    </row>
    <row r="15" spans="1:8" x14ac:dyDescent="0.35">
      <c r="A15" s="77"/>
      <c r="B15" s="83"/>
      <c r="C15" s="86"/>
      <c r="D15" s="85"/>
      <c r="E15" s="85"/>
      <c r="F15" s="85"/>
      <c r="G15" s="85"/>
      <c r="H15" s="85"/>
    </row>
    <row r="16" spans="1:8" x14ac:dyDescent="0.35">
      <c r="A16" s="77"/>
      <c r="B16" s="83"/>
      <c r="C16" s="86"/>
      <c r="D16" s="85"/>
      <c r="E16" s="85"/>
      <c r="F16" s="85"/>
      <c r="G16" s="85"/>
      <c r="H16" s="85"/>
    </row>
    <row r="17" spans="1:8" x14ac:dyDescent="0.35">
      <c r="A17" s="77"/>
      <c r="B17" s="83"/>
      <c r="C17" s="86"/>
      <c r="D17" s="85"/>
      <c r="E17" s="85"/>
      <c r="F17" s="85"/>
      <c r="G17" s="85"/>
      <c r="H17" s="85"/>
    </row>
    <row r="18" spans="1:8" x14ac:dyDescent="0.35">
      <c r="A18" s="77"/>
      <c r="B18" s="83"/>
      <c r="C18" s="86"/>
      <c r="D18" s="85"/>
      <c r="E18" s="85"/>
      <c r="F18" s="85"/>
      <c r="G18" s="85"/>
      <c r="H18" s="85"/>
    </row>
    <row r="19" spans="1:8" x14ac:dyDescent="0.35">
      <c r="A19" s="77"/>
      <c r="B19" s="83"/>
      <c r="C19" s="86"/>
      <c r="D19" s="85"/>
      <c r="E19" s="85"/>
      <c r="F19" s="85"/>
      <c r="G19" s="85"/>
      <c r="H19" s="85"/>
    </row>
    <row r="20" spans="1:8" x14ac:dyDescent="0.35">
      <c r="A20" s="77"/>
      <c r="B20" s="83"/>
      <c r="C20" s="97"/>
      <c r="D20" s="85"/>
      <c r="E20" s="85"/>
      <c r="F20" s="85"/>
      <c r="G20" s="85"/>
      <c r="H20" s="85"/>
    </row>
    <row r="21" spans="1:8" x14ac:dyDescent="0.35">
      <c r="A21" s="77"/>
      <c r="B21" s="87"/>
      <c r="C21" s="88" t="s">
        <v>29</v>
      </c>
      <c r="D21" s="89">
        <v>78</v>
      </c>
      <c r="E21" s="89">
        <f t="shared" ref="E21:H21" si="0">SUM(E11:E20)</f>
        <v>1</v>
      </c>
      <c r="F21" s="89">
        <f t="shared" si="0"/>
        <v>0</v>
      </c>
      <c r="G21" s="89">
        <f t="shared" si="0"/>
        <v>0</v>
      </c>
      <c r="H21" s="90">
        <f t="shared" si="0"/>
        <v>19</v>
      </c>
    </row>
    <row r="22" spans="1:8" x14ac:dyDescent="0.35">
      <c r="A22" s="70"/>
      <c r="B22" s="91"/>
      <c r="C22" s="70"/>
      <c r="D22" s="92"/>
      <c r="E22" s="93"/>
      <c r="F22" s="93"/>
      <c r="G22" s="93"/>
      <c r="H22" s="93"/>
    </row>
    <row r="23" spans="1:8" x14ac:dyDescent="0.35">
      <c r="A23" s="70"/>
      <c r="B23" s="70"/>
      <c r="C23" s="94" t="s">
        <v>30</v>
      </c>
      <c r="D23" s="70"/>
      <c r="E23" s="95">
        <f>($D21+$E21)*100/$H21</f>
        <v>415.78947368421052</v>
      </c>
      <c r="F23" s="70" t="s">
        <v>9</v>
      </c>
      <c r="G23" s="70"/>
      <c r="H23" s="96"/>
    </row>
    <row r="24" spans="1:8" x14ac:dyDescent="0.35">
      <c r="A24" s="70"/>
      <c r="B24" s="70"/>
      <c r="C24" s="94" t="s">
        <v>31</v>
      </c>
      <c r="D24" s="70"/>
      <c r="E24" s="95">
        <f>$D21*100/($D21+$G21)</f>
        <v>100</v>
      </c>
      <c r="F24" s="70" t="s">
        <v>9</v>
      </c>
      <c r="G24" s="70"/>
      <c r="H24" s="96"/>
    </row>
    <row r="25" spans="1:8" x14ac:dyDescent="0.35">
      <c r="A25" s="70"/>
      <c r="B25" s="70"/>
      <c r="C25" s="70"/>
      <c r="D25" s="70"/>
      <c r="E25" s="95"/>
      <c r="F25" s="70"/>
      <c r="G25" s="70"/>
      <c r="H25" s="70"/>
    </row>
    <row r="26" spans="1:8" x14ac:dyDescent="0.35">
      <c r="A26" s="70"/>
      <c r="B26" s="70"/>
      <c r="C26" s="70"/>
      <c r="D26" s="70"/>
      <c r="E26" s="70"/>
      <c r="F26" s="70"/>
      <c r="G26" s="70"/>
      <c r="H26" s="70"/>
    </row>
    <row r="27" spans="1:8" x14ac:dyDescent="0.35">
      <c r="A27" s="70"/>
      <c r="B27" s="70"/>
      <c r="C27" s="70"/>
      <c r="D27" s="70"/>
      <c r="E27" s="70"/>
      <c r="F27" s="70"/>
      <c r="G27" s="70"/>
      <c r="H27" s="70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GS_Login!A1" display="GS_Login"/>
    <hyperlink ref="C12" location="GS_Search!A1" display="GS_Search"/>
    <hyperlink ref="C13" location="Hiring!A1" display="Hir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3" zoomScale="97" zoomScaleNormal="130" workbookViewId="0">
      <selection activeCell="A8" sqref="A8:E13"/>
    </sheetView>
  </sheetViews>
  <sheetFormatPr defaultRowHeight="14.5" x14ac:dyDescent="0.35"/>
  <cols>
    <col min="1" max="1" width="7.453125" customWidth="1"/>
    <col min="2" max="2" width="18.26953125" customWidth="1"/>
    <col min="3" max="4" width="17.1796875" customWidth="1"/>
    <col min="5" max="5" width="18.36328125" customWidth="1"/>
    <col min="6" max="6" width="18.453125" customWidth="1"/>
    <col min="7" max="7" width="26.1796875" customWidth="1"/>
    <col min="8" max="8" width="16.08984375" customWidth="1"/>
    <col min="9" max="9" width="13.54296875" bestFit="1" customWidth="1"/>
  </cols>
  <sheetData>
    <row r="1" spans="1:9" ht="25" x14ac:dyDescent="0.35">
      <c r="A1" s="1" t="s">
        <v>0</v>
      </c>
      <c r="B1" s="120" t="s">
        <v>34</v>
      </c>
      <c r="C1" s="116"/>
      <c r="D1" s="116"/>
      <c r="E1" s="121"/>
      <c r="F1" s="2"/>
      <c r="G1" s="3"/>
      <c r="H1" s="3"/>
      <c r="I1" s="4"/>
    </row>
    <row r="2" spans="1:9" ht="20" customHeight="1" x14ac:dyDescent="0.35">
      <c r="A2" s="5" t="s">
        <v>1</v>
      </c>
      <c r="B2" s="122"/>
      <c r="C2" s="116"/>
      <c r="D2" s="116"/>
      <c r="E2" s="112"/>
      <c r="F2" s="6"/>
      <c r="G2" s="7"/>
      <c r="H2" s="7"/>
      <c r="I2" s="4"/>
    </row>
    <row r="3" spans="1:9" x14ac:dyDescent="0.35">
      <c r="A3" s="1" t="s">
        <v>2</v>
      </c>
      <c r="B3" s="123" t="s">
        <v>3</v>
      </c>
      <c r="C3" s="116"/>
      <c r="D3" s="116"/>
      <c r="E3" s="112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4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4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47"/>
      <c r="B7" s="48"/>
      <c r="C7" s="49"/>
      <c r="D7" s="50"/>
      <c r="E7" s="49"/>
      <c r="F7" s="23"/>
      <c r="G7" s="23"/>
      <c r="H7" s="24"/>
      <c r="I7" s="12"/>
    </row>
    <row r="8" spans="1:9" s="37" customFormat="1" ht="30" x14ac:dyDescent="0.35">
      <c r="A8" s="51" t="s">
        <v>10</v>
      </c>
      <c r="B8" s="51" t="s">
        <v>11</v>
      </c>
      <c r="C8" s="51" t="s">
        <v>12</v>
      </c>
      <c r="D8" s="51" t="s">
        <v>13</v>
      </c>
      <c r="E8" s="51" t="s">
        <v>14</v>
      </c>
      <c r="F8" s="46" t="s">
        <v>15</v>
      </c>
      <c r="G8" s="35" t="s">
        <v>16</v>
      </c>
      <c r="H8" s="35" t="s">
        <v>2</v>
      </c>
      <c r="I8" s="36" t="s">
        <v>17</v>
      </c>
    </row>
    <row r="9" spans="1:9" s="52" customFormat="1" ht="0.5" customHeight="1" x14ac:dyDescent="0.35">
      <c r="A9" s="54"/>
      <c r="B9" s="54"/>
      <c r="C9" s="54"/>
      <c r="D9" s="54"/>
      <c r="E9" s="54"/>
      <c r="F9" s="53"/>
      <c r="G9" s="53"/>
      <c r="H9" s="53"/>
      <c r="I9" s="53"/>
    </row>
    <row r="10" spans="1:9" s="37" customFormat="1" ht="155" x14ac:dyDescent="0.35">
      <c r="A10" s="29" t="str">
        <f>IF(AND(E10=""),"","["&amp;TEXT('[1]Đăng nhập'!$B$1,"##")&amp;"-"&amp;TEXT(ROW()-9-COUNTBLANK($E$9:E9)+1,"##")&amp;"]")</f>
        <v>[DangNhap-1]</v>
      </c>
      <c r="B10" s="31" t="s">
        <v>35</v>
      </c>
      <c r="D10" s="31" t="s">
        <v>40</v>
      </c>
      <c r="E10" s="31" t="s">
        <v>36</v>
      </c>
      <c r="F10" s="44" t="s">
        <v>4</v>
      </c>
      <c r="G10" s="41">
        <f ca="1">TODAY()</f>
        <v>45956</v>
      </c>
      <c r="H10" s="29" t="s">
        <v>3</v>
      </c>
      <c r="I10" s="98" t="s">
        <v>37</v>
      </c>
    </row>
    <row r="11" spans="1:9" s="37" customFormat="1" ht="139.5" x14ac:dyDescent="0.35">
      <c r="A11" s="29" t="str">
        <f>IF(AND(E11=""),"","["&amp;TEXT('[1]Đăng nhập'!$B$1,"##")&amp;"-"&amp;TEXT(ROW()-9-COUNTBLANK($E$9:E10)+1,"##")&amp;"]")</f>
        <v>[DangNhap-2]</v>
      </c>
      <c r="B11" s="31" t="s">
        <v>38</v>
      </c>
      <c r="D11" s="31" t="s">
        <v>41</v>
      </c>
      <c r="E11" s="31" t="s">
        <v>45</v>
      </c>
      <c r="F11" s="44" t="s">
        <v>4</v>
      </c>
      <c r="G11" s="41">
        <f ca="1">TODAY()</f>
        <v>45956</v>
      </c>
      <c r="H11" s="29" t="s">
        <v>3</v>
      </c>
      <c r="I11" s="98" t="s">
        <v>37</v>
      </c>
    </row>
    <row r="12" spans="1:9" s="37" customFormat="1" ht="155" x14ac:dyDescent="0.35">
      <c r="A12" s="29" t="str">
        <f>IF(AND(E12=""),"","["&amp;TEXT('[1]Đăng nhập'!$B$1,"##")&amp;"-"&amp;TEXT(ROW()-9-COUNTBLANK($E$9:E11)+1,"##")&amp;"]")</f>
        <v>[DangNhap-3]</v>
      </c>
      <c r="B12" s="31" t="s">
        <v>44</v>
      </c>
      <c r="C12" s="45"/>
      <c r="D12" s="31" t="s">
        <v>43</v>
      </c>
      <c r="E12" s="31" t="s">
        <v>46</v>
      </c>
      <c r="F12" s="44" t="s">
        <v>4</v>
      </c>
      <c r="G12" s="41">
        <f t="shared" ref="G12:G13" ca="1" si="0">TODAY()</f>
        <v>45956</v>
      </c>
      <c r="H12" s="29" t="s">
        <v>3</v>
      </c>
      <c r="I12" s="98" t="s">
        <v>37</v>
      </c>
    </row>
    <row r="13" spans="1:9" s="37" customFormat="1" ht="155" x14ac:dyDescent="0.35">
      <c r="A13" s="29" t="str">
        <f>IF(AND(E13=""),"","["&amp;TEXT('[1]Đăng nhập'!$B$1,"##")&amp;"-"&amp;TEXT(ROW()-9-COUNTBLANK($E$9:E12)+1,"##")&amp;"]")</f>
        <v>[DangNhap-4]</v>
      </c>
      <c r="B13" s="31" t="s">
        <v>39</v>
      </c>
      <c r="C13" s="45"/>
      <c r="D13" s="31" t="s">
        <v>42</v>
      </c>
      <c r="E13" s="31" t="s">
        <v>47</v>
      </c>
      <c r="F13" s="44" t="s">
        <v>4</v>
      </c>
      <c r="G13" s="41">
        <f t="shared" ca="1" si="0"/>
        <v>45956</v>
      </c>
      <c r="H13" s="29" t="s">
        <v>3</v>
      </c>
      <c r="I13" s="98" t="s">
        <v>37</v>
      </c>
    </row>
    <row r="14" spans="1:9" s="37" customFormat="1" ht="15.5" x14ac:dyDescent="0.35">
      <c r="A14" s="62" t="str">
        <f>IF(AND(E14=""),"","["&amp;TEXT('[1]Đăng nhập'!$B$1,"##")&amp;"-"&amp;TEXT(ROW()-9-COUNTBLANK($E$9:E13)+1,"##")&amp;"]")</f>
        <v/>
      </c>
      <c r="B14" s="60"/>
      <c r="C14" s="60"/>
      <c r="D14" s="60"/>
      <c r="E14" s="60"/>
      <c r="F14" s="44"/>
      <c r="G14" s="99"/>
      <c r="H14" s="62"/>
      <c r="I14" s="100"/>
    </row>
    <row r="15" spans="1:9" s="61" customFormat="1" ht="15.5" x14ac:dyDescent="0.35">
      <c r="A15" s="101" t="str">
        <f>IF(AND(E15=""),"","["&amp;TEXT('[1]Đăng nhập'!$B$1,"##")&amp;"-"&amp;TEXT(ROW()-9-COUNTBLANK($E$9:E14)+1,"##")&amp;"]")</f>
        <v/>
      </c>
      <c r="B15" s="33"/>
      <c r="C15" s="33"/>
      <c r="D15" s="33"/>
      <c r="E15" s="33"/>
      <c r="F15" s="110"/>
      <c r="G15" s="103"/>
      <c r="H15" s="101"/>
      <c r="I15" s="104"/>
    </row>
    <row r="16" spans="1:9" s="61" customFormat="1" ht="15.5" x14ac:dyDescent="0.35">
      <c r="A16" s="101" t="str">
        <f>IF(AND(E16=""),"","["&amp;TEXT('[1]Đăng nhập'!$B$1,"##")&amp;"-"&amp;TEXT(ROW()-9-COUNTBLANK($E$9:E15)+1,"##")&amp;"]")</f>
        <v/>
      </c>
      <c r="B16" s="32"/>
      <c r="C16" s="33"/>
      <c r="D16" s="105"/>
      <c r="E16" s="32"/>
      <c r="F16" s="110"/>
      <c r="G16" s="103"/>
      <c r="H16" s="101"/>
      <c r="I16" s="104"/>
    </row>
    <row r="17" spans="1:9" s="61" customFormat="1" ht="15.5" x14ac:dyDescent="0.35">
      <c r="A17" s="101" t="str">
        <f>IF(AND(E17=""),"","["&amp;TEXT('[1]Đăng nhập'!$B$1,"##")&amp;"-"&amp;TEXT(ROW()-9-COUNTBLANK($E$9:E16)+1,"##")&amp;"]")</f>
        <v/>
      </c>
      <c r="B17" s="32"/>
      <c r="C17" s="33"/>
      <c r="D17" s="105"/>
      <c r="E17" s="32"/>
      <c r="F17" s="110"/>
      <c r="G17" s="103"/>
      <c r="H17" s="101"/>
      <c r="I17" s="104"/>
    </row>
    <row r="18" spans="1:9" s="61" customFormat="1" ht="15.5" x14ac:dyDescent="0.35">
      <c r="A18" s="101" t="str">
        <f>IF(AND(E18=""),"","["&amp;TEXT('[1]Đăng nhập'!$B$1,"##")&amp;"-"&amp;TEXT(ROW()-9-COUNTBLANK($E$9:E17)+1,"##")&amp;"]")</f>
        <v/>
      </c>
      <c r="B18" s="32"/>
      <c r="C18" s="33"/>
      <c r="D18" s="32"/>
      <c r="E18" s="32"/>
      <c r="F18" s="110"/>
      <c r="G18" s="103"/>
      <c r="H18" s="101"/>
      <c r="I18" s="104"/>
    </row>
    <row r="19" spans="1:9" s="61" customFormat="1" ht="15.5" x14ac:dyDescent="0.35">
      <c r="A19" s="101" t="str">
        <f>IF(AND(E19=""),"","["&amp;TEXT('[1]Đăng nhập'!$B$1,"##")&amp;"-"&amp;TEXT(ROW()-9-COUNTBLANK($E$9:E18)+1,"##")&amp;"]")</f>
        <v/>
      </c>
      <c r="B19" s="32"/>
      <c r="C19" s="33"/>
      <c r="D19" s="32"/>
      <c r="E19" s="32"/>
      <c r="F19" s="110"/>
      <c r="G19" s="103"/>
      <c r="H19" s="101"/>
      <c r="I19" s="104"/>
    </row>
    <row r="20" spans="1:9" s="61" customFormat="1" ht="15.5" x14ac:dyDescent="0.35">
      <c r="A20" s="101" t="str">
        <f>IF(AND(E20=""),"","["&amp;TEXT('[1]Đăng nhập'!$B$1,"##")&amp;"-"&amp;TEXT(ROW()-9-COUNTBLANK($E$9:E19)+1,"##")&amp;"]")</f>
        <v/>
      </c>
      <c r="B20" s="32"/>
      <c r="C20" s="33"/>
      <c r="D20" s="106"/>
      <c r="E20" s="32"/>
      <c r="F20" s="110"/>
      <c r="G20" s="103"/>
      <c r="H20" s="101"/>
      <c r="I20" s="104"/>
    </row>
    <row r="21" spans="1:9" s="61" customFormat="1" ht="15.5" x14ac:dyDescent="0.35">
      <c r="A21" s="101" t="str">
        <f>IF(AND(E21=""),"","["&amp;TEXT('[1]Đăng nhập'!$B$1,"##")&amp;"-"&amp;TEXT(ROW()-9-COUNTBLANK($E$9:E20)+1,"##")&amp;"]")</f>
        <v/>
      </c>
      <c r="B21" s="33"/>
      <c r="C21" s="33"/>
      <c r="D21" s="33"/>
      <c r="E21" s="33"/>
      <c r="F21" s="110"/>
      <c r="G21" s="103"/>
      <c r="H21" s="101"/>
      <c r="I21" s="104"/>
    </row>
    <row r="22" spans="1:9" s="53" customFormat="1" ht="14.5" customHeight="1" x14ac:dyDescent="0.35"/>
    <row r="23" spans="1:9" s="61" customFormat="1" ht="15.5" x14ac:dyDescent="0.35">
      <c r="A23" s="101"/>
      <c r="B23" s="33"/>
      <c r="C23" s="33"/>
      <c r="D23" s="33"/>
      <c r="E23" s="33"/>
      <c r="F23" s="102"/>
      <c r="G23" s="103"/>
      <c r="H23" s="101"/>
    </row>
    <row r="24" spans="1:9" s="61" customFormat="1" ht="15.5" x14ac:dyDescent="0.35">
      <c r="A24" s="101"/>
      <c r="B24" s="33"/>
      <c r="C24" s="33"/>
      <c r="D24" s="33"/>
      <c r="E24" s="33"/>
      <c r="F24" s="102"/>
      <c r="G24" s="103"/>
      <c r="H24" s="101"/>
    </row>
    <row r="25" spans="1:9" s="61" customFormat="1" ht="15.5" x14ac:dyDescent="0.35">
      <c r="A25" s="101"/>
      <c r="B25" s="33"/>
      <c r="C25" s="33"/>
      <c r="D25" s="33"/>
      <c r="E25" s="33"/>
      <c r="F25" s="102"/>
      <c r="G25" s="103"/>
      <c r="H25" s="101"/>
    </row>
    <row r="26" spans="1:9" s="61" customFormat="1" ht="15.5" x14ac:dyDescent="0.35">
      <c r="A26" s="101"/>
      <c r="B26" s="33"/>
      <c r="C26" s="33"/>
      <c r="D26" s="33"/>
      <c r="E26" s="33"/>
      <c r="F26" s="102"/>
      <c r="G26" s="103"/>
      <c r="H26" s="101"/>
    </row>
    <row r="27" spans="1:9" s="107" customFormat="1" ht="15.5" x14ac:dyDescent="0.35">
      <c r="A27" s="101"/>
      <c r="B27" s="32"/>
      <c r="C27" s="33"/>
      <c r="D27" s="33"/>
      <c r="E27" s="33"/>
      <c r="F27" s="102"/>
      <c r="G27" s="103"/>
      <c r="H27" s="101"/>
    </row>
    <row r="28" spans="1:9" s="107" customFormat="1" ht="16.5" x14ac:dyDescent="0.35">
      <c r="A28" s="101"/>
      <c r="B28" s="108"/>
      <c r="C28" s="33"/>
      <c r="D28" s="109"/>
      <c r="E28" s="33"/>
      <c r="F28" s="102"/>
      <c r="G28" s="103"/>
      <c r="H28" s="101"/>
    </row>
    <row r="29" spans="1:9" s="107" customFormat="1" ht="16.5" x14ac:dyDescent="0.35">
      <c r="A29" s="101"/>
      <c r="B29" s="108"/>
      <c r="C29" s="33"/>
      <c r="D29" s="109"/>
      <c r="E29" s="33"/>
      <c r="F29" s="102"/>
      <c r="G29" s="103"/>
      <c r="H29" s="101"/>
    </row>
    <row r="30" spans="1:9" s="107" customFormat="1" ht="16.5" x14ac:dyDescent="0.35">
      <c r="A30" s="101"/>
      <c r="B30" s="108"/>
      <c r="C30" s="33"/>
      <c r="D30" s="109"/>
      <c r="E30" s="33"/>
      <c r="F30" s="102"/>
      <c r="G30" s="103"/>
      <c r="H30" s="101"/>
    </row>
    <row r="31" spans="1:9" s="107" customFormat="1" ht="16.5" x14ac:dyDescent="0.35">
      <c r="A31" s="101"/>
      <c r="B31" s="108"/>
      <c r="C31" s="33"/>
      <c r="D31" s="109"/>
      <c r="E31" s="33"/>
      <c r="F31" s="102"/>
      <c r="G31" s="103"/>
      <c r="H31" s="101"/>
    </row>
    <row r="32" spans="1:9" s="107" customFormat="1" ht="16.5" x14ac:dyDescent="0.35">
      <c r="A32" s="101"/>
      <c r="B32" s="108"/>
      <c r="C32" s="33"/>
      <c r="D32" s="109"/>
      <c r="E32" s="33"/>
      <c r="F32" s="102"/>
      <c r="G32" s="103"/>
      <c r="H32" s="101"/>
    </row>
    <row r="33" spans="5:5" s="107" customFormat="1" ht="15.5" x14ac:dyDescent="0.35">
      <c r="E33" s="33"/>
    </row>
    <row r="34" spans="5:5" s="107" customFormat="1" ht="15.5" x14ac:dyDescent="0.35">
      <c r="E34" s="33"/>
    </row>
    <row r="35" spans="5:5" s="107" customFormat="1" ht="15.5" x14ac:dyDescent="0.35">
      <c r="E35" s="33"/>
    </row>
    <row r="36" spans="5:5" s="107" customFormat="1" ht="15.5" x14ac:dyDescent="0.35">
      <c r="E36" s="33"/>
    </row>
    <row r="37" spans="5:5" s="107" customFormat="1" ht="15.5" x14ac:dyDescent="0.35">
      <c r="E37" s="33"/>
    </row>
    <row r="38" spans="5:5" s="107" customFormat="1" ht="15.5" x14ac:dyDescent="0.35">
      <c r="E38" s="33"/>
    </row>
    <row r="39" spans="5:5" s="107" customFormat="1" ht="15.5" x14ac:dyDescent="0.35">
      <c r="E39" s="33"/>
    </row>
  </sheetData>
  <mergeCells count="3">
    <mergeCell ref="B1:E1"/>
    <mergeCell ref="B2:E2"/>
    <mergeCell ref="B3:E3"/>
  </mergeCells>
  <conditionalFormatting sqref="F1:F8 F23:F32">
    <cfRule type="cellIs" dxfId="21" priority="11" operator="equal">
      <formula>"N/A"</formula>
    </cfRule>
    <cfRule type="cellIs" dxfId="20" priority="12" operator="equal">
      <formula>"Fail"</formula>
    </cfRule>
    <cfRule type="cellIs" dxfId="19" priority="13" operator="equal">
      <formula>Fail</formula>
    </cfRule>
    <cfRule type="cellIs" dxfId="18" priority="14" operator="equal">
      <formula>"Pass"</formula>
    </cfRule>
  </conditionalFormatting>
  <conditionalFormatting sqref="F10:F15">
    <cfRule type="cellIs" dxfId="17" priority="7" operator="equal">
      <formula>"N/A"</formula>
    </cfRule>
    <cfRule type="cellIs" dxfId="16" priority="8" operator="equal">
      <formula>"Fail"</formula>
    </cfRule>
    <cfRule type="cellIs" dxfId="15" priority="9" operator="equal">
      <formula>Fail</formula>
    </cfRule>
    <cfRule type="cellIs" dxfId="14" priority="10" operator="equal">
      <formula>"Pass"</formula>
    </cfRule>
  </conditionalFormatting>
  <conditionalFormatting sqref="I10">
    <cfRule type="containsText" dxfId="13" priority="3" operator="containsText" text="Auto">
      <formula>NOT(ISERROR(SEARCH("Auto",I10)))</formula>
    </cfRule>
    <cfRule type="containsText" dxfId="12" priority="4" operator="containsText" text="Manual">
      <formula>NOT(ISERROR(SEARCH("Manual",I10)))</formula>
    </cfRule>
  </conditionalFormatting>
  <conditionalFormatting sqref="I11:I13">
    <cfRule type="containsText" dxfId="11" priority="1" operator="containsText" text="Auto">
      <formula>NOT(ISERROR(SEARCH("Auto",I11)))</formula>
    </cfRule>
    <cfRule type="containsText" dxfId="10" priority="2" operator="containsText" text="Manual">
      <formula>NOT(ISERROR(SEARCH("Manual",I11)))</formula>
    </cfRule>
  </conditionalFormatting>
  <dataValidations count="3">
    <dataValidation type="list" allowBlank="1" showErrorMessage="1" sqref="F1:H2">
      <formula1>$J$1:$J$5</formula1>
    </dataValidation>
    <dataValidation type="list" allowBlank="1" showErrorMessage="1" sqref="F23:F32 F10 F11:F15">
      <formula1>"Pass,Fail,N/A,Untested"</formula1>
    </dataValidation>
    <dataValidation type="list" allowBlank="1" showInputMessage="1" showErrorMessage="1" sqref="I10 I11:I13">
      <formula1>"Auto, Manual"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02" zoomScaleNormal="190" workbookViewId="0">
      <selection activeCell="A8" sqref="A8:E16"/>
    </sheetView>
  </sheetViews>
  <sheetFormatPr defaultRowHeight="14.5" x14ac:dyDescent="0.35"/>
  <cols>
    <col min="1" max="1" width="10.26953125" customWidth="1"/>
    <col min="2" max="2" width="17.36328125" customWidth="1"/>
    <col min="3" max="3" width="16.6328125" customWidth="1"/>
    <col min="4" max="4" width="14.81640625" style="28" customWidth="1"/>
    <col min="5" max="5" width="20.453125" bestFit="1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0" t="s">
        <v>48</v>
      </c>
      <c r="C1" s="116"/>
      <c r="D1" s="116"/>
      <c r="E1" s="121"/>
      <c r="F1" s="2"/>
      <c r="G1" s="3"/>
      <c r="H1" s="3"/>
      <c r="I1" s="4"/>
    </row>
    <row r="2" spans="1:9" ht="37.5" x14ac:dyDescent="0.35">
      <c r="A2" s="5" t="s">
        <v>1</v>
      </c>
      <c r="B2" s="122"/>
      <c r="C2" s="116"/>
      <c r="D2" s="116"/>
      <c r="E2" s="112"/>
      <c r="F2" s="6"/>
      <c r="G2" s="7"/>
      <c r="H2" s="7"/>
      <c r="I2" s="4"/>
    </row>
    <row r="3" spans="1:9" x14ac:dyDescent="0.35">
      <c r="A3" s="1" t="s">
        <v>2</v>
      </c>
      <c r="B3" s="123" t="s">
        <v>3</v>
      </c>
      <c r="C3" s="116"/>
      <c r="D3" s="116"/>
      <c r="E3" s="112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25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8</v>
      </c>
      <c r="B5" s="14">
        <f>COUNTIF(F:F,"Fail")</f>
        <v>0</v>
      </c>
      <c r="C5" s="14">
        <f>COUNTIF(F:F,"Untested")</f>
        <v>0</v>
      </c>
      <c r="D5" s="26">
        <f>COUNTIF(F:F,"N/A")</f>
        <v>0</v>
      </c>
      <c r="E5" s="14">
        <f>SUM(A5:D5)</f>
        <v>8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27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37" customFormat="1" ht="30" x14ac:dyDescent="0.35">
      <c r="A8" s="34" t="s">
        <v>10</v>
      </c>
      <c r="B8" s="34" t="s">
        <v>11</v>
      </c>
      <c r="C8" s="34" t="s">
        <v>12</v>
      </c>
      <c r="D8" s="34" t="s">
        <v>13</v>
      </c>
      <c r="E8" s="34" t="s">
        <v>14</v>
      </c>
      <c r="F8" s="35" t="s">
        <v>15</v>
      </c>
      <c r="G8" s="35" t="s">
        <v>16</v>
      </c>
      <c r="H8" s="35" t="s">
        <v>2</v>
      </c>
      <c r="I8" s="36" t="s">
        <v>17</v>
      </c>
    </row>
    <row r="9" spans="1:9" s="37" customFormat="1" ht="77.5" x14ac:dyDescent="0.35">
      <c r="A9" s="38" t="str">
        <f>IF(AND(E9=""),"","["&amp;TEXT($B$1,"##")&amp;"-"&amp;TEXT(ROW()-9-COUNTBLANK($E$8:E8)+1,"##")&amp;"]")</f>
        <v>[Search-1]</v>
      </c>
      <c r="B9" s="39" t="s">
        <v>49</v>
      </c>
      <c r="C9" s="39" t="s">
        <v>50</v>
      </c>
      <c r="D9" s="39" t="s">
        <v>51</v>
      </c>
      <c r="E9" s="39" t="s">
        <v>52</v>
      </c>
      <c r="F9" s="40" t="s">
        <v>4</v>
      </c>
      <c r="G9" s="41">
        <f ca="1">TODAY()</f>
        <v>45956</v>
      </c>
      <c r="H9" s="29" t="s">
        <v>3</v>
      </c>
      <c r="I9" s="98" t="s">
        <v>37</v>
      </c>
    </row>
    <row r="10" spans="1:9" s="37" customFormat="1" ht="77.5" x14ac:dyDescent="0.35">
      <c r="A10" s="38" t="str">
        <f>IF(AND(E10=""),"","["&amp;TEXT($B$1,"##")&amp;"-"&amp;TEXT(ROW()-9-COUNTBLANK($E$8:E9)+1,"##")&amp;"]")</f>
        <v>[Search-2]</v>
      </c>
      <c r="B10" s="39" t="s">
        <v>53</v>
      </c>
      <c r="C10" s="39" t="s">
        <v>50</v>
      </c>
      <c r="D10" s="39" t="s">
        <v>54</v>
      </c>
      <c r="E10" s="39" t="s">
        <v>68</v>
      </c>
      <c r="F10" s="40" t="s">
        <v>4</v>
      </c>
      <c r="G10" s="41">
        <f t="shared" ref="G10:G16" ca="1" si="0">TODAY()</f>
        <v>45956</v>
      </c>
      <c r="H10" s="29" t="s">
        <v>3</v>
      </c>
      <c r="I10" s="98" t="s">
        <v>37</v>
      </c>
    </row>
    <row r="11" spans="1:9" s="37" customFormat="1" ht="77.5" x14ac:dyDescent="0.35">
      <c r="A11" s="38" t="str">
        <f>IF(AND(E11=""),"","["&amp;TEXT($B$1,"##")&amp;"-"&amp;TEXT(ROW()-9-COUNTBLANK($E$8:E10)+1,"##")&amp;"]")</f>
        <v>[Search-3]</v>
      </c>
      <c r="B11" s="39" t="s">
        <v>55</v>
      </c>
      <c r="C11" s="39" t="s">
        <v>50</v>
      </c>
      <c r="D11" s="39" t="s">
        <v>60</v>
      </c>
      <c r="E11" s="39" t="s">
        <v>67</v>
      </c>
      <c r="F11" s="40" t="s">
        <v>4</v>
      </c>
      <c r="G11" s="41">
        <f t="shared" ca="1" si="0"/>
        <v>45956</v>
      </c>
      <c r="H11" s="29" t="s">
        <v>3</v>
      </c>
      <c r="I11" s="98" t="s">
        <v>37</v>
      </c>
    </row>
    <row r="12" spans="1:9" s="37" customFormat="1" ht="93" x14ac:dyDescent="0.35">
      <c r="A12" s="38" t="str">
        <f>IF(AND(E12=""),"","["&amp;TEXT($B$1,"##")&amp;"-"&amp;TEXT(ROW()-9-COUNTBLANK($E$8:E11)+1,"##")&amp;"]")</f>
        <v>[Search-4]</v>
      </c>
      <c r="B12" s="39" t="s">
        <v>56</v>
      </c>
      <c r="C12" s="39" t="s">
        <v>50</v>
      </c>
      <c r="D12" s="39" t="s">
        <v>61</v>
      </c>
      <c r="E12" s="39" t="s">
        <v>68</v>
      </c>
      <c r="F12" s="40" t="s">
        <v>4</v>
      </c>
      <c r="G12" s="41">
        <f t="shared" ca="1" si="0"/>
        <v>45956</v>
      </c>
      <c r="H12" s="29" t="s">
        <v>3</v>
      </c>
      <c r="I12" s="98" t="s">
        <v>37</v>
      </c>
    </row>
    <row r="13" spans="1:9" s="37" customFormat="1" ht="93" x14ac:dyDescent="0.35">
      <c r="A13" s="38" t="str">
        <f>IF(AND(E13=""),"","["&amp;TEXT($B$1,"##")&amp;"-"&amp;TEXT(ROW()-9-COUNTBLANK($E$8:E12)+1,"##")&amp;"]")</f>
        <v>[Search-5]</v>
      </c>
      <c r="B13" s="39" t="s">
        <v>57</v>
      </c>
      <c r="C13" s="39" t="s">
        <v>50</v>
      </c>
      <c r="D13" s="39" t="s">
        <v>62</v>
      </c>
      <c r="E13" s="39" t="s">
        <v>52</v>
      </c>
      <c r="F13" s="40" t="s">
        <v>4</v>
      </c>
      <c r="G13" s="41">
        <f t="shared" ca="1" si="0"/>
        <v>45956</v>
      </c>
      <c r="H13" s="29" t="s">
        <v>3</v>
      </c>
      <c r="I13" s="98" t="s">
        <v>37</v>
      </c>
    </row>
    <row r="14" spans="1:9" s="37" customFormat="1" ht="93" x14ac:dyDescent="0.35">
      <c r="A14" s="38" t="str">
        <f>IF(AND(E14=""),"","["&amp;TEXT($B$1,"##")&amp;"-"&amp;TEXT(ROW()-9-COUNTBLANK($E$8:E13)+1,"##")&amp;"]")</f>
        <v>[Search-6]</v>
      </c>
      <c r="B14" s="39" t="s">
        <v>58</v>
      </c>
      <c r="C14" s="39" t="s">
        <v>50</v>
      </c>
      <c r="D14" s="39" t="s">
        <v>63</v>
      </c>
      <c r="E14" s="39" t="s">
        <v>52</v>
      </c>
      <c r="F14" s="40" t="s">
        <v>4</v>
      </c>
      <c r="G14" s="41">
        <f t="shared" ca="1" si="0"/>
        <v>45956</v>
      </c>
      <c r="H14" s="29" t="s">
        <v>3</v>
      </c>
      <c r="I14" s="98" t="s">
        <v>37</v>
      </c>
    </row>
    <row r="15" spans="1:9" s="37" customFormat="1" ht="77.5" x14ac:dyDescent="0.35">
      <c r="A15" s="38" t="str">
        <f>IF(AND(E15=""),"","["&amp;TEXT($B$1,"##")&amp;"-"&amp;TEXT(ROW()-9-COUNTBLANK($E$8:E14)+1,"##")&amp;"]")</f>
        <v>[Search-7]</v>
      </c>
      <c r="B15" s="43" t="s">
        <v>59</v>
      </c>
      <c r="C15" s="39" t="s">
        <v>50</v>
      </c>
      <c r="D15" s="39" t="s">
        <v>64</v>
      </c>
      <c r="E15" s="39" t="s">
        <v>52</v>
      </c>
      <c r="F15" s="40" t="s">
        <v>4</v>
      </c>
      <c r="G15" s="41">
        <f t="shared" ca="1" si="0"/>
        <v>45956</v>
      </c>
      <c r="H15" s="29" t="s">
        <v>3</v>
      </c>
      <c r="I15" s="98" t="s">
        <v>37</v>
      </c>
    </row>
    <row r="16" spans="1:9" s="37" customFormat="1" ht="77.5" x14ac:dyDescent="0.35">
      <c r="A16" s="38" t="str">
        <f>IF(AND(E16=""),"","["&amp;TEXT($B$1,"##")&amp;"-"&amp;TEXT(ROW()-9-COUNTBLANK($E$8:E15)+1,"##")&amp;"]")</f>
        <v>[Search-8]</v>
      </c>
      <c r="B16" s="30" t="s">
        <v>65</v>
      </c>
      <c r="C16" s="39" t="s">
        <v>50</v>
      </c>
      <c r="D16" s="39" t="s">
        <v>66</v>
      </c>
      <c r="E16" s="39" t="s">
        <v>67</v>
      </c>
      <c r="F16" s="44" t="s">
        <v>4</v>
      </c>
      <c r="G16" s="41">
        <f t="shared" ca="1" si="0"/>
        <v>45956</v>
      </c>
      <c r="H16" s="29" t="s">
        <v>3</v>
      </c>
      <c r="I16" s="98" t="s">
        <v>37</v>
      </c>
    </row>
  </sheetData>
  <mergeCells count="3">
    <mergeCell ref="B1:E1"/>
    <mergeCell ref="B2:E2"/>
    <mergeCell ref="B3:E3"/>
  </mergeCells>
  <conditionalFormatting sqref="F1:F16">
    <cfRule type="cellIs" dxfId="9" priority="7" operator="equal">
      <formula>"N/A"</formula>
    </cfRule>
    <cfRule type="cellIs" dxfId="8" priority="8" operator="equal">
      <formula>"Fail"</formula>
    </cfRule>
    <cfRule type="cellIs" dxfId="7" priority="9" operator="equal">
      <formula>Fail</formula>
    </cfRule>
    <cfRule type="cellIs" dxfId="6" priority="10" operator="equal">
      <formula>"Pass"</formula>
    </cfRule>
  </conditionalFormatting>
  <conditionalFormatting sqref="I9:I16">
    <cfRule type="containsText" dxfId="5" priority="1" operator="containsText" text="Auto">
      <formula>NOT(ISERROR(SEARCH("Auto",I9)))</formula>
    </cfRule>
    <cfRule type="containsText" dxfId="4" priority="2" operator="containsText" text="Manual">
      <formula>NOT(ISERROR(SEARCH("Manual",I9)))</formula>
    </cfRule>
  </conditionalFormatting>
  <dataValidations count="3">
    <dataValidation type="list" allowBlank="1" showErrorMessage="1" sqref="F1:H2">
      <formula1>$J$1:$J$5</formula1>
    </dataValidation>
    <dataValidation type="list" allowBlank="1" showErrorMessage="1" sqref="F9:F16">
      <formula1>"Pass,Fail,N/A,Untested"</formula1>
    </dataValidation>
    <dataValidation type="list" allowBlank="1" showInputMessage="1" showErrorMessage="1" sqref="I9:I16">
      <formula1>"Auto, Manual"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3" zoomScale="83" zoomScaleNormal="130" workbookViewId="0">
      <selection activeCell="G12" sqref="G12"/>
    </sheetView>
  </sheetViews>
  <sheetFormatPr defaultRowHeight="15.5" x14ac:dyDescent="0.35"/>
  <cols>
    <col min="1" max="1" width="5.90625" customWidth="1"/>
    <col min="2" max="2" width="16.6328125" customWidth="1"/>
    <col min="3" max="3" width="18.7265625" customWidth="1"/>
    <col min="4" max="4" width="16.453125" style="69" customWidth="1"/>
    <col min="5" max="5" width="14.906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20" t="s">
        <v>69</v>
      </c>
      <c r="C1" s="116"/>
      <c r="D1" s="116"/>
      <c r="E1" s="121"/>
      <c r="F1" s="2"/>
      <c r="G1" s="3"/>
      <c r="H1" s="3"/>
      <c r="I1" s="4"/>
    </row>
    <row r="2" spans="1:9" ht="50" x14ac:dyDescent="0.35">
      <c r="A2" s="5" t="s">
        <v>1</v>
      </c>
      <c r="B2" s="122"/>
      <c r="C2" s="116"/>
      <c r="D2" s="116"/>
      <c r="E2" s="112"/>
      <c r="F2" s="6"/>
      <c r="G2" s="7"/>
      <c r="H2" s="7"/>
      <c r="I2" s="4"/>
    </row>
    <row r="3" spans="1:9" ht="25" x14ac:dyDescent="0.35">
      <c r="A3" s="1" t="s">
        <v>2</v>
      </c>
      <c r="B3" s="123" t="s">
        <v>3</v>
      </c>
      <c r="C3" s="116"/>
      <c r="D3" s="116"/>
      <c r="E3" s="112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65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1</v>
      </c>
      <c r="C5" s="14">
        <f>COUNTIF(F:F,"Untested")</f>
        <v>0</v>
      </c>
      <c r="D5" s="66">
        <f>COUNTIF(F:F,"N/A")</f>
        <v>0</v>
      </c>
      <c r="E5" s="14">
        <f>SUM(A5:D5)</f>
        <v>7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67" t="s">
        <v>9</v>
      </c>
      <c r="E6" s="17"/>
      <c r="F6" s="11"/>
      <c r="G6" s="11"/>
      <c r="H6" s="11"/>
      <c r="I6" s="12"/>
    </row>
    <row r="7" spans="1:9" ht="16" thickBot="1" x14ac:dyDescent="0.4">
      <c r="A7" s="19"/>
      <c r="B7" s="20"/>
      <c r="C7" s="21"/>
      <c r="D7" s="68"/>
      <c r="E7" s="21"/>
      <c r="F7" s="23"/>
      <c r="G7" s="23"/>
      <c r="H7" s="24"/>
      <c r="I7" s="12"/>
    </row>
    <row r="8" spans="1:9" s="37" customFormat="1" ht="30" x14ac:dyDescent="0.35">
      <c r="A8" s="34" t="s">
        <v>10</v>
      </c>
      <c r="B8" s="34" t="s">
        <v>11</v>
      </c>
      <c r="C8" s="34" t="s">
        <v>12</v>
      </c>
      <c r="D8" s="34" t="s">
        <v>13</v>
      </c>
      <c r="E8" s="34" t="s">
        <v>14</v>
      </c>
      <c r="F8" s="35" t="s">
        <v>15</v>
      </c>
      <c r="G8" s="35" t="s">
        <v>16</v>
      </c>
      <c r="H8" s="35" t="s">
        <v>2</v>
      </c>
      <c r="I8" s="36" t="s">
        <v>17</v>
      </c>
    </row>
    <row r="9" spans="1:9" s="37" customFormat="1" ht="124" x14ac:dyDescent="0.35">
      <c r="A9" s="38" t="str">
        <f>IF(AND(E9=""),"","["&amp;TEXT($B$1,"##")&amp;"-"&amp;TEXT(ROW()-9-COUNTBLANK($E$8:E8)+1,"##")&amp;"]")</f>
        <v>[Hiring-1]</v>
      </c>
      <c r="B9" s="31" t="s">
        <v>70</v>
      </c>
      <c r="C9" s="39"/>
      <c r="D9" s="31" t="s">
        <v>75</v>
      </c>
      <c r="E9" s="31" t="s">
        <v>76</v>
      </c>
      <c r="F9" s="40" t="s">
        <v>4</v>
      </c>
      <c r="G9" s="41">
        <f ca="1">TODAY()</f>
        <v>45956</v>
      </c>
      <c r="H9" s="29" t="s">
        <v>3</v>
      </c>
      <c r="I9" s="42"/>
    </row>
    <row r="10" spans="1:9" s="37" customFormat="1" ht="124" x14ac:dyDescent="0.35">
      <c r="A10" s="38" t="str">
        <f>IF(AND(E10=""),"","["&amp;TEXT($B$1,"##")&amp;"-"&amp;TEXT(ROW()-9-COUNTBLANK($E$8:E9)+1,"##")&amp;"]")</f>
        <v>[Hiring-2]</v>
      </c>
      <c r="B10" s="31" t="s">
        <v>71</v>
      </c>
      <c r="C10" s="39"/>
      <c r="D10" s="31" t="s">
        <v>83</v>
      </c>
      <c r="E10" s="31" t="s">
        <v>77</v>
      </c>
      <c r="F10" s="40" t="s">
        <v>4</v>
      </c>
      <c r="G10" s="41">
        <f t="shared" ref="G10:G15" ca="1" si="0">TODAY()</f>
        <v>45956</v>
      </c>
      <c r="H10" s="29" t="s">
        <v>3</v>
      </c>
    </row>
    <row r="11" spans="1:9" s="37" customFormat="1" ht="124" x14ac:dyDescent="0.35">
      <c r="A11" s="38" t="str">
        <f>IF(AND(E11=""),"","["&amp;TEXT($B$1,"##")&amp;"-"&amp;TEXT(ROW()-9-COUNTBLANK($E$8:E10)+1,"##")&amp;"]")</f>
        <v>[Hiring-3]</v>
      </c>
      <c r="B11" s="31" t="s">
        <v>72</v>
      </c>
      <c r="C11" s="39"/>
      <c r="D11" s="31" t="s">
        <v>84</v>
      </c>
      <c r="E11" s="31" t="s">
        <v>78</v>
      </c>
      <c r="F11" s="40" t="s">
        <v>5</v>
      </c>
      <c r="G11" s="41">
        <f t="shared" ca="1" si="0"/>
        <v>45956</v>
      </c>
      <c r="H11" s="29" t="s">
        <v>3</v>
      </c>
    </row>
    <row r="12" spans="1:9" s="37" customFormat="1" ht="124" x14ac:dyDescent="0.35">
      <c r="A12" s="38" t="str">
        <f>IF(AND(E12=""),"","["&amp;TEXT($B$1,"##")&amp;"-"&amp;TEXT(ROW()-9-COUNTBLANK($E$8:E11)+1,"##")&amp;"]")</f>
        <v>[Hiring-4]</v>
      </c>
      <c r="B12" s="31" t="s">
        <v>73</v>
      </c>
      <c r="C12" s="39"/>
      <c r="D12" s="31" t="s">
        <v>85</v>
      </c>
      <c r="E12" s="31" t="s">
        <v>81</v>
      </c>
      <c r="F12" s="40" t="s">
        <v>4</v>
      </c>
      <c r="G12" s="41">
        <f t="shared" ca="1" si="0"/>
        <v>45956</v>
      </c>
      <c r="H12" s="29" t="s">
        <v>3</v>
      </c>
    </row>
    <row r="13" spans="1:9" s="37" customFormat="1" ht="124" x14ac:dyDescent="0.35">
      <c r="A13" s="38" t="str">
        <f>IF(AND(E13=""),"","["&amp;TEXT($B$1,"##")&amp;"-"&amp;TEXT(ROW()-9-COUNTBLANK($E$8:E12)+1,"##")&amp;"]")</f>
        <v>[Hiring-5]</v>
      </c>
      <c r="B13" s="31" t="s">
        <v>74</v>
      </c>
      <c r="C13" s="39"/>
      <c r="D13" s="31" t="s">
        <v>87</v>
      </c>
      <c r="E13" s="31" t="s">
        <v>80</v>
      </c>
      <c r="F13" s="40" t="s">
        <v>4</v>
      </c>
      <c r="G13" s="41">
        <f t="shared" ca="1" si="0"/>
        <v>45956</v>
      </c>
      <c r="H13" s="29" t="s">
        <v>3</v>
      </c>
    </row>
    <row r="14" spans="1:9" s="37" customFormat="1" ht="139.5" x14ac:dyDescent="0.35">
      <c r="A14" s="38" t="str">
        <f>IF(AND(E14=""),"","["&amp;TEXT($B$1,"##")&amp;"-"&amp;TEXT(ROW()-9-COUNTBLANK($E$8:E13)+1,"##")&amp;"]")</f>
        <v>[Hiring-6]</v>
      </c>
      <c r="B14" s="31" t="s">
        <v>82</v>
      </c>
      <c r="C14" s="39"/>
      <c r="D14" s="31" t="s">
        <v>86</v>
      </c>
      <c r="E14" s="31" t="s">
        <v>79</v>
      </c>
      <c r="F14" s="40" t="s">
        <v>4</v>
      </c>
      <c r="G14" s="41">
        <f t="shared" ca="1" si="0"/>
        <v>45956</v>
      </c>
      <c r="H14" s="29" t="s">
        <v>3</v>
      </c>
    </row>
    <row r="15" spans="1:9" s="37" customFormat="1" ht="139.5" x14ac:dyDescent="0.35">
      <c r="A15" s="29" t="str">
        <f>IF(AND(E15=""),"","["&amp;TEXT($B$1,"##")&amp;"-"&amp;TEXT(ROW()-9-COUNTBLANK($E$8:E14)+1,"##")&amp;"]")</f>
        <v>[Hiring-7]</v>
      </c>
      <c r="B15" s="30" t="s">
        <v>88</v>
      </c>
      <c r="C15" s="39"/>
      <c r="D15" s="31" t="s">
        <v>89</v>
      </c>
      <c r="E15" s="30" t="s">
        <v>90</v>
      </c>
      <c r="F15" s="44" t="s">
        <v>4</v>
      </c>
      <c r="G15" s="41">
        <f t="shared" ca="1" si="0"/>
        <v>45956</v>
      </c>
      <c r="H15" s="29" t="s">
        <v>3</v>
      </c>
    </row>
    <row r="16" spans="1:9" s="37" customFormat="1" x14ac:dyDescent="0.35">
      <c r="A16" s="29" t="str">
        <f>IF(AND(E16=""),"","["&amp;TEXT($B$1,"##")&amp;"-"&amp;TEXT(ROW()-9-COUNTBLANK($E$8:E15)+1,"##")&amp;"]")</f>
        <v/>
      </c>
      <c r="B16" s="30"/>
      <c r="C16" s="39"/>
      <c r="D16" s="30"/>
      <c r="E16" s="30"/>
      <c r="F16" s="44"/>
      <c r="G16" s="41"/>
      <c r="H16" s="29"/>
    </row>
    <row r="17" spans="1:8" s="37" customFormat="1" x14ac:dyDescent="0.35">
      <c r="A17" s="29" t="str">
        <f>IF(AND(E17=""),"","["&amp;TEXT($B$1,"##")&amp;"-"&amp;TEXT(ROW()-9-COUNTBLANK($E$8:E16)+1,"##")&amp;"]")</f>
        <v/>
      </c>
      <c r="B17" s="30"/>
      <c r="C17" s="39"/>
      <c r="D17" s="30"/>
      <c r="E17" s="55"/>
      <c r="F17" s="56"/>
      <c r="G17" s="57"/>
      <c r="H17" s="29"/>
    </row>
    <row r="18" spans="1:8" s="37" customFormat="1" x14ac:dyDescent="0.35">
      <c r="A18" s="29"/>
      <c r="B18" s="30"/>
      <c r="C18" s="39"/>
      <c r="D18" s="30"/>
      <c r="E18" s="55"/>
      <c r="F18" s="56"/>
      <c r="G18" s="57"/>
      <c r="H18" s="29"/>
    </row>
    <row r="19" spans="1:8" x14ac:dyDescent="0.35">
      <c r="A19" s="29"/>
      <c r="B19" s="30"/>
      <c r="C19" s="31"/>
      <c r="D19" s="31"/>
      <c r="E19" s="59"/>
      <c r="F19" s="56"/>
      <c r="G19" s="57"/>
      <c r="H19" s="29"/>
    </row>
    <row r="20" spans="1:8" x14ac:dyDescent="0.35">
      <c r="A20" s="29"/>
      <c r="B20" s="30"/>
      <c r="C20" s="31"/>
      <c r="D20" s="31"/>
      <c r="E20" s="59"/>
      <c r="F20" s="56"/>
      <c r="G20" s="57"/>
      <c r="H20" s="29"/>
    </row>
    <row r="21" spans="1:8" x14ac:dyDescent="0.35">
      <c r="A21" s="29"/>
      <c r="B21" s="30"/>
      <c r="C21" s="31"/>
      <c r="D21" s="58"/>
      <c r="E21" s="59"/>
      <c r="F21" s="56"/>
      <c r="G21" s="57"/>
      <c r="H21" s="29"/>
    </row>
    <row r="22" spans="1:8" x14ac:dyDescent="0.35">
      <c r="A22" s="29"/>
      <c r="B22" s="30"/>
      <c r="C22" s="31"/>
      <c r="D22" s="31"/>
      <c r="E22" s="59"/>
      <c r="F22" s="56"/>
      <c r="G22" s="57"/>
      <c r="H22" s="29"/>
    </row>
    <row r="23" spans="1:8" s="37" customFormat="1" x14ac:dyDescent="0.35">
      <c r="A23" s="29"/>
      <c r="B23" s="30"/>
      <c r="C23" s="39"/>
      <c r="D23" s="31"/>
      <c r="E23" s="30"/>
      <c r="F23" s="56"/>
      <c r="G23" s="57"/>
      <c r="H23" s="29"/>
    </row>
    <row r="24" spans="1:8" s="37" customFormat="1" x14ac:dyDescent="0.35">
      <c r="A24" s="62"/>
      <c r="B24" s="63"/>
      <c r="C24" s="43"/>
      <c r="D24" s="60"/>
      <c r="E24" s="64"/>
      <c r="F24" s="56"/>
      <c r="G24" s="57"/>
      <c r="H24" s="29"/>
    </row>
    <row r="25" spans="1:8" s="37" customFormat="1" x14ac:dyDescent="0.35">
      <c r="A25" s="29"/>
      <c r="B25" s="30"/>
      <c r="C25" s="31"/>
      <c r="D25" s="31"/>
      <c r="E25" s="59"/>
      <c r="F25" s="56"/>
      <c r="G25" s="57"/>
      <c r="H25" s="29"/>
    </row>
    <row r="26" spans="1:8" s="37" customFormat="1" x14ac:dyDescent="0.35">
      <c r="A26" s="29"/>
      <c r="B26" s="30"/>
      <c r="C26" s="31"/>
      <c r="D26" s="31"/>
      <c r="E26" s="59"/>
      <c r="F26" s="56"/>
      <c r="G26" s="57"/>
      <c r="H26" s="29"/>
    </row>
    <row r="27" spans="1:8" x14ac:dyDescent="0.35">
      <c r="A27" s="29"/>
      <c r="B27" s="30"/>
      <c r="C27" s="31"/>
      <c r="D27" s="31"/>
      <c r="E27" s="59"/>
      <c r="F27" s="56"/>
      <c r="G27" s="57"/>
      <c r="H27" s="29"/>
    </row>
    <row r="28" spans="1:8" x14ac:dyDescent="0.35">
      <c r="A28" s="29"/>
      <c r="B28" s="30"/>
      <c r="C28" s="31"/>
      <c r="D28" s="31"/>
      <c r="E28" s="59"/>
      <c r="F28" s="56"/>
      <c r="G28" s="57"/>
      <c r="H28" s="29"/>
    </row>
    <row r="29" spans="1:8" x14ac:dyDescent="0.35">
      <c r="A29" s="29"/>
      <c r="B29" s="30"/>
      <c r="C29" s="31"/>
      <c r="D29" s="31"/>
      <c r="E29" s="59"/>
      <c r="F29" s="56"/>
      <c r="G29" s="57"/>
      <c r="H29" s="29"/>
    </row>
  </sheetData>
  <mergeCells count="3">
    <mergeCell ref="B1:E1"/>
    <mergeCell ref="B2:E2"/>
    <mergeCell ref="B3:E3"/>
  </mergeCells>
  <conditionalFormatting sqref="F1:F29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9">
      <formula1>"Pass,Fail,N/A,Untested"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TestReport</vt:lpstr>
      <vt:lpstr>GS_Login</vt:lpstr>
      <vt:lpstr>GS_Search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hoangtienvinh18hy@gmail.com</dc:creator>
  <cp:lastModifiedBy>hoangtienvinh18hy@gmail.com</cp:lastModifiedBy>
  <dcterms:created xsi:type="dcterms:W3CDTF">2024-11-29T06:19:55Z</dcterms:created>
  <dcterms:modified xsi:type="dcterms:W3CDTF">2025-10-26T15:45:42Z</dcterms:modified>
</cp:coreProperties>
</file>