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  <c r="D16" s="1"/>
  <c r="E16" s="1"/>
  <c r="A36"/>
  <c r="E13"/>
  <c r="D32"/>
  <c r="D31"/>
  <c r="D30"/>
  <c r="D13"/>
  <c r="C13"/>
  <c r="D7"/>
  <c r="B7"/>
  <c r="B4"/>
  <c r="D10" s="1"/>
</calcChain>
</file>

<file path=xl/sharedStrings.xml><?xml version="1.0" encoding="utf-8"?>
<sst xmlns="http://schemas.openxmlformats.org/spreadsheetml/2006/main" count="37" uniqueCount="37">
  <si>
    <t>Manufactories</t>
  </si>
  <si>
    <t>lvl 1</t>
  </si>
  <si>
    <t>repres. Pop</t>
  </si>
  <si>
    <t>consum. Power [KW]</t>
  </si>
  <si>
    <t>Labor-1</t>
  </si>
  <si>
    <t>energy</t>
  </si>
  <si>
    <t>consumptie Labor-1</t>
  </si>
  <si>
    <t xml:space="preserve">1 sec in factorio = 1 minuut </t>
  </si>
  <si>
    <t>Food-1</t>
  </si>
  <si>
    <t>persoon-dagen</t>
  </si>
  <si>
    <t>sec</t>
  </si>
  <si>
    <t>housing-1</t>
  </si>
  <si>
    <t>POP</t>
  </si>
  <si>
    <t>food consump [W]</t>
  </si>
  <si>
    <t>food-1 consumption seconds</t>
  </si>
  <si>
    <t xml:space="preserve">100 pop die elke 24 uur 100 labor produceren --&gt; </t>
  </si>
  <si>
    <t>labor per second realtime</t>
  </si>
  <si>
    <t>labor per sec in-game</t>
  </si>
  <si>
    <t>sec om 1 labor te produceren</t>
  </si>
  <si>
    <t>replenish labor s-1</t>
  </si>
  <si>
    <t>farm-1</t>
  </si>
  <si>
    <t>notities</t>
  </si>
  <si>
    <t xml:space="preserve">farm 1 is jagen en verzamelen. </t>
  </si>
  <si>
    <t>labor consum [KW]</t>
  </si>
  <si>
    <t>Food prod [KW]</t>
  </si>
  <si>
    <t>1 farm-1 is 10 jagers/verzamelaars = 1KW * 60 = 60 KW</t>
  </si>
  <si>
    <t xml:space="preserve">1 voedselrecept = </t>
  </si>
  <si>
    <t>Joule aan labor</t>
  </si>
  <si>
    <t>produceert</t>
  </si>
  <si>
    <t>Joule aan voedsel</t>
  </si>
  <si>
    <t>food prod [items/sec]</t>
  </si>
  <si>
    <t>Er blijft nauwelijks tijd over om iets anders te doen, dus de excess is 10%</t>
  </si>
  <si>
    <t>sec per food item</t>
  </si>
  <si>
    <t>food req. 1 =  1 item voor 100 pops voor 14.4 sec</t>
  </si>
  <si>
    <t xml:space="preserve"> is 1440 pop*sec</t>
  </si>
  <si>
    <t>food prod.1 = 1440 * 1.1 = 1584 pop*sec</t>
  </si>
  <si>
    <t xml:space="preserve">is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</si>
</sst>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A11" sqref="A11:XFD11"/>
    </sheetView>
  </sheetViews>
  <sheetFormatPr defaultRowHeight="15"/>
  <cols>
    <col min="1" max="2" width="18.42578125" customWidth="1"/>
    <col min="3" max="3" width="19.42578125" customWidth="1"/>
    <col min="4" max="4" width="27.7109375" customWidth="1"/>
    <col min="5" max="5" width="18.5703125" customWidth="1"/>
    <col min="13" max="13" width="64.42578125" customWidth="1"/>
  </cols>
  <sheetData>
    <row r="1" spans="1:13">
      <c r="A1" t="s">
        <v>7</v>
      </c>
      <c r="M1" t="s">
        <v>21</v>
      </c>
    </row>
    <row r="3" spans="1:13">
      <c r="B3" t="s">
        <v>5</v>
      </c>
    </row>
    <row r="4" spans="1:13">
      <c r="A4" t="s">
        <v>4</v>
      </c>
      <c r="B4">
        <f>4320000</f>
        <v>4320000</v>
      </c>
    </row>
    <row r="6" spans="1:13">
      <c r="C6" t="s">
        <v>9</v>
      </c>
      <c r="D6" t="s">
        <v>10</v>
      </c>
    </row>
    <row r="7" spans="1:13">
      <c r="A7" t="s">
        <v>8</v>
      </c>
      <c r="B7">
        <f>10000000</f>
        <v>10000000</v>
      </c>
      <c r="C7">
        <v>1</v>
      </c>
      <c r="D7">
        <f>(C7/60)*3600*24</f>
        <v>1440</v>
      </c>
    </row>
    <row r="9" spans="1:13">
      <c r="A9" t="s">
        <v>0</v>
      </c>
      <c r="B9" t="s">
        <v>2</v>
      </c>
      <c r="C9" t="s">
        <v>3</v>
      </c>
      <c r="D9" t="s">
        <v>6</v>
      </c>
    </row>
    <row r="10" spans="1:13">
      <c r="A10" t="s">
        <v>1</v>
      </c>
      <c r="B10">
        <v>10</v>
      </c>
      <c r="C10">
        <v>1</v>
      </c>
      <c r="D10">
        <f>B4/(C10*1000)</f>
        <v>4320</v>
      </c>
    </row>
    <row r="12" spans="1:13">
      <c r="B12" t="s">
        <v>12</v>
      </c>
      <c r="C12" t="s">
        <v>13</v>
      </c>
      <c r="D12" t="s">
        <v>14</v>
      </c>
      <c r="E12" t="s">
        <v>19</v>
      </c>
    </row>
    <row r="13" spans="1:13">
      <c r="A13" t="s">
        <v>11</v>
      </c>
      <c r="B13">
        <v>100</v>
      </c>
      <c r="C13">
        <f>100*10000000*60/(3600*24)</f>
        <v>694444.4444444445</v>
      </c>
      <c r="D13">
        <f>B7/C13</f>
        <v>14.399999999999999</v>
      </c>
      <c r="E13">
        <f>100/(24*60)</f>
        <v>6.9444444444444448E-2</v>
      </c>
    </row>
    <row r="14" spans="1:13">
      <c r="M14" t="s">
        <v>25</v>
      </c>
    </row>
    <row r="15" spans="1:13">
      <c r="B15" t="s">
        <v>23</v>
      </c>
      <c r="C15" t="s">
        <v>24</v>
      </c>
      <c r="D15" t="s">
        <v>30</v>
      </c>
      <c r="E15" t="s">
        <v>32</v>
      </c>
      <c r="M15" t="s">
        <v>22</v>
      </c>
    </row>
    <row r="16" spans="1:13">
      <c r="A16" t="s">
        <v>20</v>
      </c>
      <c r="B16">
        <v>60</v>
      </c>
      <c r="C16">
        <f>(1000/D13)*1.1*10</f>
        <v>763.88888888888914</v>
      </c>
      <c r="D16">
        <f>(C16*1000)/B7</f>
        <v>7.6388888888888909E-2</v>
      </c>
      <c r="E16">
        <f>1/D16</f>
        <v>13.090909090909088</v>
      </c>
      <c r="M16" t="s">
        <v>31</v>
      </c>
    </row>
    <row r="20" spans="1:13">
      <c r="M20" t="s">
        <v>33</v>
      </c>
    </row>
    <row r="21" spans="1:13">
      <c r="M21" t="s">
        <v>34</v>
      </c>
    </row>
    <row r="23" spans="1:13">
      <c r="M23" t="s">
        <v>35</v>
      </c>
    </row>
    <row r="24" spans="1:13">
      <c r="M24" t="s">
        <v>36</v>
      </c>
    </row>
    <row r="30" spans="1:13">
      <c r="A30" t="s">
        <v>15</v>
      </c>
      <c r="D30">
        <f>100/(24*3600)</f>
        <v>1.1574074074074073E-3</v>
      </c>
      <c r="E30" t="s">
        <v>16</v>
      </c>
    </row>
    <row r="31" spans="1:13">
      <c r="D31">
        <f>D30*60</f>
        <v>6.9444444444444448E-2</v>
      </c>
      <c r="E31" t="s">
        <v>17</v>
      </c>
    </row>
    <row r="32" spans="1:13">
      <c r="D32">
        <f>1/D31</f>
        <v>14.399999999999999</v>
      </c>
      <c r="E32" t="s">
        <v>18</v>
      </c>
    </row>
    <row r="35" spans="1:2">
      <c r="A35" t="s">
        <v>26</v>
      </c>
      <c r="B35" t="s">
        <v>28</v>
      </c>
    </row>
    <row r="36" spans="1:2">
      <c r="A36">
        <f>60000*14.256</f>
        <v>855360</v>
      </c>
      <c r="B36" s="1">
        <v>10000000</v>
      </c>
    </row>
    <row r="37" spans="1:2">
      <c r="A37" t="s">
        <v>27</v>
      </c>
      <c r="B3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2023-09-23T18:53:45Z</dcterms:modified>
</cp:coreProperties>
</file>