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fc68e00ba21fa7/Desktop/My_projects/Expenses_extraction/expext/SourcePath/"/>
    </mc:Choice>
  </mc:AlternateContent>
  <xr:revisionPtr revIDLastSave="54" documentId="8_{F09C8E1B-FDC0-4007-B066-4AA2F92E1FAE}" xr6:coauthVersionLast="47" xr6:coauthVersionMax="47" xr10:uidLastSave="{1E96A4BC-FE38-4502-86F2-8ED26AE86C69}"/>
  <bookViews>
    <workbookView xWindow="-108" yWindow="-108" windowWidth="23256" windowHeight="12456" xr2:uid="{6CF8C9D2-B0FE-494B-B1E4-1F0E3BE5F5D8}"/>
  </bookViews>
  <sheets>
    <sheet name="CustomerStampedTrips_2025052915" sheetId="1" r:id="rId1"/>
    <sheet name="Sheet2" sheetId="3" r:id="rId2"/>
    <sheet name="מצבת_כלי_רכב" sheetId="2" r:id="rId3"/>
  </sheets>
  <definedNames>
    <definedName name="_xlnm._FilterDatabase" localSheetId="0" hidden="1">CustomerStampedTrips_2025052915!$A$5:$J$5</definedName>
    <definedName name="_xlnm._FilterDatabase" localSheetId="2" hidden="1">מצבת_כלי_רכב!#REF!</definedName>
    <definedName name="_xlnm.Print_Area" localSheetId="2">מצבת_כלי_רכב!$B$2:$D$24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6" i="1"/>
  <c r="M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itayk</author>
  </authors>
  <commentList>
    <comment ref="D23" authorId="0" shapeId="0" xr:uid="{1C24CA58-063B-4693-8D1D-286001F71076}">
      <text>
        <r>
          <rPr>
            <b/>
            <sz val="9"/>
            <color indexed="81"/>
            <rFont val="Tahoma"/>
            <family val="2"/>
          </rPr>
          <t>itayk:</t>
        </r>
        <r>
          <rPr>
            <sz val="9"/>
            <color indexed="81"/>
            <rFont val="Tahoma"/>
            <family val="2"/>
          </rPr>
          <t xml:space="preserve">
רכב נרכש ב 22.02.24 תמורת 247,000 ₪ + מעמ +2,250 ₪ אג.רישוי .סכום הועבר במלואו לכלמוביל ב7.2.24 כנגד הלוואה מבינ"ל ע"ס 290,000 ₪.</t>
        </r>
      </text>
    </comment>
  </commentList>
</comments>
</file>

<file path=xl/sharedStrings.xml><?xml version="1.0" encoding="utf-8"?>
<sst xmlns="http://schemas.openxmlformats.org/spreadsheetml/2006/main" count="760" uniqueCount="126">
  <si>
    <t>נסיעות שנכללו בחשבונית; הופק בתאריך 15:25:50 29/05/2025</t>
  </si>
  <si>
    <t>הנתונים מוצגים עבור מספר חשבון: כל מספרי הלקוח ; מתאריך: 01/01/2025 עד תאריך: 30/04/2025.</t>
  </si>
  <si>
    <t>נמצאו 151 רשומות.</t>
  </si>
  <si>
    <t>מספר חשבון</t>
  </si>
  <si>
    <t>מספר חשבונית</t>
  </si>
  <si>
    <t>מספר רכב</t>
  </si>
  <si>
    <t>סוג רכב</t>
  </si>
  <si>
    <t>כניסה</t>
  </si>
  <si>
    <t>יציאה</t>
  </si>
  <si>
    <t>מס קטעים</t>
  </si>
  <si>
    <t>סכום לפני מעמ</t>
  </si>
  <si>
    <t>פרטי</t>
  </si>
  <si>
    <t>עין תות</t>
  </si>
  <si>
    <t>באקה</t>
  </si>
  <si>
    <t>חורשים</t>
  </si>
  <si>
    <t>נשרים</t>
  </si>
  <si>
    <t>עירון</t>
  </si>
  <si>
    <t>אייל</t>
  </si>
  <si>
    <t>ניצני-עוז</t>
  </si>
  <si>
    <t>שורק</t>
  </si>
  <si>
    <t>נחשונים</t>
  </si>
  <si>
    <t>בן-שמן</t>
  </si>
  <si>
    <t>קסם</t>
  </si>
  <si>
    <t>מועד</t>
  </si>
  <si>
    <t>שם העובד</t>
  </si>
  <si>
    <t>סוג הרכב</t>
  </si>
  <si>
    <t>קבוצת שמעוני:</t>
  </si>
  <si>
    <t>יחזקאל שמעוני</t>
  </si>
  <si>
    <t>לקסוס</t>
  </si>
  <si>
    <t>707-25-702</t>
  </si>
  <si>
    <t xml:space="preserve">גאיה שמעוני </t>
  </si>
  <si>
    <t>קיה נירו סטיישן EX</t>
  </si>
  <si>
    <t>138-02-001</t>
  </si>
  <si>
    <t xml:space="preserve">ליאור שמעוני </t>
  </si>
  <si>
    <t>מיצובישי אוטלנדר</t>
  </si>
  <si>
    <t>79-216-39</t>
  </si>
  <si>
    <t>כנרת פרס</t>
  </si>
  <si>
    <t>טויוטה C-HR CITY</t>
  </si>
  <si>
    <t>758-72-701</t>
  </si>
  <si>
    <t xml:space="preserve">דוד זילברמן </t>
  </si>
  <si>
    <t>MG</t>
  </si>
  <si>
    <t>313-39-202</t>
  </si>
  <si>
    <t>אורי צמח</t>
  </si>
  <si>
    <t>טויוטה C-HR CHIC</t>
  </si>
  <si>
    <t>82-806-86</t>
  </si>
  <si>
    <t>עמית רוזנשטיין</t>
  </si>
  <si>
    <t>יונדאי איוניק</t>
  </si>
  <si>
    <t>547-18-201</t>
  </si>
  <si>
    <t>יגאל פניאל</t>
  </si>
  <si>
    <t>515-13-101</t>
  </si>
  <si>
    <t xml:space="preserve">אבי ברכה </t>
  </si>
  <si>
    <t>638-64-202</t>
  </si>
  <si>
    <t xml:space="preserve">אמנון גבע </t>
  </si>
  <si>
    <t>68-232-55</t>
  </si>
  <si>
    <t>דניאל קעאטבי</t>
  </si>
  <si>
    <t>774-43-601</t>
  </si>
  <si>
    <t>ארז שפירא(מאגר)</t>
  </si>
  <si>
    <t>733-82-101</t>
  </si>
  <si>
    <t>איציק גבע</t>
  </si>
  <si>
    <t>883-65-901</t>
  </si>
  <si>
    <t>מאגר(יקום אלעד)</t>
  </si>
  <si>
    <t>אופל קומבה</t>
  </si>
  <si>
    <t>391-66-002</t>
  </si>
  <si>
    <t>יאיר חסידוף</t>
  </si>
  <si>
    <t>402-95-602</t>
  </si>
  <si>
    <t xml:space="preserve">ירון יוסף </t>
  </si>
  <si>
    <t>394-29-702</t>
  </si>
  <si>
    <t>יניב הררי</t>
  </si>
  <si>
    <t>768-86-302</t>
  </si>
  <si>
    <t>מחסן איציק משיח</t>
  </si>
  <si>
    <t>משאית איווקו</t>
  </si>
  <si>
    <t>745-99-802</t>
  </si>
  <si>
    <t>מחסן ספרינטר</t>
  </si>
  <si>
    <t>משאית מרצדס</t>
  </si>
  <si>
    <t>629-23-103</t>
  </si>
  <si>
    <t>(מאגר)</t>
  </si>
  <si>
    <t>טויטה קורולה</t>
  </si>
  <si>
    <t>522-97-502</t>
  </si>
  <si>
    <t>ברייטקום</t>
  </si>
  <si>
    <t>יוני אגמון</t>
  </si>
  <si>
    <t>BYD</t>
  </si>
  <si>
    <t>522-51-703</t>
  </si>
  <si>
    <t>יונדאי אוניק</t>
  </si>
  <si>
    <t>765-18-502</t>
  </si>
  <si>
    <t xml:space="preserve">אלמוג מורבייה </t>
  </si>
  <si>
    <t>יונדאי ELANTRA</t>
  </si>
  <si>
    <t xml:space="preserve">120-21-803 </t>
  </si>
  <si>
    <t>622-36-902</t>
  </si>
  <si>
    <t>אבישי אביחן חדש</t>
  </si>
  <si>
    <t>ליפמוטור</t>
  </si>
  <si>
    <t>191-24-004</t>
  </si>
  <si>
    <t>עודד אביחן</t>
  </si>
  <si>
    <t>GMC</t>
  </si>
  <si>
    <t>91-882-69</t>
  </si>
  <si>
    <t>רכבים שנמכרו</t>
  </si>
  <si>
    <t>501-13-501</t>
  </si>
  <si>
    <t>יאיר חסידוב</t>
  </si>
  <si>
    <t>183-12-401</t>
  </si>
  <si>
    <t>515-14-401</t>
  </si>
  <si>
    <t>מאגר-יקום- אלעד (אבי ברכה לשעבר)</t>
  </si>
  <si>
    <t>534-84-801</t>
  </si>
  <si>
    <t>192-53-701</t>
  </si>
  <si>
    <t>מאגר - תובל (בעבר עומר כהן - טכנאי/ עמית רוזנשטיין)</t>
  </si>
  <si>
    <t>76-463-55</t>
  </si>
  <si>
    <t>Tuesday</t>
  </si>
  <si>
    <t>Monday</t>
  </si>
  <si>
    <t>Sunday</t>
  </si>
  <si>
    <t>Friday</t>
  </si>
  <si>
    <t>Thursday</t>
  </si>
  <si>
    <t>Wednesday</t>
  </si>
  <si>
    <t>Saturday</t>
  </si>
  <si>
    <t>שם נהג</t>
  </si>
  <si>
    <t>שישי/שבת?</t>
  </si>
  <si>
    <t>Row Labels</t>
  </si>
  <si>
    <t>לא נמצא</t>
  </si>
  <si>
    <t>Grand Total</t>
  </si>
  <si>
    <t>Column Labels</t>
  </si>
  <si>
    <t>no</t>
  </si>
  <si>
    <t>yes</t>
  </si>
  <si>
    <t>סכום כולל מע"מ</t>
  </si>
  <si>
    <t>Sum of סכום כולל מע"מ</t>
  </si>
  <si>
    <t>אדיר לוי</t>
  </si>
  <si>
    <t>רכב מאגר</t>
  </si>
  <si>
    <t>כביש 6 הייווייז שמעוני</t>
  </si>
  <si>
    <t>לחיוב בשכר של 5/25</t>
  </si>
  <si>
    <t>1-4/2025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</si>
</sst>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]dddd\,\ mmmm\ d\,\ yyyy;@" x16r2:formatCode16="[$-en-IL,1]dddd\,\ mmmm\ d\,\ yyyy;@"/>
    <numFmt numFmtId="165" formatCode="0.0"/>
  </numFmts>
  <fonts count="2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family val="2"/>
      <charset val="177"/>
      <scheme val="minor"/>
    </font>
    <font>
      <b/>
      <sz val="14"/>
      <name val="Arial"/>
      <family val="2"/>
    </font>
    <font>
      <sz val="14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  <font>
      <sz val="14"/>
      <color rgb="FFFF0000"/>
      <name val="Arial"/>
      <family val="2"/>
    </font>
    <font>
      <sz val="10"/>
      <name val="Arial"/>
      <family val="2"/>
      <charset val="177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8" fillId="0" borderId="0"/>
    <xf numFmtId="0" fontId="24" fillId="0" borderId="0"/>
  </cellStyleXfs>
  <cellXfs count="31">
    <xf numFmtId="0" fontId="0" fillId="0" borderId="0" xfId="0"/>
    <xf numFmtId="21" fontId="0" fillId="0" borderId="0" xfId="0" applyNumberFormat="1"/>
    <xf numFmtId="164" fontId="0" fillId="0" borderId="0" xfId="0" applyNumberFormat="1"/>
    <xf numFmtId="0" fontId="18" fillId="0" borderId="0" xfId="42"/>
    <xf numFmtId="0" fontId="19" fillId="33" borderId="10" xfId="42" applyFont="1" applyFill="1" applyBorder="1" applyAlignment="1">
      <alignment horizontal="center" wrapText="1"/>
    </xf>
    <xf numFmtId="0" fontId="20" fillId="0" borderId="0" xfId="42" applyFont="1" applyAlignment="1">
      <alignment horizontal="center" wrapText="1"/>
    </xf>
    <xf numFmtId="0" fontId="21" fillId="0" borderId="11" xfId="42" applyFont="1" applyBorder="1"/>
    <xf numFmtId="0" fontId="22" fillId="0" borderId="11" xfId="42" applyFont="1" applyBorder="1"/>
    <xf numFmtId="0" fontId="19" fillId="0" borderId="11" xfId="42" applyFont="1" applyBorder="1" applyAlignment="1">
      <alignment horizontal="center"/>
    </xf>
    <xf numFmtId="0" fontId="23" fillId="0" borderId="0" xfId="42" applyFont="1"/>
    <xf numFmtId="14" fontId="18" fillId="0" borderId="0" xfId="42" applyNumberFormat="1"/>
    <xf numFmtId="0" fontId="19" fillId="0" borderId="12" xfId="42" applyFont="1" applyBorder="1"/>
    <xf numFmtId="0" fontId="22" fillId="0" borderId="12" xfId="42" applyFont="1" applyBorder="1"/>
    <xf numFmtId="0" fontId="22" fillId="0" borderId="12" xfId="42" applyFont="1" applyBorder="1" applyAlignment="1">
      <alignment horizontal="center"/>
    </xf>
    <xf numFmtId="0" fontId="20" fillId="0" borderId="0" xfId="42" applyFont="1"/>
    <xf numFmtId="0" fontId="19" fillId="34" borderId="12" xfId="42" applyFont="1" applyFill="1" applyBorder="1" applyAlignment="1">
      <alignment wrapText="1"/>
    </xf>
    <xf numFmtId="0" fontId="20" fillId="0" borderId="0" xfId="42" applyFont="1" applyAlignment="1">
      <alignment wrapText="1"/>
    </xf>
    <xf numFmtId="0" fontId="19" fillId="34" borderId="12" xfId="42" applyFont="1" applyFill="1" applyBorder="1"/>
    <xf numFmtId="0" fontId="22" fillId="0" borderId="12" xfId="42" applyFont="1" applyBorder="1" applyAlignment="1">
      <alignment horizontal="right"/>
    </xf>
    <xf numFmtId="0" fontId="22" fillId="0" borderId="12" xfId="43" applyFont="1" applyBorder="1"/>
    <xf numFmtId="0" fontId="19" fillId="0" borderId="12" xfId="42" applyFont="1" applyBorder="1" applyAlignment="1">
      <alignment horizontal="right"/>
    </xf>
    <xf numFmtId="0" fontId="20" fillId="0" borderId="0" xfId="42" applyFont="1" applyAlignment="1">
      <alignment horizontal="right"/>
    </xf>
    <xf numFmtId="0" fontId="24" fillId="0" borderId="0" xfId="44"/>
    <xf numFmtId="0" fontId="24" fillId="0" borderId="0" xfId="44" applyAlignment="1">
      <alignment horizontal="right"/>
    </xf>
    <xf numFmtId="0" fontId="24" fillId="0" borderId="0" xfId="44" applyAlignment="1">
      <alignment horizontal="center"/>
    </xf>
    <xf numFmtId="0" fontId="24" fillId="35" borderId="0" xfId="44" applyFill="1" applyAlignment="1">
      <alignment horizontal="center"/>
    </xf>
    <xf numFmtId="0" fontId="24" fillId="35" borderId="0" xfId="44" applyFill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4" fontId="0" fillId="0" borderId="0" xfId="0" quotePrefix="1" applyNumberForma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 xr:uid="{74904628-E5A4-4B29-B4AA-31813DD5E57B}"/>
    <cellStyle name="Normal 6 2 2 3" xfId="43" xr:uid="{29BEDD49-2BB3-41E9-8F97-8F04EB386E3D}"/>
    <cellStyle name="Normal 6 2 4" xfId="42" xr:uid="{A702C0A4-EC93-4173-B93A-7AC0EA3D18C7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[כביש_6_הייווייז_ברייטקום_1-4.25.xlsx]Sheet2!PivotTable2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5"/>
                <c:pt idx="0">
                  <c:v>אלמוג מורבייה </c:v>
                </c:pt>
                <c:pt idx="1">
                  <c:v>יוני אגמון</c:v>
                </c:pt>
                <c:pt idx="2">
                  <c:v>לא נמצא</c:v>
                </c:pt>
                <c:pt idx="3">
                  <c:v>אדיר לוי</c:v>
                </c:pt>
                <c:pt idx="4">
                  <c:v>רכב מאגר</c:v>
                </c:pt>
              </c:strCache>
            </c:strRef>
          </c:cat>
          <c:val>
            <c:numRef>
              <c:f>Sheet2!$B$5:$B$10</c:f>
              <c:numCache>
                <c:formatCode>0.0</c:formatCode>
                <c:ptCount val="5"/>
                <c:pt idx="0">
                  <c:v>427.83259999999996</c:v>
                </c:pt>
                <c:pt idx="1">
                  <c:v>364.39579999999995</c:v>
                </c:pt>
                <c:pt idx="2">
                  <c:v>171.1472</c:v>
                </c:pt>
                <c:pt idx="3">
                  <c:v>1234.2092000000002</c:v>
                </c:pt>
                <c:pt idx="4">
                  <c:v>464.02320000000009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C-4D88-A15C-863A8D487D94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5"/>
                <c:pt idx="0">
                  <c:v>אלמוג מורבייה </c:v>
                </c:pt>
                <c:pt idx="1">
                  <c:v>יוני אגמון</c:v>
                </c:pt>
                <c:pt idx="2">
                  <c:v>לא נמצא</c:v>
                </c:pt>
                <c:pt idx="3">
                  <c:v>אדיר לוי</c:v>
                </c:pt>
                <c:pt idx="4">
                  <c:v>רכב מאגר</c:v>
                </c:pt>
              </c:strCache>
            </c:strRef>
          </c:cat>
          <c:val>
            <c:numRef>
              <c:f>Sheet2!$C$5:$C$10</c:f>
              <c:numCache>
                <c:formatCode>0.0</c:formatCode>
                <c:ptCount val="5"/>
                <c:pt idx="3">
                  <c:v>24.366999999999997</c:v>
                </c:pt>
                <c:pt idx="4">
                  <c:v>89.821599999999989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9C-4D88-A15C-863A8D487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0347728"/>
        <c:axId val="1580355408"/>
      </c:barChart>
      <c:catAx>
        <c:axId val="158034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580355408"/>
        <c:crosses val="autoZero"/>
        <c:auto val="1"/>
        <c:lblAlgn val="ctr"/>
        <c:lblOffset val="100"/>
        <c:noMultiLvlLbl val="0"/>
      </c:catAx>
      <c:valAx>
        <c:axId val="15803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58034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javascript:__doPostBack('ctl00$ContentPlaceHolder1$ucVehicleList$rptVehicle$ctl07$lbtnDelete','')" TargetMode="External"/><Relationship Id="rId13" Type="http://schemas.openxmlformats.org/officeDocument/2006/relationships/hyperlink" Target="javascript:__doPostBack('ctl00$ContentPlaceHolder1$ucVehicleList$rptVehicle$ctl12$lbtnDelete','')" TargetMode="External"/><Relationship Id="rId18" Type="http://schemas.openxmlformats.org/officeDocument/2006/relationships/hyperlink" Target="javascript:__doPostBack('ctl00$ContentPlaceHolder1$ucVehicleList$rptVehicle$ctl17$lbtnDelete','')" TargetMode="External"/><Relationship Id="rId3" Type="http://schemas.openxmlformats.org/officeDocument/2006/relationships/hyperlink" Target="javascript:__doPostBack('ctl00$ContentPlaceHolder1$ucVehicleList$rptVehicle$ctl02$lbtnDelete','')" TargetMode="External"/><Relationship Id="rId7" Type="http://schemas.openxmlformats.org/officeDocument/2006/relationships/hyperlink" Target="javascript:__doPostBack('ctl00$ContentPlaceHolder1$ucVehicleList$rptVehicle$ctl06$lbtnDelete','')" TargetMode="External"/><Relationship Id="rId12" Type="http://schemas.openxmlformats.org/officeDocument/2006/relationships/hyperlink" Target="javascript:__doPostBack('ctl00$ContentPlaceHolder1$ucVehicleList$rptVehicle$ctl11$lbtnDelete','')" TargetMode="External"/><Relationship Id="rId17" Type="http://schemas.openxmlformats.org/officeDocument/2006/relationships/hyperlink" Target="javascript:__doPostBack('ctl00$ContentPlaceHolder1$ucVehicleList$rptVehicle$ctl16$lbtnDelete','')" TargetMode="External"/><Relationship Id="rId2" Type="http://schemas.openxmlformats.org/officeDocument/2006/relationships/image" Target="../media/image1.png"/><Relationship Id="rId16" Type="http://schemas.openxmlformats.org/officeDocument/2006/relationships/hyperlink" Target="javascript:__doPostBack('ctl00$ContentPlaceHolder1$ucVehicleList$rptVehicle$ctl15$lbtnDelete','')" TargetMode="External"/><Relationship Id="rId20" Type="http://schemas.openxmlformats.org/officeDocument/2006/relationships/hyperlink" Target="javascript:__doPostBack('ctl00$ContentPlaceHolder1$ucVehicleList$rptVehicle$ctl19$lbtnDelete','')" TargetMode="External"/><Relationship Id="rId1" Type="http://schemas.openxmlformats.org/officeDocument/2006/relationships/hyperlink" Target="javascript:__doPostBack('ctl00$ContentPlaceHolder1$ucVehicleList$rptVehicle$ctl01$lbtnDelete','')" TargetMode="External"/><Relationship Id="rId6" Type="http://schemas.openxmlformats.org/officeDocument/2006/relationships/hyperlink" Target="javascript:__doPostBack('ctl00$ContentPlaceHolder1$ucVehicleList$rptVehicle$ctl05$lbtnDelete','')" TargetMode="External"/><Relationship Id="rId11" Type="http://schemas.openxmlformats.org/officeDocument/2006/relationships/hyperlink" Target="javascript:__doPostBack('ctl00$ContentPlaceHolder1$ucVehicleList$rptVehicle$ctl10$lbtnDelete','')" TargetMode="External"/><Relationship Id="rId5" Type="http://schemas.openxmlformats.org/officeDocument/2006/relationships/hyperlink" Target="javascript:__doPostBack('ctl00$ContentPlaceHolder1$ucVehicleList$rptVehicle$ctl04$lbtnDelete','')" TargetMode="External"/><Relationship Id="rId15" Type="http://schemas.openxmlformats.org/officeDocument/2006/relationships/hyperlink" Target="javascript:__doPostBack('ctl00$ContentPlaceHolder1$ucVehicleList$rptVehicle$ctl14$lbtnDelete','')" TargetMode="External"/><Relationship Id="rId10" Type="http://schemas.openxmlformats.org/officeDocument/2006/relationships/hyperlink" Target="javascript:__doPostBack('ctl00$ContentPlaceHolder1$ucVehicleList$rptVehicle$ctl09$lbtnDelete','')" TargetMode="External"/><Relationship Id="rId19" Type="http://schemas.openxmlformats.org/officeDocument/2006/relationships/hyperlink" Target="javascript:__doPostBack('ctl00$ContentPlaceHolder1$ucVehicleList$rptVehicle$ctl18$lbtnDelete','')" TargetMode="External"/><Relationship Id="rId4" Type="http://schemas.openxmlformats.org/officeDocument/2006/relationships/hyperlink" Target="javascript:__doPostBack('ctl00$ContentPlaceHolder1$ucVehicleList$rptVehicle$ctl03$lbtnDelete','')" TargetMode="External"/><Relationship Id="rId9" Type="http://schemas.openxmlformats.org/officeDocument/2006/relationships/hyperlink" Target="javascript:__doPostBack('ctl00$ContentPlaceHolder1$ucVehicleList$rptVehicle$ctl08$lbtnDelete','')" TargetMode="External"/><Relationship Id="rId14" Type="http://schemas.openxmlformats.org/officeDocument/2006/relationships/hyperlink" Target="javascript:__doPostBack('ctl00$ContentPlaceHolder1$ucVehicleList$rptVehicle$ctl13$lbtnDelete',''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157162</xdr:rowOff>
    </xdr:from>
    <xdr:to>
      <xdr:col>18</xdr:col>
      <xdr:colOff>228600</xdr:colOff>
      <xdr:row>27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16AE2C-C29D-429E-8EFB-D39768EB9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16320</xdr:col>
      <xdr:colOff>5715</xdr:colOff>
      <xdr:row>25</xdr:row>
      <xdr:rowOff>0</xdr:rowOff>
    </xdr:from>
    <xdr:ext cx="127635" cy="192405"/>
    <xdr:pic>
      <xdr:nvPicPr>
        <xdr:cNvPr id="2" name="תמונה 1">
          <a:hlinkClick xmlns:r="http://schemas.openxmlformats.org/officeDocument/2006/relationships" r:id="rId1" tooltip="מחיקת רכב מספר 707-25-702"/>
          <a:extLst>
            <a:ext uri="{FF2B5EF4-FFF2-40B4-BE49-F238E27FC236}">
              <a16:creationId xmlns:a16="http://schemas.microsoft.com/office/drawing/2014/main" id="{18C2E450-B28C-4D6F-BA5A-524E0303B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64275" y="5705475"/>
          <a:ext cx="12763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3" name="תמונה 2">
          <a:hlinkClick xmlns:r="http://schemas.openxmlformats.org/officeDocument/2006/relationships" r:id="rId3" tooltip="מחיקת רכב מספר 192-53-701"/>
          <a:extLst>
            <a:ext uri="{FF2B5EF4-FFF2-40B4-BE49-F238E27FC236}">
              <a16:creationId xmlns:a16="http://schemas.microsoft.com/office/drawing/2014/main" id="{64CC37FA-4AE7-47FF-8B9E-D66ECC196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4" name="תמונה 3">
          <a:hlinkClick xmlns:r="http://schemas.openxmlformats.org/officeDocument/2006/relationships" r:id="rId4" tooltip="מחיקת רכב מספר 185-98-401"/>
          <a:extLst>
            <a:ext uri="{FF2B5EF4-FFF2-40B4-BE49-F238E27FC236}">
              <a16:creationId xmlns:a16="http://schemas.microsoft.com/office/drawing/2014/main" id="{E41C719E-34CB-4727-A466-EECDA69FC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5" name="תמונה 4">
          <a:hlinkClick xmlns:r="http://schemas.openxmlformats.org/officeDocument/2006/relationships" r:id="rId5" tooltip="מחיקת רכב מספר 183-12-401"/>
          <a:extLst>
            <a:ext uri="{FF2B5EF4-FFF2-40B4-BE49-F238E27FC236}">
              <a16:creationId xmlns:a16="http://schemas.microsoft.com/office/drawing/2014/main" id="{19BC15F1-7577-4409-8835-3D159F3E8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6" name="תמונה 5">
          <a:hlinkClick xmlns:r="http://schemas.openxmlformats.org/officeDocument/2006/relationships" r:id="rId6" tooltip="מחיקת רכב מספר 84-431-13"/>
          <a:extLst>
            <a:ext uri="{FF2B5EF4-FFF2-40B4-BE49-F238E27FC236}">
              <a16:creationId xmlns:a16="http://schemas.microsoft.com/office/drawing/2014/main" id="{F3DE4C73-6F00-4D25-A3B1-7E76B8C91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7" name="תמונה 6">
          <a:hlinkClick xmlns:r="http://schemas.openxmlformats.org/officeDocument/2006/relationships" r:id="rId7" tooltip="מחיקת רכב מספר 79-216-39"/>
          <a:extLst>
            <a:ext uri="{FF2B5EF4-FFF2-40B4-BE49-F238E27FC236}">
              <a16:creationId xmlns:a16="http://schemas.microsoft.com/office/drawing/2014/main" id="{924A34E5-74CA-4A35-9C8A-70E2DD8FBA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8" name="תמונה 7">
          <a:hlinkClick xmlns:r="http://schemas.openxmlformats.org/officeDocument/2006/relationships" r:id="rId8" tooltip="מחיקת רכב מספר 62-045-75"/>
          <a:extLst>
            <a:ext uri="{FF2B5EF4-FFF2-40B4-BE49-F238E27FC236}">
              <a16:creationId xmlns:a16="http://schemas.microsoft.com/office/drawing/2014/main" id="{C5A8ADA7-8EDC-4F65-914C-3DF809D6F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9" name="תמונה 8">
          <a:hlinkClick xmlns:r="http://schemas.openxmlformats.org/officeDocument/2006/relationships" r:id="rId9" tooltip="מחיקת רכב מספר 42-744-78"/>
          <a:extLst>
            <a:ext uri="{FF2B5EF4-FFF2-40B4-BE49-F238E27FC236}">
              <a16:creationId xmlns:a16="http://schemas.microsoft.com/office/drawing/2014/main" id="{2E150B7E-49CB-45E3-B809-6086BB1D25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10" name="תמונה 9">
          <a:hlinkClick xmlns:r="http://schemas.openxmlformats.org/officeDocument/2006/relationships" r:id="rId10" tooltip="מחיקת רכב מספר 10-668-34"/>
          <a:extLst>
            <a:ext uri="{FF2B5EF4-FFF2-40B4-BE49-F238E27FC236}">
              <a16:creationId xmlns:a16="http://schemas.microsoft.com/office/drawing/2014/main" id="{2C948E78-D0EA-4672-9BE2-84B0B4C06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11" name="תמונה 10">
          <a:hlinkClick xmlns:r="http://schemas.openxmlformats.org/officeDocument/2006/relationships" r:id="rId11" tooltip="מחיקת רכב מספר 182-47-101"/>
          <a:extLst>
            <a:ext uri="{FF2B5EF4-FFF2-40B4-BE49-F238E27FC236}">
              <a16:creationId xmlns:a16="http://schemas.microsoft.com/office/drawing/2014/main" id="{AD84EABA-7223-4519-A8C2-48F012D4E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12" name="תמונה 11">
          <a:hlinkClick xmlns:r="http://schemas.openxmlformats.org/officeDocument/2006/relationships" r:id="rId12" tooltip="מחיקת רכב מספר 76-463-55"/>
          <a:extLst>
            <a:ext uri="{FF2B5EF4-FFF2-40B4-BE49-F238E27FC236}">
              <a16:creationId xmlns:a16="http://schemas.microsoft.com/office/drawing/2014/main" id="{D7CC22DD-8A9F-4E31-B91B-720BDBF03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13" name="תמונה 12">
          <a:hlinkClick xmlns:r="http://schemas.openxmlformats.org/officeDocument/2006/relationships" r:id="rId13" tooltip="מחיקת רכב מספר 285-24-201"/>
          <a:extLst>
            <a:ext uri="{FF2B5EF4-FFF2-40B4-BE49-F238E27FC236}">
              <a16:creationId xmlns:a16="http://schemas.microsoft.com/office/drawing/2014/main" id="{A978D214-21A3-4DC7-916C-B849E18B4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14" name="תמונה 13">
          <a:hlinkClick xmlns:r="http://schemas.openxmlformats.org/officeDocument/2006/relationships" r:id="rId14" tooltip="מחיקת רכב מספר 185-98-501"/>
          <a:extLst>
            <a:ext uri="{FF2B5EF4-FFF2-40B4-BE49-F238E27FC236}">
              <a16:creationId xmlns:a16="http://schemas.microsoft.com/office/drawing/2014/main" id="{84000A45-56C3-49AA-A576-45FF332A0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15" name="תמונה 14">
          <a:hlinkClick xmlns:r="http://schemas.openxmlformats.org/officeDocument/2006/relationships" r:id="rId15" tooltip="מחיקת רכב מספר 183-12-201"/>
          <a:extLst>
            <a:ext uri="{FF2B5EF4-FFF2-40B4-BE49-F238E27FC236}">
              <a16:creationId xmlns:a16="http://schemas.microsoft.com/office/drawing/2014/main" id="{23B4127F-A952-4475-8E27-5521369A17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16" name="תמונה 15">
          <a:hlinkClick xmlns:r="http://schemas.openxmlformats.org/officeDocument/2006/relationships" r:id="rId16" tooltip="מחיקת רכב מספר 82-806-86"/>
          <a:extLst>
            <a:ext uri="{FF2B5EF4-FFF2-40B4-BE49-F238E27FC236}">
              <a16:creationId xmlns:a16="http://schemas.microsoft.com/office/drawing/2014/main" id="{3B1FE365-2782-4F00-A333-5D7091D12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17" name="תמונה 16">
          <a:hlinkClick xmlns:r="http://schemas.openxmlformats.org/officeDocument/2006/relationships" r:id="rId17" tooltip="מחיקת רכב מספר 68-232-55"/>
          <a:extLst>
            <a:ext uri="{FF2B5EF4-FFF2-40B4-BE49-F238E27FC236}">
              <a16:creationId xmlns:a16="http://schemas.microsoft.com/office/drawing/2014/main" id="{DD15B94F-4A68-4500-981F-CAF590B0F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18" name="תמונה 17">
          <a:hlinkClick xmlns:r="http://schemas.openxmlformats.org/officeDocument/2006/relationships" r:id="rId18" tooltip="מחיקת רכב מספר 515-14-401"/>
          <a:extLst>
            <a:ext uri="{FF2B5EF4-FFF2-40B4-BE49-F238E27FC236}">
              <a16:creationId xmlns:a16="http://schemas.microsoft.com/office/drawing/2014/main" id="{854340C6-988E-4CED-8874-933E888CD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19" name="תמונה 18">
          <a:hlinkClick xmlns:r="http://schemas.openxmlformats.org/officeDocument/2006/relationships" r:id="rId19" tooltip="מחיקת רכב מספר 515-13-101"/>
          <a:extLst>
            <a:ext uri="{FF2B5EF4-FFF2-40B4-BE49-F238E27FC236}">
              <a16:creationId xmlns:a16="http://schemas.microsoft.com/office/drawing/2014/main" id="{36969A44-5CF0-4DD0-A221-299B87E91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16318</xdr:col>
      <xdr:colOff>257175</xdr:colOff>
      <xdr:row>25</xdr:row>
      <xdr:rowOff>0</xdr:rowOff>
    </xdr:from>
    <xdr:ext cx="146685" cy="192405"/>
    <xdr:pic>
      <xdr:nvPicPr>
        <xdr:cNvPr id="20" name="תמונה 19">
          <a:hlinkClick xmlns:r="http://schemas.openxmlformats.org/officeDocument/2006/relationships" r:id="rId20" tooltip="מחיקת רכב מספר 501-13-501"/>
          <a:extLst>
            <a:ext uri="{FF2B5EF4-FFF2-40B4-BE49-F238E27FC236}">
              <a16:creationId xmlns:a16="http://schemas.microsoft.com/office/drawing/2014/main" id="{BC4FC1A7-A0A8-4448-9562-151DBE339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490765" y="5705475"/>
          <a:ext cx="146685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16315</xdr:col>
      <xdr:colOff>430530</xdr:colOff>
      <xdr:row>25</xdr:row>
      <xdr:rowOff>0</xdr:rowOff>
    </xdr:from>
    <xdr:ext cx="140970" cy="192405"/>
    <xdr:pic>
      <xdr:nvPicPr>
        <xdr:cNvPr id="21" name="תמונה 20">
          <a:hlinkClick xmlns:r="http://schemas.openxmlformats.org/officeDocument/2006/relationships" r:id="rId1" tooltip="מחיקת רכב מספר 707-25-702"/>
          <a:extLst>
            <a:ext uri="{FF2B5EF4-FFF2-40B4-BE49-F238E27FC236}">
              <a16:creationId xmlns:a16="http://schemas.microsoft.com/office/drawing/2014/main" id="{6B42229C-BD72-4E49-A2DC-402876D01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09100" y="5705475"/>
          <a:ext cx="140970" cy="19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vel" refreshedDate="45806.662169560186" createdVersion="8" refreshedVersion="8" minRefreshableVersion="3" recordCount="151" xr:uid="{2100A203-0799-4D8D-985F-4664877232DD}">
  <cacheSource type="worksheet">
    <worksheetSource ref="A5:M156" sheet="CustomerStampedTrips_2025052915"/>
  </cacheSource>
  <cacheFields count="13">
    <cacheField name="מספר חשבון" numFmtId="0">
      <sharedItems containsSemiMixedTypes="0" containsString="0" containsNumber="1" containsInteger="1" minValue="12835857" maxValue="12835857"/>
    </cacheField>
    <cacheField name="מספר חשבונית" numFmtId="0">
      <sharedItems containsSemiMixedTypes="0" containsString="0" containsNumber="1" containsInteger="1" minValue="1250814419" maxValue="1254271412"/>
    </cacheField>
    <cacheField name="מספר רכב" numFmtId="0">
      <sharedItems containsSemiMixedTypes="0" containsString="0" containsNumber="1" containsInteger="1" minValue="12021803" maxValue="76518502"/>
    </cacheField>
    <cacheField name="מועד" numFmtId="164">
      <sharedItems containsSemiMixedTypes="0" containsNonDate="0" containsDate="1" containsString="0" minDate="2025-01-01T00:00:00" maxDate="2025-04-30T00:00:00"/>
    </cacheField>
    <cacheField name="מועד2" numFmtId="21">
      <sharedItems/>
    </cacheField>
    <cacheField name="סוג רכב" numFmtId="0">
      <sharedItems/>
    </cacheField>
    <cacheField name="כניסה" numFmtId="0">
      <sharedItems/>
    </cacheField>
    <cacheField name="יציאה" numFmtId="0">
      <sharedItems/>
    </cacheField>
    <cacheField name="מס קטעים" numFmtId="0">
      <sharedItems containsSemiMixedTypes="0" containsString="0" containsNumber="1" containsInteger="1" minValue="1" maxValue="8"/>
    </cacheField>
    <cacheField name="סכום לפני מעמ" numFmtId="0">
      <sharedItems containsSemiMixedTypes="0" containsString="0" containsNumber="1" minValue="6.23" maxValue="27.68"/>
    </cacheField>
    <cacheField name="סכום כולל מע&quot;מ" numFmtId="165">
      <sharedItems containsSemiMixedTypes="0" containsString="0" containsNumber="1" minValue="7.3513999999999999" maxValue="32.662399999999998"/>
    </cacheField>
    <cacheField name="שם נהג" numFmtId="0">
      <sharedItems count="7">
        <s v="יוני אגמון"/>
        <s v="אלמוג מורבייה "/>
        <s v="אדיר לוי"/>
        <s v="רכב מאגר"/>
        <s v="לא נמצא"/>
        <s v="בני בסטקר" u="1"/>
        <s v="יוני אגמון (פיני לשעבר)" u="1"/>
      </sharedItems>
    </cacheField>
    <cacheField name="שישי/שבת?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n v="12835857"/>
    <n v="1254271412"/>
    <n v="52251703"/>
    <d v="2025-04-29T00:00:00"/>
    <s v="Tuesday"/>
    <s v="פרטי"/>
    <s v="עין תות"/>
    <s v="באקה"/>
    <n v="2"/>
    <n v="18.73"/>
    <n v="22.101399999999998"/>
    <x v="0"/>
    <x v="0"/>
  </r>
  <r>
    <n v="12835857"/>
    <n v="1254271412"/>
    <n v="12021803"/>
    <d v="2025-04-29T00:00:00"/>
    <s v="Tuesday"/>
    <s v="פרטי"/>
    <s v="חורשים"/>
    <s v="נשרים"/>
    <n v="4"/>
    <n v="16.52"/>
    <n v="19.493599999999997"/>
    <x v="1"/>
    <x v="0"/>
  </r>
  <r>
    <n v="12835857"/>
    <n v="1254271412"/>
    <n v="62236902"/>
    <d v="2025-04-29T00:00:00"/>
    <s v="Tuesday"/>
    <s v="פרטי"/>
    <s v="באקה"/>
    <s v="עירון"/>
    <n v="1"/>
    <n v="12.39"/>
    <n v="14.620200000000001"/>
    <x v="2"/>
    <x v="0"/>
  </r>
  <r>
    <n v="12835857"/>
    <n v="1254271412"/>
    <n v="62236902"/>
    <d v="2025-04-28T00:00:00"/>
    <s v="Monday"/>
    <s v="פרטי"/>
    <s v="אייל"/>
    <s v="ניצני-עוז"/>
    <n v="1"/>
    <n v="12.39"/>
    <n v="14.620200000000001"/>
    <x v="2"/>
    <x v="0"/>
  </r>
  <r>
    <n v="12835857"/>
    <n v="1254271412"/>
    <n v="62236902"/>
    <d v="2025-04-27T00:00:00"/>
    <s v="Sunday"/>
    <s v="פרטי"/>
    <s v="חורשים"/>
    <s v="שורק"/>
    <n v="5"/>
    <n v="20.65"/>
    <n v="24.366999999999997"/>
    <x v="2"/>
    <x v="0"/>
  </r>
  <r>
    <n v="12835857"/>
    <n v="1254271412"/>
    <n v="76518502"/>
    <d v="2025-04-25T00:00:00"/>
    <s v="Friday"/>
    <s v="פרטי"/>
    <s v="עין תות"/>
    <s v="נחשונים"/>
    <n v="7"/>
    <n v="26.99"/>
    <n v="31.848199999999995"/>
    <x v="3"/>
    <x v="1"/>
  </r>
  <r>
    <n v="12835857"/>
    <n v="1254271412"/>
    <n v="76518502"/>
    <d v="2025-04-24T00:00:00"/>
    <s v="Thursday"/>
    <s v="פרטי"/>
    <s v="בן-שמן"/>
    <s v="חורשים"/>
    <n v="3"/>
    <n v="12.39"/>
    <n v="14.620200000000001"/>
    <x v="3"/>
    <x v="0"/>
  </r>
  <r>
    <n v="12835857"/>
    <n v="1254271412"/>
    <n v="62236902"/>
    <d v="2025-04-23T00:00:00"/>
    <s v="Wednesday"/>
    <s v="פרטי"/>
    <s v="עירון"/>
    <s v="ניצני-עוז"/>
    <n v="2"/>
    <n v="12.39"/>
    <n v="14.620200000000001"/>
    <x v="2"/>
    <x v="0"/>
  </r>
  <r>
    <n v="12835857"/>
    <n v="1254271412"/>
    <n v="12021803"/>
    <d v="2025-04-23T00:00:00"/>
    <s v="Wednesday"/>
    <s v="פרטי"/>
    <s v="נשרים"/>
    <s v="שורק"/>
    <n v="1"/>
    <n v="12.39"/>
    <n v="14.620200000000001"/>
    <x v="1"/>
    <x v="0"/>
  </r>
  <r>
    <n v="12835857"/>
    <n v="1254271412"/>
    <n v="76518502"/>
    <d v="2025-04-22T00:00:00"/>
    <s v="Tuesday"/>
    <s v="פרטי"/>
    <s v="עין תות"/>
    <s v="ניצני-עוז"/>
    <n v="3"/>
    <n v="18.73"/>
    <n v="22.101399999999998"/>
    <x v="3"/>
    <x v="0"/>
  </r>
  <r>
    <n v="12835857"/>
    <n v="1254271412"/>
    <n v="76518502"/>
    <d v="2025-04-21T00:00:00"/>
    <s v="Monday"/>
    <s v="פרטי"/>
    <s v="עירון"/>
    <s v="עין תות"/>
    <n v="1"/>
    <n v="6.34"/>
    <n v="7.4811999999999994"/>
    <x v="3"/>
    <x v="0"/>
  </r>
  <r>
    <n v="12835857"/>
    <n v="1254271412"/>
    <n v="76518502"/>
    <d v="2025-04-21T00:00:00"/>
    <s v="Monday"/>
    <s v="פרטי"/>
    <s v="עין תות"/>
    <s v="עירון"/>
    <n v="1"/>
    <n v="6.34"/>
    <n v="7.4811999999999994"/>
    <x v="3"/>
    <x v="0"/>
  </r>
  <r>
    <n v="12835857"/>
    <n v="1254271412"/>
    <n v="62236902"/>
    <d v="2025-04-17T00:00:00"/>
    <s v="Thursday"/>
    <s v="פרטי"/>
    <s v="עין תות"/>
    <s v="ניצני-עוז"/>
    <n v="3"/>
    <n v="18.73"/>
    <n v="22.101399999999998"/>
    <x v="2"/>
    <x v="0"/>
  </r>
  <r>
    <n v="12835857"/>
    <n v="1254271412"/>
    <n v="62236902"/>
    <d v="2025-04-17T00:00:00"/>
    <s v="Thursday"/>
    <s v="פרטי"/>
    <s v="ניצני-עוז"/>
    <s v="עין תות"/>
    <n v="3"/>
    <n v="18.73"/>
    <n v="22.101399999999998"/>
    <x v="2"/>
    <x v="0"/>
  </r>
  <r>
    <n v="12835857"/>
    <n v="1254271412"/>
    <n v="76518502"/>
    <d v="2025-04-16T00:00:00"/>
    <s v="Wednesday"/>
    <s v="פרטי"/>
    <s v="עין תות"/>
    <s v="ניצני-עוז"/>
    <n v="3"/>
    <n v="18.73"/>
    <n v="22.101399999999998"/>
    <x v="3"/>
    <x v="0"/>
  </r>
  <r>
    <n v="12835857"/>
    <n v="1254271412"/>
    <n v="76518502"/>
    <d v="2025-04-16T00:00:00"/>
    <s v="Wednesday"/>
    <s v="פרטי"/>
    <s v="באקה"/>
    <s v="עין תות"/>
    <n v="2"/>
    <n v="18.73"/>
    <n v="22.101399999999998"/>
    <x v="3"/>
    <x v="0"/>
  </r>
  <r>
    <n v="12835857"/>
    <n v="1254271412"/>
    <n v="62236902"/>
    <d v="2025-04-15T00:00:00"/>
    <s v="Tuesday"/>
    <s v="פרטי"/>
    <s v="עירון"/>
    <s v="ניצני-עוז"/>
    <n v="2"/>
    <n v="12.39"/>
    <n v="14.620200000000001"/>
    <x v="2"/>
    <x v="0"/>
  </r>
  <r>
    <n v="12835857"/>
    <n v="1254271412"/>
    <n v="62236902"/>
    <d v="2025-04-15T00:00:00"/>
    <s v="Tuesday"/>
    <s v="פרטי"/>
    <s v="באקה"/>
    <s v="עירון"/>
    <n v="1"/>
    <n v="12.39"/>
    <n v="14.620200000000001"/>
    <x v="2"/>
    <x v="0"/>
  </r>
  <r>
    <n v="12835857"/>
    <n v="1254271412"/>
    <n v="62236902"/>
    <d v="2025-04-14T00:00:00"/>
    <s v="Monday"/>
    <s v="פרטי"/>
    <s v="עירון"/>
    <s v="ניצני-עוז"/>
    <n v="2"/>
    <n v="12.39"/>
    <n v="14.620200000000001"/>
    <x v="2"/>
    <x v="0"/>
  </r>
  <r>
    <n v="12835857"/>
    <n v="1254271412"/>
    <n v="62236902"/>
    <d v="2025-04-14T00:00:00"/>
    <s v="Monday"/>
    <s v="פרטי"/>
    <s v="ניצני-עוז"/>
    <s v="עירון"/>
    <n v="2"/>
    <n v="12.39"/>
    <n v="14.620200000000001"/>
    <x v="2"/>
    <x v="0"/>
  </r>
  <r>
    <n v="12835857"/>
    <n v="1252921405"/>
    <n v="12021803"/>
    <d v="2025-04-10T00:00:00"/>
    <s v="Thursday"/>
    <s v="פרטי"/>
    <s v="שורק"/>
    <s v="נשרים"/>
    <n v="1"/>
    <n v="12.39"/>
    <n v="14.620200000000001"/>
    <x v="1"/>
    <x v="0"/>
  </r>
  <r>
    <n v="12835857"/>
    <n v="1252921405"/>
    <n v="62236902"/>
    <d v="2025-04-10T00:00:00"/>
    <s v="Thursday"/>
    <s v="פרטי"/>
    <s v="עירון"/>
    <s v="ניצני-עוז"/>
    <n v="2"/>
    <n v="12.39"/>
    <n v="14.620200000000001"/>
    <x v="2"/>
    <x v="0"/>
  </r>
  <r>
    <n v="12835857"/>
    <n v="1252921405"/>
    <n v="62236902"/>
    <d v="2025-04-10T00:00:00"/>
    <s v="Thursday"/>
    <s v="פרטי"/>
    <s v="ניצני-עוז"/>
    <s v="עירון"/>
    <n v="2"/>
    <n v="12.39"/>
    <n v="14.620200000000001"/>
    <x v="2"/>
    <x v="0"/>
  </r>
  <r>
    <n v="12835857"/>
    <n v="1252921405"/>
    <n v="12021803"/>
    <d v="2025-04-10T00:00:00"/>
    <s v="Thursday"/>
    <s v="פרטי"/>
    <s v="נשרים"/>
    <s v="שורק"/>
    <n v="1"/>
    <n v="12.39"/>
    <n v="14.620200000000001"/>
    <x v="1"/>
    <x v="0"/>
  </r>
  <r>
    <n v="12835857"/>
    <n v="1252921405"/>
    <n v="76518502"/>
    <d v="2025-04-09T00:00:00"/>
    <s v="Wednesday"/>
    <s v="פרטי"/>
    <s v="עין תות"/>
    <s v="עירון"/>
    <n v="1"/>
    <n v="6.34"/>
    <n v="7.4811999999999994"/>
    <x v="3"/>
    <x v="0"/>
  </r>
  <r>
    <n v="12835857"/>
    <n v="1252921405"/>
    <n v="62236902"/>
    <d v="2025-04-08T00:00:00"/>
    <s v="Tuesday"/>
    <s v="פרטי"/>
    <s v="עירון"/>
    <s v="ניצני-עוז"/>
    <n v="2"/>
    <n v="12.39"/>
    <n v="14.620200000000001"/>
    <x v="2"/>
    <x v="0"/>
  </r>
  <r>
    <n v="12835857"/>
    <n v="1252921405"/>
    <n v="62236902"/>
    <d v="2025-04-08T00:00:00"/>
    <s v="Tuesday"/>
    <s v="פרטי"/>
    <s v="ניצני-עוז"/>
    <s v="עירון"/>
    <n v="2"/>
    <n v="12.39"/>
    <n v="14.620200000000001"/>
    <x v="2"/>
    <x v="0"/>
  </r>
  <r>
    <n v="12835857"/>
    <n v="1252921405"/>
    <n v="62236902"/>
    <d v="2025-04-04T00:00:00"/>
    <s v="Friday"/>
    <s v="פרטי"/>
    <s v="ניצני-עוז"/>
    <s v="שורק"/>
    <n v="7"/>
    <n v="20.65"/>
    <n v="24.366999999999997"/>
    <x v="2"/>
    <x v="1"/>
  </r>
  <r>
    <n v="12835857"/>
    <n v="1252921405"/>
    <n v="76518502"/>
    <d v="2025-04-03T00:00:00"/>
    <s v="Thursday"/>
    <s v="פרטי"/>
    <s v="עין תות"/>
    <s v="ניצני-עוז"/>
    <n v="3"/>
    <n v="18.73"/>
    <n v="22.101399999999998"/>
    <x v="3"/>
    <x v="0"/>
  </r>
  <r>
    <n v="12835857"/>
    <n v="1252921405"/>
    <n v="62236902"/>
    <d v="2025-04-03T00:00:00"/>
    <s v="Thursday"/>
    <s v="פרטי"/>
    <s v="אייל"/>
    <s v="ניצני-עוז"/>
    <n v="1"/>
    <n v="12.39"/>
    <n v="14.620200000000001"/>
    <x v="2"/>
    <x v="0"/>
  </r>
  <r>
    <n v="12835857"/>
    <n v="1252921405"/>
    <n v="62236902"/>
    <d v="2025-04-02T00:00:00"/>
    <s v="Wednesday"/>
    <s v="פרטי"/>
    <s v="שורק"/>
    <s v="ניצני-עוז"/>
    <n v="7"/>
    <n v="20.65"/>
    <n v="24.366999999999997"/>
    <x v="2"/>
    <x v="0"/>
  </r>
  <r>
    <n v="12835857"/>
    <n v="1252921405"/>
    <n v="62236902"/>
    <d v="2025-04-01T00:00:00"/>
    <s v="Tuesday"/>
    <s v="פרטי"/>
    <s v="שורק"/>
    <s v="ניצני-עוז"/>
    <n v="7"/>
    <n v="20.65"/>
    <n v="24.366999999999997"/>
    <x v="2"/>
    <x v="0"/>
  </r>
  <r>
    <n v="12835857"/>
    <n v="1252921405"/>
    <n v="62236902"/>
    <d v="2025-04-01T00:00:00"/>
    <s v="Tuesday"/>
    <s v="פרטי"/>
    <s v="ניצני-עוז"/>
    <s v="נשרים"/>
    <n v="6"/>
    <n v="20.65"/>
    <n v="24.366999999999997"/>
    <x v="2"/>
    <x v="0"/>
  </r>
  <r>
    <n v="12835857"/>
    <n v="1252921405"/>
    <n v="62236902"/>
    <d v="2025-03-31T00:00:00"/>
    <s v="Monday"/>
    <s v="פרטי"/>
    <s v="קסם"/>
    <s v="ניצני-עוז"/>
    <n v="3"/>
    <n v="12.87"/>
    <n v="15.186599999999999"/>
    <x v="2"/>
    <x v="0"/>
  </r>
  <r>
    <n v="12835857"/>
    <n v="1252921405"/>
    <n v="62236902"/>
    <d v="2025-03-31T00:00:00"/>
    <s v="Monday"/>
    <s v="פרטי"/>
    <s v="ניצני-עוז"/>
    <s v="קסם"/>
    <n v="3"/>
    <n v="12.87"/>
    <n v="15.186599999999999"/>
    <x v="2"/>
    <x v="0"/>
  </r>
  <r>
    <n v="12835857"/>
    <n v="1252921405"/>
    <n v="12021803"/>
    <d v="2025-03-30T00:00:00"/>
    <s v="Sunday"/>
    <s v="פרטי"/>
    <s v="נשרים"/>
    <s v="שורק"/>
    <n v="1"/>
    <n v="12.87"/>
    <n v="15.186599999999999"/>
    <x v="1"/>
    <x v="0"/>
  </r>
  <r>
    <n v="12835857"/>
    <n v="1252921405"/>
    <n v="38141503"/>
    <d v="2025-03-27T00:00:00"/>
    <s v="Thursday"/>
    <s v="פרטי"/>
    <s v="שורק"/>
    <s v="ניצני-עוז"/>
    <n v="7"/>
    <n v="21.45"/>
    <n v="25.310999999999996"/>
    <x v="4"/>
    <x v="0"/>
  </r>
  <r>
    <n v="12835857"/>
    <n v="1252921405"/>
    <n v="12021803"/>
    <d v="2025-03-26T00:00:00"/>
    <s v="Wednesday"/>
    <s v="פרטי"/>
    <s v="שורק"/>
    <s v="נשרים"/>
    <n v="1"/>
    <n v="12.87"/>
    <n v="15.186599999999999"/>
    <x v="1"/>
    <x v="0"/>
  </r>
  <r>
    <n v="12835857"/>
    <n v="1252921405"/>
    <n v="62236902"/>
    <d v="2025-03-26T00:00:00"/>
    <s v="Wednesday"/>
    <s v="פרטי"/>
    <s v="עין תות"/>
    <s v="עירון"/>
    <n v="1"/>
    <n v="6.23"/>
    <n v="7.3513999999999999"/>
    <x v="2"/>
    <x v="0"/>
  </r>
  <r>
    <n v="12835857"/>
    <n v="1252921405"/>
    <n v="12021803"/>
    <d v="2025-03-26T00:00:00"/>
    <s v="Wednesday"/>
    <s v="פרטי"/>
    <s v="נשרים"/>
    <s v="שורק"/>
    <n v="1"/>
    <n v="12.87"/>
    <n v="15.186599999999999"/>
    <x v="1"/>
    <x v="0"/>
  </r>
  <r>
    <n v="12835857"/>
    <n v="1252921405"/>
    <n v="62236902"/>
    <d v="2025-03-24T00:00:00"/>
    <s v="Monday"/>
    <s v="פרטי"/>
    <s v="חורשים"/>
    <s v="ניצני-עוז"/>
    <n v="2"/>
    <n v="12.87"/>
    <n v="15.186599999999999"/>
    <x v="2"/>
    <x v="0"/>
  </r>
  <r>
    <n v="12835857"/>
    <n v="1252921405"/>
    <n v="12021803"/>
    <d v="2025-03-23T00:00:00"/>
    <s v="Sunday"/>
    <s v="פרטי"/>
    <s v="שורק"/>
    <s v="נשרים"/>
    <n v="1"/>
    <n v="12.87"/>
    <n v="15.186599999999999"/>
    <x v="1"/>
    <x v="0"/>
  </r>
  <r>
    <n v="12835857"/>
    <n v="1252921405"/>
    <n v="12021803"/>
    <d v="2025-03-23T00:00:00"/>
    <s v="Sunday"/>
    <s v="פרטי"/>
    <s v="נשרים"/>
    <s v="שורק"/>
    <n v="1"/>
    <n v="12.87"/>
    <n v="15.186599999999999"/>
    <x v="1"/>
    <x v="0"/>
  </r>
  <r>
    <n v="12835857"/>
    <n v="1252921405"/>
    <n v="62236902"/>
    <d v="2025-03-17T00:00:00"/>
    <s v="Monday"/>
    <s v="פרטי"/>
    <s v="ניצני-עוז"/>
    <s v="עירון"/>
    <n v="2"/>
    <n v="12.87"/>
    <n v="15.186599999999999"/>
    <x v="2"/>
    <x v="0"/>
  </r>
  <r>
    <n v="12835857"/>
    <n v="1252921405"/>
    <n v="62236902"/>
    <d v="2025-03-16T00:00:00"/>
    <s v="Sunday"/>
    <s v="פרטי"/>
    <s v="שורק"/>
    <s v="ניצני-עוז"/>
    <n v="7"/>
    <n v="21.45"/>
    <n v="25.310999999999996"/>
    <x v="2"/>
    <x v="0"/>
  </r>
  <r>
    <n v="12835857"/>
    <n v="1252921405"/>
    <n v="62236902"/>
    <d v="2025-03-13T00:00:00"/>
    <s v="Thursday"/>
    <s v="פרטי"/>
    <s v="אייל"/>
    <s v="ניצני-עוז"/>
    <n v="1"/>
    <n v="12.87"/>
    <n v="15.186599999999999"/>
    <x v="2"/>
    <x v="0"/>
  </r>
  <r>
    <n v="12835857"/>
    <n v="1252921405"/>
    <n v="12021803"/>
    <d v="2025-03-12T00:00:00"/>
    <s v="Wednesday"/>
    <s v="פרטי"/>
    <s v="שורק"/>
    <s v="נשרים"/>
    <n v="1"/>
    <n v="12.87"/>
    <n v="15.186599999999999"/>
    <x v="1"/>
    <x v="0"/>
  </r>
  <r>
    <n v="12835857"/>
    <n v="1252921405"/>
    <n v="52251703"/>
    <d v="2025-03-12T00:00:00"/>
    <s v="Wednesday"/>
    <s v="פרטי"/>
    <s v="קסם"/>
    <s v="בן-שמן"/>
    <n v="2"/>
    <n v="12.87"/>
    <n v="15.186599999999999"/>
    <x v="0"/>
    <x v="0"/>
  </r>
  <r>
    <n v="12835857"/>
    <n v="1252921405"/>
    <n v="12021803"/>
    <d v="2025-03-12T00:00:00"/>
    <s v="Wednesday"/>
    <s v="פרטי"/>
    <s v="נשרים"/>
    <s v="שורק"/>
    <n v="1"/>
    <n v="12.87"/>
    <n v="15.186599999999999"/>
    <x v="1"/>
    <x v="0"/>
  </r>
  <r>
    <n v="12835857"/>
    <n v="1252921405"/>
    <n v="62236902"/>
    <d v="2025-03-11T00:00:00"/>
    <s v="Tuesday"/>
    <s v="פרטי"/>
    <s v="עירון"/>
    <s v="אייל"/>
    <n v="3"/>
    <n v="12.87"/>
    <n v="15.186599999999999"/>
    <x v="2"/>
    <x v="0"/>
  </r>
  <r>
    <n v="12835857"/>
    <n v="1252156010"/>
    <n v="76518502"/>
    <d v="2025-03-06T00:00:00"/>
    <s v="Thursday"/>
    <s v="פרטי"/>
    <s v="עירון"/>
    <s v="עין תות"/>
    <n v="1"/>
    <n v="6.23"/>
    <n v="7.3513999999999999"/>
    <x v="3"/>
    <x v="0"/>
  </r>
  <r>
    <n v="12835857"/>
    <n v="1252156010"/>
    <n v="76518502"/>
    <d v="2025-03-06T00:00:00"/>
    <s v="Thursday"/>
    <s v="פרטי"/>
    <s v="עין תות"/>
    <s v="עירון"/>
    <n v="1"/>
    <n v="6.23"/>
    <n v="7.3513999999999999"/>
    <x v="3"/>
    <x v="0"/>
  </r>
  <r>
    <n v="12835857"/>
    <n v="1252156010"/>
    <n v="62236902"/>
    <d v="2025-03-06T00:00:00"/>
    <s v="Thursday"/>
    <s v="פרטי"/>
    <s v="אייל"/>
    <s v="קסם"/>
    <n v="2"/>
    <n v="12.87"/>
    <n v="15.186599999999999"/>
    <x v="2"/>
    <x v="0"/>
  </r>
  <r>
    <n v="12835857"/>
    <n v="1252156010"/>
    <n v="62236902"/>
    <d v="2025-03-05T00:00:00"/>
    <s v="Wednesday"/>
    <s v="פרטי"/>
    <s v="אייל"/>
    <s v="ניצני-עוז"/>
    <n v="1"/>
    <n v="12.87"/>
    <n v="15.186599999999999"/>
    <x v="2"/>
    <x v="0"/>
  </r>
  <r>
    <n v="12835857"/>
    <n v="1252156010"/>
    <n v="12021803"/>
    <d v="2025-03-05T00:00:00"/>
    <s v="Wednesday"/>
    <s v="פרטי"/>
    <s v="שורק"/>
    <s v="נשרים"/>
    <n v="1"/>
    <n v="12.87"/>
    <n v="15.186599999999999"/>
    <x v="1"/>
    <x v="0"/>
  </r>
  <r>
    <n v="12835857"/>
    <n v="1252156010"/>
    <n v="12021803"/>
    <d v="2025-03-05T00:00:00"/>
    <s v="Wednesday"/>
    <s v="פרטי"/>
    <s v="נשרים"/>
    <s v="שורק"/>
    <n v="1"/>
    <n v="12.87"/>
    <n v="15.186599999999999"/>
    <x v="1"/>
    <x v="0"/>
  </r>
  <r>
    <n v="12835857"/>
    <n v="1252156010"/>
    <n v="62236902"/>
    <d v="2025-03-03T00:00:00"/>
    <s v="Monday"/>
    <s v="פרטי"/>
    <s v="שורק"/>
    <s v="ניצני-עוז"/>
    <n v="7"/>
    <n v="21.45"/>
    <n v="25.310999999999996"/>
    <x v="2"/>
    <x v="0"/>
  </r>
  <r>
    <n v="12835857"/>
    <n v="1252156010"/>
    <n v="62236902"/>
    <d v="2025-03-03T00:00:00"/>
    <s v="Monday"/>
    <s v="פרטי"/>
    <s v="קסם"/>
    <s v="שורק"/>
    <n v="4"/>
    <n v="17.16"/>
    <n v="20.248799999999999"/>
    <x v="2"/>
    <x v="0"/>
  </r>
  <r>
    <n v="12835857"/>
    <n v="1252156010"/>
    <n v="62236902"/>
    <d v="2025-03-02T00:00:00"/>
    <s v="Sunday"/>
    <s v="פרטי"/>
    <s v="עין תות"/>
    <s v="ניצני-עוז"/>
    <n v="3"/>
    <n v="19.100000000000001"/>
    <n v="22.538"/>
    <x v="2"/>
    <x v="0"/>
  </r>
  <r>
    <n v="12835857"/>
    <n v="1252156010"/>
    <n v="62236902"/>
    <d v="2025-03-02T00:00:00"/>
    <s v="Sunday"/>
    <s v="פרטי"/>
    <s v="ניצני-עוז"/>
    <s v="עין תות"/>
    <n v="3"/>
    <n v="19.100000000000001"/>
    <n v="22.538"/>
    <x v="2"/>
    <x v="0"/>
  </r>
  <r>
    <n v="12835857"/>
    <n v="1252156010"/>
    <n v="12021803"/>
    <d v="2025-02-25T00:00:00"/>
    <s v="Tuesday"/>
    <s v="פרטי"/>
    <s v="שורק"/>
    <s v="נשרים"/>
    <n v="1"/>
    <n v="12.87"/>
    <n v="15.186599999999999"/>
    <x v="1"/>
    <x v="0"/>
  </r>
  <r>
    <n v="12835857"/>
    <n v="1252156010"/>
    <n v="62236902"/>
    <d v="2025-02-25T00:00:00"/>
    <s v="Tuesday"/>
    <s v="פרטי"/>
    <s v="שורק"/>
    <s v="ניצני-עוז"/>
    <n v="7"/>
    <n v="21.45"/>
    <n v="25.310999999999996"/>
    <x v="2"/>
    <x v="0"/>
  </r>
  <r>
    <n v="12835857"/>
    <n v="1252156010"/>
    <n v="76518502"/>
    <d v="2025-02-25T00:00:00"/>
    <s v="Tuesday"/>
    <s v="פרטי"/>
    <s v="ניצני-עוז"/>
    <s v="עין תות"/>
    <n v="3"/>
    <n v="19.100000000000001"/>
    <n v="22.538"/>
    <x v="3"/>
    <x v="0"/>
  </r>
  <r>
    <n v="12835857"/>
    <n v="1252156010"/>
    <n v="62236902"/>
    <d v="2025-02-25T00:00:00"/>
    <s v="Tuesday"/>
    <s v="פרטי"/>
    <s v="חורשים"/>
    <s v="נשרים"/>
    <n v="4"/>
    <n v="17.16"/>
    <n v="20.248799999999999"/>
    <x v="2"/>
    <x v="0"/>
  </r>
  <r>
    <n v="12835857"/>
    <n v="1252156010"/>
    <n v="12021803"/>
    <d v="2025-02-25T00:00:00"/>
    <s v="Tuesday"/>
    <s v="פרטי"/>
    <s v="נשרים"/>
    <s v="שורק"/>
    <n v="1"/>
    <n v="12.87"/>
    <n v="15.186599999999999"/>
    <x v="1"/>
    <x v="0"/>
  </r>
  <r>
    <n v="12835857"/>
    <n v="1252156010"/>
    <n v="62236902"/>
    <d v="2025-02-24T00:00:00"/>
    <s v="Monday"/>
    <s v="פרטי"/>
    <s v="קסם"/>
    <s v="ניצני-עוז"/>
    <n v="3"/>
    <n v="12.87"/>
    <n v="15.186599999999999"/>
    <x v="2"/>
    <x v="0"/>
  </r>
  <r>
    <n v="12835857"/>
    <n v="1252156010"/>
    <n v="12021803"/>
    <d v="2025-02-23T00:00:00"/>
    <s v="Sunday"/>
    <s v="פרטי"/>
    <s v="שורק"/>
    <s v="נשרים"/>
    <n v="1"/>
    <n v="12.87"/>
    <n v="15.186599999999999"/>
    <x v="1"/>
    <x v="0"/>
  </r>
  <r>
    <n v="12835857"/>
    <n v="1252156010"/>
    <n v="52251703"/>
    <d v="2025-02-20T00:00:00"/>
    <s v="Thursday"/>
    <s v="פרטי"/>
    <s v="עין תות"/>
    <s v="ניצני-עוז"/>
    <n v="3"/>
    <n v="19.100000000000001"/>
    <n v="22.538"/>
    <x v="0"/>
    <x v="0"/>
  </r>
  <r>
    <n v="12835857"/>
    <n v="1252156010"/>
    <n v="52251703"/>
    <d v="2025-02-20T00:00:00"/>
    <s v="Thursday"/>
    <s v="פרטי"/>
    <s v="ניצני-עוז"/>
    <s v="עין תות"/>
    <n v="3"/>
    <n v="19.100000000000001"/>
    <n v="22.538"/>
    <x v="0"/>
    <x v="0"/>
  </r>
  <r>
    <n v="12835857"/>
    <n v="1252156010"/>
    <n v="52251703"/>
    <d v="2025-02-19T00:00:00"/>
    <s v="Wednesday"/>
    <s v="פרטי"/>
    <s v="עין תות"/>
    <s v="ניצני-עוז"/>
    <n v="3"/>
    <n v="19.100000000000001"/>
    <n v="22.538"/>
    <x v="0"/>
    <x v="0"/>
  </r>
  <r>
    <n v="12835857"/>
    <n v="1252156010"/>
    <n v="76518502"/>
    <d v="2025-02-19T00:00:00"/>
    <s v="Wednesday"/>
    <s v="פרטי"/>
    <s v="בן-שמן"/>
    <s v="עירון"/>
    <n v="7"/>
    <n v="21.45"/>
    <n v="25.310999999999996"/>
    <x v="3"/>
    <x v="0"/>
  </r>
  <r>
    <n v="12835857"/>
    <n v="1252156010"/>
    <n v="76518502"/>
    <d v="2025-02-18T00:00:00"/>
    <s v="Tuesday"/>
    <s v="פרטי"/>
    <s v="עין תות"/>
    <s v="באקה"/>
    <n v="2"/>
    <n v="19.100000000000001"/>
    <n v="22.538"/>
    <x v="3"/>
    <x v="0"/>
  </r>
  <r>
    <n v="12835857"/>
    <n v="1252156010"/>
    <n v="62236902"/>
    <d v="2025-02-18T00:00:00"/>
    <s v="Tuesday"/>
    <s v="פרטי"/>
    <s v="שורק"/>
    <s v="ניצני-עוז"/>
    <n v="7"/>
    <n v="21.45"/>
    <n v="25.310999999999996"/>
    <x v="2"/>
    <x v="0"/>
  </r>
  <r>
    <n v="12835857"/>
    <n v="1252156010"/>
    <n v="62236902"/>
    <d v="2025-02-18T00:00:00"/>
    <s v="Tuesday"/>
    <s v="פרטי"/>
    <s v="ניצני-עוז"/>
    <s v="שורק"/>
    <n v="7"/>
    <n v="21.45"/>
    <n v="25.310999999999996"/>
    <x v="2"/>
    <x v="0"/>
  </r>
  <r>
    <n v="12835857"/>
    <n v="1252156010"/>
    <n v="76518502"/>
    <d v="2025-02-17T00:00:00"/>
    <s v="Monday"/>
    <s v="פרטי"/>
    <s v="עין תות"/>
    <s v="ניצני-עוז"/>
    <n v="3"/>
    <n v="19.100000000000001"/>
    <n v="22.538"/>
    <x v="3"/>
    <x v="0"/>
  </r>
  <r>
    <n v="12835857"/>
    <n v="1252156010"/>
    <n v="62236902"/>
    <d v="2025-02-17T00:00:00"/>
    <s v="Monday"/>
    <s v="פרטי"/>
    <s v="עירון"/>
    <s v="ניצני-עוז"/>
    <n v="2"/>
    <n v="12.87"/>
    <n v="15.186599999999999"/>
    <x v="2"/>
    <x v="0"/>
  </r>
  <r>
    <n v="12835857"/>
    <n v="1252156010"/>
    <n v="62236902"/>
    <d v="2025-02-17T00:00:00"/>
    <s v="Monday"/>
    <s v="פרטי"/>
    <s v="עין תות"/>
    <s v="עירון"/>
    <n v="1"/>
    <n v="6.23"/>
    <n v="7.3513999999999999"/>
    <x v="2"/>
    <x v="0"/>
  </r>
  <r>
    <n v="12835857"/>
    <n v="1252156010"/>
    <n v="76518502"/>
    <d v="2025-02-17T00:00:00"/>
    <s v="Monday"/>
    <s v="פרטי"/>
    <s v="באקה"/>
    <s v="עין תות"/>
    <n v="2"/>
    <n v="19.100000000000001"/>
    <n v="22.538"/>
    <x v="3"/>
    <x v="0"/>
  </r>
  <r>
    <n v="12835857"/>
    <n v="1252156010"/>
    <n v="62236902"/>
    <d v="2025-02-17T00:00:00"/>
    <s v="Monday"/>
    <s v="פרטי"/>
    <s v="ניצני-עוז"/>
    <s v="עין תות"/>
    <n v="3"/>
    <n v="19.100000000000001"/>
    <n v="22.538"/>
    <x v="2"/>
    <x v="0"/>
  </r>
  <r>
    <n v="12835857"/>
    <n v="1252156010"/>
    <n v="76518502"/>
    <d v="2025-02-16T00:00:00"/>
    <s v="Sunday"/>
    <s v="פרטי"/>
    <s v="עין תות"/>
    <s v="נחשונים"/>
    <n v="7"/>
    <n v="27.68"/>
    <n v="32.662399999999998"/>
    <x v="3"/>
    <x v="0"/>
  </r>
  <r>
    <n v="12835857"/>
    <n v="1252156010"/>
    <n v="62236902"/>
    <d v="2025-02-16T00:00:00"/>
    <s v="Sunday"/>
    <s v="פרטי"/>
    <s v="עירון"/>
    <s v="ניצני-עוז"/>
    <n v="2"/>
    <n v="12.87"/>
    <n v="15.186599999999999"/>
    <x v="2"/>
    <x v="0"/>
  </r>
  <r>
    <n v="12835857"/>
    <n v="1252156010"/>
    <n v="52251703"/>
    <d v="2025-02-16T00:00:00"/>
    <s v="Sunday"/>
    <s v="פרטי"/>
    <s v="נחשונים"/>
    <s v="עין תות"/>
    <n v="7"/>
    <n v="27.68"/>
    <n v="32.662399999999998"/>
    <x v="0"/>
    <x v="0"/>
  </r>
  <r>
    <n v="12835857"/>
    <n v="1251173620"/>
    <n v="62236902"/>
    <d v="2025-02-13T00:00:00"/>
    <s v="Thursday"/>
    <s v="פרטי"/>
    <s v="באקה"/>
    <s v="ניצני-עוז"/>
    <n v="1"/>
    <n v="12.87"/>
    <n v="15.186599999999999"/>
    <x v="2"/>
    <x v="0"/>
  </r>
  <r>
    <n v="12835857"/>
    <n v="1251173620"/>
    <n v="52251703"/>
    <d v="2025-02-13T00:00:00"/>
    <s v="Thursday"/>
    <s v="פרטי"/>
    <s v="באקה"/>
    <s v="בן-שמן"/>
    <n v="6"/>
    <n v="21.45"/>
    <n v="25.310999999999996"/>
    <x v="0"/>
    <x v="0"/>
  </r>
  <r>
    <n v="12835857"/>
    <n v="1251173620"/>
    <n v="52251703"/>
    <d v="2025-02-11T00:00:00"/>
    <s v="Tuesday"/>
    <s v="פרטי"/>
    <s v="עין תות"/>
    <s v="ניצני-עוז"/>
    <n v="3"/>
    <n v="19.100000000000001"/>
    <n v="22.538"/>
    <x v="0"/>
    <x v="0"/>
  </r>
  <r>
    <n v="12835857"/>
    <n v="1251173620"/>
    <n v="62236902"/>
    <d v="2025-02-10T00:00:00"/>
    <s v="Monday"/>
    <s v="פרטי"/>
    <s v="באקה"/>
    <s v="אייל"/>
    <n v="2"/>
    <n v="12.87"/>
    <n v="15.186599999999999"/>
    <x v="2"/>
    <x v="0"/>
  </r>
  <r>
    <n v="12835857"/>
    <n v="1251173620"/>
    <n v="76518502"/>
    <d v="2025-02-10T00:00:00"/>
    <s v="Monday"/>
    <s v="פרטי"/>
    <s v="ניצני-עוז"/>
    <s v="עין תות"/>
    <n v="3"/>
    <n v="19.100000000000001"/>
    <n v="22.538"/>
    <x v="3"/>
    <x v="0"/>
  </r>
  <r>
    <n v="12835857"/>
    <n v="1251173620"/>
    <n v="62236902"/>
    <d v="2025-02-09T00:00:00"/>
    <s v="Sunday"/>
    <s v="פרטי"/>
    <s v="עירון"/>
    <s v="באקה"/>
    <n v="1"/>
    <n v="12.87"/>
    <n v="15.186599999999999"/>
    <x v="2"/>
    <x v="0"/>
  </r>
  <r>
    <n v="12835857"/>
    <n v="1251173620"/>
    <n v="76518502"/>
    <d v="2025-02-09T00:00:00"/>
    <s v="Sunday"/>
    <s v="פרטי"/>
    <s v="עירון"/>
    <s v="ניצני-עוז"/>
    <n v="2"/>
    <n v="12.87"/>
    <n v="15.186599999999999"/>
    <x v="3"/>
    <x v="0"/>
  </r>
  <r>
    <n v="12835857"/>
    <n v="1251173620"/>
    <n v="62236902"/>
    <d v="2025-02-09T00:00:00"/>
    <s v="Sunday"/>
    <s v="פרטי"/>
    <s v="ניצני-עוז"/>
    <s v="עירון"/>
    <n v="2"/>
    <n v="12.87"/>
    <n v="15.186599999999999"/>
    <x v="2"/>
    <x v="0"/>
  </r>
  <r>
    <n v="12835857"/>
    <n v="1251173620"/>
    <n v="62236902"/>
    <d v="2025-02-05T00:00:00"/>
    <s v="Wednesday"/>
    <s v="פרטי"/>
    <s v="שורק"/>
    <s v="ניצני-עוז"/>
    <n v="7"/>
    <n v="21.45"/>
    <n v="25.310999999999996"/>
    <x v="2"/>
    <x v="0"/>
  </r>
  <r>
    <n v="12835857"/>
    <n v="1251173620"/>
    <n v="38141503"/>
    <d v="2025-02-03T00:00:00"/>
    <s v="Monday"/>
    <s v="פרטי"/>
    <s v="עירון"/>
    <s v="ניצני-עוז"/>
    <n v="2"/>
    <n v="12.87"/>
    <n v="15.186599999999999"/>
    <x v="4"/>
    <x v="0"/>
  </r>
  <r>
    <n v="12835857"/>
    <n v="1251173620"/>
    <n v="12021803"/>
    <d v="2025-02-03T00:00:00"/>
    <s v="Monday"/>
    <s v="פרטי"/>
    <s v="שורק"/>
    <s v="נשרים"/>
    <n v="1"/>
    <n v="12.87"/>
    <n v="15.186599999999999"/>
    <x v="1"/>
    <x v="0"/>
  </r>
  <r>
    <n v="12835857"/>
    <n v="1251173620"/>
    <n v="62236902"/>
    <d v="2025-02-03T00:00:00"/>
    <s v="Monday"/>
    <s v="פרטי"/>
    <s v="שורק"/>
    <s v="ניצני-עוז"/>
    <n v="7"/>
    <n v="21.45"/>
    <n v="25.310999999999996"/>
    <x v="2"/>
    <x v="0"/>
  </r>
  <r>
    <n v="12835857"/>
    <n v="1251173620"/>
    <n v="62236902"/>
    <d v="2025-02-03T00:00:00"/>
    <s v="Monday"/>
    <s v="פרטי"/>
    <s v="ניצני-עוז"/>
    <s v="נשרים"/>
    <n v="6"/>
    <n v="21.45"/>
    <n v="25.310999999999996"/>
    <x v="2"/>
    <x v="0"/>
  </r>
  <r>
    <n v="12835857"/>
    <n v="1251173620"/>
    <n v="76518502"/>
    <d v="2025-01-30T00:00:00"/>
    <s v="Thursday"/>
    <s v="פרטי"/>
    <s v="עין תות"/>
    <s v="באקה"/>
    <n v="2"/>
    <n v="19.100000000000001"/>
    <n v="22.538"/>
    <x v="3"/>
    <x v="0"/>
  </r>
  <r>
    <n v="12835857"/>
    <n v="1251173620"/>
    <n v="12021803"/>
    <d v="2025-01-29T00:00:00"/>
    <s v="Wednesday"/>
    <s v="פרטי"/>
    <s v="שורק"/>
    <s v="נשרים"/>
    <n v="1"/>
    <n v="12.87"/>
    <n v="15.186599999999999"/>
    <x v="1"/>
    <x v="0"/>
  </r>
  <r>
    <n v="12835857"/>
    <n v="1251173620"/>
    <n v="76518502"/>
    <d v="2025-01-29T00:00:00"/>
    <s v="Wednesday"/>
    <s v="פרטי"/>
    <s v="אייל"/>
    <s v="באקה"/>
    <n v="2"/>
    <n v="12.87"/>
    <n v="15.186599999999999"/>
    <x v="3"/>
    <x v="0"/>
  </r>
  <r>
    <n v="12835857"/>
    <n v="1251173620"/>
    <n v="76518502"/>
    <d v="2025-01-29T00:00:00"/>
    <s v="Wednesday"/>
    <s v="פרטי"/>
    <s v="באקה"/>
    <s v="אייל"/>
    <n v="2"/>
    <n v="12.87"/>
    <n v="15.186599999999999"/>
    <x v="3"/>
    <x v="0"/>
  </r>
  <r>
    <n v="12835857"/>
    <n v="1251173620"/>
    <n v="76518502"/>
    <d v="2025-01-29T00:00:00"/>
    <s v="Wednesday"/>
    <s v="פרטי"/>
    <s v="עין תות"/>
    <s v="באקה"/>
    <n v="2"/>
    <n v="19.100000000000001"/>
    <n v="22.538"/>
    <x v="3"/>
    <x v="0"/>
  </r>
  <r>
    <n v="12835857"/>
    <n v="1251173620"/>
    <n v="12021803"/>
    <d v="2025-01-29T00:00:00"/>
    <s v="Wednesday"/>
    <s v="פרטי"/>
    <s v="נשרים"/>
    <s v="שורק"/>
    <n v="1"/>
    <n v="12.87"/>
    <n v="15.186599999999999"/>
    <x v="1"/>
    <x v="0"/>
  </r>
  <r>
    <n v="12835857"/>
    <n v="1251173620"/>
    <n v="62236902"/>
    <d v="2025-01-29T00:00:00"/>
    <s v="Wednesday"/>
    <s v="פרטי"/>
    <s v="ניצני-עוז"/>
    <s v="עירון"/>
    <n v="2"/>
    <n v="12.87"/>
    <n v="15.186599999999999"/>
    <x v="2"/>
    <x v="0"/>
  </r>
  <r>
    <n v="12835857"/>
    <n v="1251173620"/>
    <n v="12021803"/>
    <d v="2025-01-28T00:00:00"/>
    <s v="Tuesday"/>
    <s v="פרטי"/>
    <s v="שורק"/>
    <s v="נשרים"/>
    <n v="1"/>
    <n v="12.87"/>
    <n v="15.186599999999999"/>
    <x v="1"/>
    <x v="0"/>
  </r>
  <r>
    <n v="12835857"/>
    <n v="1251173620"/>
    <n v="38141503"/>
    <d v="2025-01-28T00:00:00"/>
    <s v="Tuesday"/>
    <s v="פרטי"/>
    <s v="עין תות"/>
    <s v="ניצני-עוז"/>
    <n v="3"/>
    <n v="19.100000000000001"/>
    <n v="22.538"/>
    <x v="4"/>
    <x v="0"/>
  </r>
  <r>
    <n v="12835857"/>
    <n v="1251173620"/>
    <n v="62236902"/>
    <d v="2025-01-28T00:00:00"/>
    <s v="Tuesday"/>
    <s v="פרטי"/>
    <s v="קסם"/>
    <s v="ניצני-עוז"/>
    <n v="3"/>
    <n v="12.87"/>
    <n v="15.186599999999999"/>
    <x v="2"/>
    <x v="0"/>
  </r>
  <r>
    <n v="12835857"/>
    <n v="1251173620"/>
    <n v="76518502"/>
    <d v="2025-01-28T00:00:00"/>
    <s v="Tuesday"/>
    <s v="פרטי"/>
    <s v="עין תות"/>
    <s v="אייל"/>
    <n v="4"/>
    <n v="19.100000000000001"/>
    <n v="22.538"/>
    <x v="3"/>
    <x v="0"/>
  </r>
  <r>
    <n v="12835857"/>
    <n v="1251173620"/>
    <n v="12021803"/>
    <d v="2025-01-28T00:00:00"/>
    <s v="Tuesday"/>
    <s v="פרטי"/>
    <s v="נשרים"/>
    <s v="שורק"/>
    <n v="1"/>
    <n v="12.87"/>
    <n v="15.186599999999999"/>
    <x v="1"/>
    <x v="0"/>
  </r>
  <r>
    <n v="12835857"/>
    <n v="1251173620"/>
    <n v="38141503"/>
    <d v="2025-01-27T00:00:00"/>
    <s v="Monday"/>
    <s v="פרטי"/>
    <s v="בן-שמן"/>
    <s v="ניצני-עוז"/>
    <n v="5"/>
    <n v="21.45"/>
    <n v="25.310999999999996"/>
    <x v="4"/>
    <x v="0"/>
  </r>
  <r>
    <n v="12835857"/>
    <n v="1251173620"/>
    <n v="38141503"/>
    <d v="2025-01-27T00:00:00"/>
    <s v="Monday"/>
    <s v="פרטי"/>
    <s v="חורשים"/>
    <s v="בן-שמן"/>
    <n v="3"/>
    <n v="12.87"/>
    <n v="15.186599999999999"/>
    <x v="4"/>
    <x v="0"/>
  </r>
  <r>
    <n v="12835857"/>
    <n v="1251173620"/>
    <n v="12021803"/>
    <d v="2025-01-26T00:00:00"/>
    <s v="Sunday"/>
    <s v="פרטי"/>
    <s v="שורק"/>
    <s v="נשרים"/>
    <n v="1"/>
    <n v="12.87"/>
    <n v="15.186599999999999"/>
    <x v="1"/>
    <x v="0"/>
  </r>
  <r>
    <n v="12835857"/>
    <n v="1251173620"/>
    <n v="62236902"/>
    <d v="2025-01-26T00:00:00"/>
    <s v="Sunday"/>
    <s v="פרטי"/>
    <s v="חורשים"/>
    <s v="ניצני-עוז"/>
    <n v="2"/>
    <n v="12.87"/>
    <n v="15.186599999999999"/>
    <x v="2"/>
    <x v="0"/>
  </r>
  <r>
    <n v="12835857"/>
    <n v="1251173620"/>
    <n v="62236902"/>
    <d v="2025-01-26T00:00:00"/>
    <s v="Sunday"/>
    <s v="פרטי"/>
    <s v="נחשונים"/>
    <s v="חורשים"/>
    <n v="2"/>
    <n v="12.87"/>
    <n v="15.186599999999999"/>
    <x v="2"/>
    <x v="0"/>
  </r>
  <r>
    <n v="12835857"/>
    <n v="1251173620"/>
    <n v="62236902"/>
    <d v="2025-01-22T00:00:00"/>
    <s v="Wednesday"/>
    <s v="פרטי"/>
    <s v="שורק"/>
    <s v="ניצני-עוז"/>
    <n v="7"/>
    <n v="21.45"/>
    <n v="25.310999999999996"/>
    <x v="2"/>
    <x v="0"/>
  </r>
  <r>
    <n v="12835857"/>
    <n v="1251173620"/>
    <n v="12021803"/>
    <d v="2025-01-22T00:00:00"/>
    <s v="Wednesday"/>
    <s v="פרטי"/>
    <s v="שורק"/>
    <s v="נשרים"/>
    <n v="1"/>
    <n v="12.87"/>
    <n v="15.186599999999999"/>
    <x v="1"/>
    <x v="0"/>
  </r>
  <r>
    <n v="12835857"/>
    <n v="1251173620"/>
    <n v="62236902"/>
    <d v="2025-01-22T00:00:00"/>
    <s v="Wednesday"/>
    <s v="פרטי"/>
    <s v="חורשים"/>
    <s v="נשרים"/>
    <n v="4"/>
    <n v="17.16"/>
    <n v="20.248799999999999"/>
    <x v="2"/>
    <x v="0"/>
  </r>
  <r>
    <n v="12835857"/>
    <n v="1251173620"/>
    <n v="38141503"/>
    <d v="2025-01-21T00:00:00"/>
    <s v="Tuesday"/>
    <s v="פרטי"/>
    <s v="עין תות"/>
    <s v="ניצני-עוז"/>
    <n v="3"/>
    <n v="19.100000000000001"/>
    <n v="22.538"/>
    <x v="4"/>
    <x v="0"/>
  </r>
  <r>
    <n v="12835857"/>
    <n v="1251173620"/>
    <n v="76518502"/>
    <d v="2025-01-21T00:00:00"/>
    <s v="Tuesday"/>
    <s v="פרטי"/>
    <s v="באקה"/>
    <s v="שורק"/>
    <n v="8"/>
    <n v="21.45"/>
    <n v="25.310999999999996"/>
    <x v="3"/>
    <x v="0"/>
  </r>
  <r>
    <n v="12835857"/>
    <n v="1251173620"/>
    <n v="12021803"/>
    <d v="2025-01-19T00:00:00"/>
    <s v="Sunday"/>
    <s v="פרטי"/>
    <s v="קסם"/>
    <s v="נחשונים"/>
    <n v="1"/>
    <n v="12.87"/>
    <n v="15.186599999999999"/>
    <x v="1"/>
    <x v="0"/>
  </r>
  <r>
    <n v="12835857"/>
    <n v="1251173620"/>
    <n v="76518502"/>
    <d v="2025-01-16T00:00:00"/>
    <s v="Thursday"/>
    <s v="פרטי"/>
    <s v="עירון"/>
    <s v="עין תות"/>
    <n v="1"/>
    <n v="6.23"/>
    <n v="7.3513999999999999"/>
    <x v="3"/>
    <x v="0"/>
  </r>
  <r>
    <n v="12835857"/>
    <n v="1251173620"/>
    <n v="62236902"/>
    <d v="2025-01-15T00:00:00"/>
    <s v="Wednesday"/>
    <s v="פרטי"/>
    <s v="שורק"/>
    <s v="ניצני-עוז"/>
    <n v="7"/>
    <n v="21.45"/>
    <n v="25.310999999999996"/>
    <x v="2"/>
    <x v="0"/>
  </r>
  <r>
    <n v="12835857"/>
    <n v="1251173620"/>
    <n v="62236902"/>
    <d v="2025-01-15T00:00:00"/>
    <s v="Wednesday"/>
    <s v="פרטי"/>
    <s v="חורשים"/>
    <s v="נשרים"/>
    <n v="4"/>
    <n v="17.16"/>
    <n v="20.248799999999999"/>
    <x v="2"/>
    <x v="0"/>
  </r>
  <r>
    <n v="12835857"/>
    <n v="1251173620"/>
    <n v="12021803"/>
    <d v="2025-01-14T00:00:00"/>
    <s v="Tuesday"/>
    <s v="פרטי"/>
    <s v="שורק"/>
    <s v="נשרים"/>
    <n v="1"/>
    <n v="12.87"/>
    <n v="15.186599999999999"/>
    <x v="1"/>
    <x v="0"/>
  </r>
  <r>
    <n v="12835857"/>
    <n v="1251173620"/>
    <n v="62236902"/>
    <d v="2025-01-14T00:00:00"/>
    <s v="Tuesday"/>
    <s v="פרטי"/>
    <s v="עין תות"/>
    <s v="ניצני-עוז"/>
    <n v="3"/>
    <n v="19.100000000000001"/>
    <n v="22.538"/>
    <x v="2"/>
    <x v="0"/>
  </r>
  <r>
    <n v="12835857"/>
    <n v="1251173620"/>
    <n v="52251703"/>
    <d v="2025-01-14T00:00:00"/>
    <s v="Tuesday"/>
    <s v="פרטי"/>
    <s v="אייל"/>
    <s v="נחשונים"/>
    <n v="3"/>
    <n v="12.87"/>
    <n v="15.186599999999999"/>
    <x v="0"/>
    <x v="0"/>
  </r>
  <r>
    <n v="12835857"/>
    <n v="1251173620"/>
    <n v="62236902"/>
    <d v="2025-01-14T00:00:00"/>
    <s v="Tuesday"/>
    <s v="פרטי"/>
    <s v="עירון"/>
    <s v="עין תות"/>
    <n v="1"/>
    <n v="6.23"/>
    <n v="7.3513999999999999"/>
    <x v="2"/>
    <x v="0"/>
  </r>
  <r>
    <n v="12835857"/>
    <n v="1251173620"/>
    <n v="62236902"/>
    <d v="2025-01-14T00:00:00"/>
    <s v="Tuesday"/>
    <s v="פרטי"/>
    <s v="ניצני-עוז"/>
    <s v="עירון"/>
    <n v="2"/>
    <n v="12.87"/>
    <n v="15.186599999999999"/>
    <x v="2"/>
    <x v="0"/>
  </r>
  <r>
    <n v="12835857"/>
    <n v="1251173620"/>
    <n v="12021803"/>
    <d v="2025-01-14T00:00:00"/>
    <s v="Tuesday"/>
    <s v="פרטי"/>
    <s v="נשרים"/>
    <s v="שורק"/>
    <n v="1"/>
    <n v="12.87"/>
    <n v="15.186599999999999"/>
    <x v="1"/>
    <x v="0"/>
  </r>
  <r>
    <n v="12835857"/>
    <n v="1251173620"/>
    <n v="76518502"/>
    <d v="2025-01-13T00:00:00"/>
    <s v="Monday"/>
    <s v="פרטי"/>
    <s v="עין תות"/>
    <s v="עירון"/>
    <n v="1"/>
    <n v="6.23"/>
    <n v="7.3513999999999999"/>
    <x v="3"/>
    <x v="0"/>
  </r>
  <r>
    <n v="12835857"/>
    <n v="1250814419"/>
    <n v="12021803"/>
    <d v="2025-01-12T00:00:00"/>
    <s v="Sunday"/>
    <s v="פרטי"/>
    <s v="שורק"/>
    <s v="נשרים"/>
    <n v="1"/>
    <n v="12.87"/>
    <n v="15.186599999999999"/>
    <x v="1"/>
    <x v="0"/>
  </r>
  <r>
    <n v="12835857"/>
    <n v="1250814419"/>
    <n v="52251703"/>
    <d v="2025-01-12T00:00:00"/>
    <s v="Sunday"/>
    <s v="פרטי"/>
    <s v="חורשים"/>
    <s v="נחשונים"/>
    <n v="2"/>
    <n v="12.87"/>
    <n v="15.186599999999999"/>
    <x v="0"/>
    <x v="0"/>
  </r>
  <r>
    <n v="12835857"/>
    <n v="1250814419"/>
    <n v="62236902"/>
    <d v="2025-01-12T00:00:00"/>
    <s v="Sunday"/>
    <s v="פרטי"/>
    <s v="עירון"/>
    <s v="באקה"/>
    <n v="1"/>
    <n v="12.87"/>
    <n v="15.186599999999999"/>
    <x v="2"/>
    <x v="0"/>
  </r>
  <r>
    <n v="12835857"/>
    <n v="1250814419"/>
    <n v="62236902"/>
    <d v="2025-01-12T00:00:00"/>
    <s v="Sunday"/>
    <s v="פרטי"/>
    <s v="ניצני-עוז"/>
    <s v="עירון"/>
    <n v="2"/>
    <n v="12.87"/>
    <n v="15.186599999999999"/>
    <x v="2"/>
    <x v="0"/>
  </r>
  <r>
    <n v="12835857"/>
    <n v="1250814419"/>
    <n v="76518502"/>
    <d v="2025-01-11T00:00:00"/>
    <s v="Saturday"/>
    <s v="פרטי"/>
    <s v="בן-שמן"/>
    <s v="באקה"/>
    <n v="6"/>
    <n v="21.45"/>
    <n v="25.310999999999996"/>
    <x v="3"/>
    <x v="1"/>
  </r>
  <r>
    <n v="12835857"/>
    <n v="1250814419"/>
    <n v="76518502"/>
    <d v="2025-01-11T00:00:00"/>
    <s v="Saturday"/>
    <s v="פרטי"/>
    <s v="באקה"/>
    <s v="בן-שמן"/>
    <n v="6"/>
    <n v="21.45"/>
    <n v="25.310999999999996"/>
    <x v="3"/>
    <x v="1"/>
  </r>
  <r>
    <n v="12835857"/>
    <n v="1250814419"/>
    <n v="76518502"/>
    <d v="2025-01-10T00:00:00"/>
    <s v="Friday"/>
    <s v="פרטי"/>
    <s v="עירון"/>
    <s v="עין תות"/>
    <n v="1"/>
    <n v="6.23"/>
    <n v="7.3513999999999999"/>
    <x v="3"/>
    <x v="1"/>
  </r>
  <r>
    <n v="12835857"/>
    <n v="1250814419"/>
    <n v="62236902"/>
    <d v="2025-01-09T00:00:00"/>
    <s v="Thursday"/>
    <s v="פרטי"/>
    <s v="נחשונים"/>
    <s v="אייל"/>
    <n v="3"/>
    <n v="12.87"/>
    <n v="15.186599999999999"/>
    <x v="2"/>
    <x v="0"/>
  </r>
  <r>
    <n v="12835857"/>
    <n v="1250814419"/>
    <n v="52251703"/>
    <d v="2025-01-07T00:00:00"/>
    <s v="Tuesday"/>
    <s v="פרטי"/>
    <s v="עין תות"/>
    <s v="קסם"/>
    <n v="6"/>
    <n v="27.68"/>
    <n v="32.662399999999998"/>
    <x v="0"/>
    <x v="0"/>
  </r>
  <r>
    <n v="12835857"/>
    <n v="1250814419"/>
    <n v="12021803"/>
    <d v="2025-01-07T00:00:00"/>
    <s v="Tuesday"/>
    <s v="פרטי"/>
    <s v="שורק"/>
    <s v="נשרים"/>
    <n v="1"/>
    <n v="12.87"/>
    <n v="15.186599999999999"/>
    <x v="1"/>
    <x v="0"/>
  </r>
  <r>
    <n v="12835857"/>
    <n v="1250814419"/>
    <n v="62236902"/>
    <d v="2025-01-07T00:00:00"/>
    <s v="Tuesday"/>
    <s v="פרטי"/>
    <s v="קסם"/>
    <s v="ניצני-עוז"/>
    <n v="3"/>
    <n v="12.87"/>
    <n v="15.186599999999999"/>
    <x v="2"/>
    <x v="0"/>
  </r>
  <r>
    <n v="12835857"/>
    <n v="1250814419"/>
    <n v="62236902"/>
    <d v="2025-01-07T00:00:00"/>
    <s v="Tuesday"/>
    <s v="פרטי"/>
    <s v="בן-שמן"/>
    <s v="קסם"/>
    <n v="2"/>
    <n v="12.87"/>
    <n v="15.186599999999999"/>
    <x v="2"/>
    <x v="0"/>
  </r>
  <r>
    <n v="12835857"/>
    <n v="1250814419"/>
    <n v="62236902"/>
    <d v="2025-01-07T00:00:00"/>
    <s v="Tuesday"/>
    <s v="פרטי"/>
    <s v="נחשונים"/>
    <s v="בן-שמן"/>
    <n v="1"/>
    <n v="12.87"/>
    <n v="15.186599999999999"/>
    <x v="2"/>
    <x v="0"/>
  </r>
  <r>
    <n v="12835857"/>
    <n v="1250814419"/>
    <n v="52251703"/>
    <d v="2025-01-06T00:00:00"/>
    <s v="Monday"/>
    <s v="פרטי"/>
    <s v="עין תות"/>
    <s v="נחשונים"/>
    <n v="7"/>
    <n v="27.68"/>
    <n v="32.662399999999998"/>
    <x v="0"/>
    <x v="0"/>
  </r>
  <r>
    <n v="12835857"/>
    <n v="1250814419"/>
    <n v="52251703"/>
    <d v="2025-01-06T00:00:00"/>
    <s v="Monday"/>
    <s v="פרטי"/>
    <s v="קסם"/>
    <s v="עירון"/>
    <n v="5"/>
    <n v="21.45"/>
    <n v="25.310999999999996"/>
    <x v="0"/>
    <x v="0"/>
  </r>
  <r>
    <n v="12835857"/>
    <n v="1250814419"/>
    <n v="38141503"/>
    <d v="2025-01-05T00:00:00"/>
    <s v="Sunday"/>
    <s v="פרטי"/>
    <s v="עין תות"/>
    <s v="ניצני-עוז"/>
    <n v="3"/>
    <n v="19.100000000000001"/>
    <n v="22.538"/>
    <x v="4"/>
    <x v="0"/>
  </r>
  <r>
    <n v="12835857"/>
    <n v="1250814419"/>
    <n v="38141503"/>
    <d v="2025-01-05T00:00:00"/>
    <s v="Sunday"/>
    <s v="פרטי"/>
    <s v="ניצני-עוז"/>
    <s v="עין תות"/>
    <n v="3"/>
    <n v="19.100000000000001"/>
    <n v="22.538"/>
    <x v="4"/>
    <x v="0"/>
  </r>
  <r>
    <n v="12835857"/>
    <n v="1250814419"/>
    <n v="62236902"/>
    <d v="2025-01-05T00:00:00"/>
    <s v="Sunday"/>
    <s v="פרטי"/>
    <s v="חורשים"/>
    <s v="נשרים"/>
    <n v="4"/>
    <n v="17.16"/>
    <n v="20.248799999999999"/>
    <x v="2"/>
    <x v="0"/>
  </r>
  <r>
    <n v="12835857"/>
    <n v="1250814419"/>
    <n v="52251703"/>
    <d v="2025-01-02T00:00:00"/>
    <s v="Thursday"/>
    <s v="פרטי"/>
    <s v="עין תות"/>
    <s v="נחשונים"/>
    <n v="7"/>
    <n v="27.68"/>
    <n v="32.662399999999998"/>
    <x v="0"/>
    <x v="0"/>
  </r>
  <r>
    <n v="12835857"/>
    <n v="1250814419"/>
    <n v="52251703"/>
    <d v="2025-01-02T00:00:00"/>
    <s v="Thursday"/>
    <s v="פרטי"/>
    <s v="נחשונים"/>
    <s v="עירון"/>
    <n v="6"/>
    <n v="21.45"/>
    <n v="25.310999999999996"/>
    <x v="0"/>
    <x v="0"/>
  </r>
  <r>
    <n v="12835857"/>
    <n v="1250814419"/>
    <n v="62236902"/>
    <d v="2025-01-01T00:00:00"/>
    <s v="Wednesday"/>
    <s v="פרטי"/>
    <s v="ניצני-עוז"/>
    <s v="נשרים"/>
    <n v="6"/>
    <n v="21.45"/>
    <n v="25.310999999999996"/>
    <x v="2"/>
    <x v="0"/>
  </r>
  <r>
    <n v="12835857"/>
    <n v="1250814419"/>
    <n v="62236902"/>
    <d v="2025-01-01T00:00:00"/>
    <s v="Wednesday"/>
    <s v="פרטי"/>
    <s v="קסם"/>
    <s v="ניצני-עוז"/>
    <n v="3"/>
    <n v="12.87"/>
    <n v="15.186599999999999"/>
    <x v="2"/>
    <x v="0"/>
  </r>
  <r>
    <n v="12835857"/>
    <n v="1250814419"/>
    <n v="62236902"/>
    <d v="2025-01-01T00:00:00"/>
    <s v="Wednesday"/>
    <s v="פרטי"/>
    <s v="ניצני-עוז"/>
    <s v="קסם"/>
    <n v="3"/>
    <n v="12.87"/>
    <n v="15.186599999999999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5C4A5A-46B0-40DB-A11B-B369194C040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0" firstHeaderRow="1" firstDataRow="2" firstDataCol="1"/>
  <pivotFields count="13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dataField="1" numFmtId="165" showAll="0"/>
    <pivotField axis="axisRow" showAll="0">
      <items count="8">
        <item x="1"/>
        <item m="1" x="5"/>
        <item x="0"/>
        <item m="1" x="6"/>
        <item x="4"/>
        <item x="2"/>
        <item x="3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11"/>
  </rowFields>
  <rowItems count="6">
    <i>
      <x/>
    </i>
    <i>
      <x v="2"/>
    </i>
    <i>
      <x v="4"/>
    </i>
    <i>
      <x v="5"/>
    </i>
    <i>
      <x v="6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Sum of סכום כולל מע&quot;מ" fld="10" baseField="0" baseItem="0" numFmtId="165"/>
  </dataFields>
  <chartFormats count="4">
    <chartFormat chart="0" format="1" series="1">
      <pivotArea type="data" outline="0" fieldPosition="0">
        <references count="1"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2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D8638-6479-4588-B268-E2E474FD38FE}">
  <dimension ref="A1:M156"/>
  <sheetViews>
    <sheetView rightToLeft="1" tabSelected="1" zoomScaleNormal="100" workbookViewId="0">
      <pane ySplit="5" topLeftCell="A6" activePane="bottomLeft" state="frozen"/>
      <selection pane="bottomLeft" activeCell="I2" sqref="I2:J3"/>
    </sheetView>
  </sheetViews>
  <sheetFormatPr defaultRowHeight="14.4" x14ac:dyDescent="0.3"/>
  <cols>
    <col min="1" max="1" width="20.77734375" customWidth="1"/>
    <col min="2" max="2" width="12.5546875" bestFit="1" customWidth="1"/>
    <col min="3" max="3" width="8.77734375" bestFit="1" customWidth="1"/>
    <col min="4" max="4" width="26.5546875" style="2" bestFit="1" customWidth="1"/>
    <col min="5" max="5" width="15.21875" customWidth="1"/>
    <col min="6" max="6" width="6.88671875" bestFit="1" customWidth="1"/>
    <col min="7" max="8" width="7.33203125" bestFit="1" customWidth="1"/>
    <col min="9" max="9" width="8.77734375" bestFit="1" customWidth="1"/>
    <col min="10" max="10" width="12.44140625" bestFit="1" customWidth="1"/>
    <col min="11" max="11" width="12.44140625" customWidth="1"/>
  </cols>
  <sheetData>
    <row r="1" spans="1:13" x14ac:dyDescent="0.3">
      <c r="A1" t="s">
        <v>0</v>
      </c>
    </row>
    <row r="2" spans="1:13" x14ac:dyDescent="0.3">
      <c r="A2" t="s">
        <v>1</v>
      </c>
      <c r="I2" t="s">
        <v>123</v>
      </c>
      <c r="J2" t="s">
        <v>124</v>
      </c>
    </row>
    <row r="3" spans="1:13" x14ac:dyDescent="0.3">
      <c r="A3" t="s">
        <v>2</v>
      </c>
      <c r="I3" s="30" t="s">
        <v>125</v>
      </c>
    </row>
    <row r="5" spans="1:13" x14ac:dyDescent="0.3">
      <c r="A5" t="s">
        <v>3</v>
      </c>
      <c r="B5" t="s">
        <v>4</v>
      </c>
      <c r="C5" t="s">
        <v>5</v>
      </c>
      <c r="D5" s="2" t="s">
        <v>23</v>
      </c>
      <c r="E5" s="1" t="s">
        <v>23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119</v>
      </c>
      <c r="L5" t="s">
        <v>111</v>
      </c>
      <c r="M5" t="s">
        <v>112</v>
      </c>
    </row>
    <row r="6" spans="1:13" x14ac:dyDescent="0.3">
      <c r="A6">
        <v>12835857</v>
      </c>
      <c r="B6">
        <v>1254271412</v>
      </c>
      <c r="C6">
        <v>52251703</v>
      </c>
      <c r="D6" s="2">
        <v>45776</v>
      </c>
      <c r="E6" s="1" t="s">
        <v>104</v>
      </c>
      <c r="F6" t="s">
        <v>11</v>
      </c>
      <c r="G6" t="s">
        <v>12</v>
      </c>
      <c r="H6" t="s">
        <v>13</v>
      </c>
      <c r="I6">
        <v>2</v>
      </c>
      <c r="J6">
        <v>18.73</v>
      </c>
      <c r="K6" s="29">
        <f>J6*1.18</f>
        <v>22.101399999999998</v>
      </c>
      <c r="L6" t="str">
        <f>_xlfn.IFNA(VLOOKUP(C6,מצבת_כלי_רכב!$E:$F,2,),"לא נמצא")</f>
        <v>יוני אגמון</v>
      </c>
      <c r="M6" t="str">
        <f>IF(OR(E6="Friday", E6="Saturday"),"yes","no")</f>
        <v>no</v>
      </c>
    </row>
    <row r="7" spans="1:13" x14ac:dyDescent="0.3">
      <c r="A7">
        <v>12835857</v>
      </c>
      <c r="B7">
        <v>1254271412</v>
      </c>
      <c r="C7">
        <v>12021803</v>
      </c>
      <c r="D7" s="2">
        <v>45776</v>
      </c>
      <c r="E7" s="1" t="s">
        <v>104</v>
      </c>
      <c r="F7" t="s">
        <v>11</v>
      </c>
      <c r="G7" t="s">
        <v>14</v>
      </c>
      <c r="H7" t="s">
        <v>15</v>
      </c>
      <c r="I7">
        <v>4</v>
      </c>
      <c r="J7">
        <v>16.52</v>
      </c>
      <c r="K7" s="29">
        <f t="shared" ref="K7:K70" si="0">J7*1.18</f>
        <v>19.493599999999997</v>
      </c>
      <c r="L7" t="str">
        <f>_xlfn.IFNA(VLOOKUP(C7,מצבת_כלי_רכב!$E:$F,2,),"לא נמצא")</f>
        <v xml:space="preserve">אלמוג מורבייה </v>
      </c>
      <c r="M7" t="str">
        <f t="shared" ref="M7:M70" si="1">IF(OR(E7="Friday", E7="Saturday"),"yes","no")</f>
        <v>no</v>
      </c>
    </row>
    <row r="8" spans="1:13" x14ac:dyDescent="0.3">
      <c r="A8">
        <v>12835857</v>
      </c>
      <c r="B8">
        <v>1254271412</v>
      </c>
      <c r="C8">
        <v>62236902</v>
      </c>
      <c r="D8" s="2">
        <v>45776</v>
      </c>
      <c r="E8" s="1" t="s">
        <v>104</v>
      </c>
      <c r="F8" t="s">
        <v>11</v>
      </c>
      <c r="G8" t="s">
        <v>13</v>
      </c>
      <c r="H8" t="s">
        <v>16</v>
      </c>
      <c r="I8">
        <v>1</v>
      </c>
      <c r="J8">
        <v>12.39</v>
      </c>
      <c r="K8" s="29">
        <f t="shared" si="0"/>
        <v>14.620200000000001</v>
      </c>
      <c r="L8" t="str">
        <f>_xlfn.IFNA(VLOOKUP(C8,מצבת_כלי_רכב!$E:$F,2,),"לא נמצא")</f>
        <v>אדיר לוי</v>
      </c>
      <c r="M8" t="str">
        <f t="shared" si="1"/>
        <v>no</v>
      </c>
    </row>
    <row r="9" spans="1:13" x14ac:dyDescent="0.3">
      <c r="A9">
        <v>12835857</v>
      </c>
      <c r="B9">
        <v>1254271412</v>
      </c>
      <c r="C9">
        <v>62236902</v>
      </c>
      <c r="D9" s="2">
        <v>45775</v>
      </c>
      <c r="E9" s="1" t="s">
        <v>105</v>
      </c>
      <c r="F9" t="s">
        <v>11</v>
      </c>
      <c r="G9" t="s">
        <v>17</v>
      </c>
      <c r="H9" t="s">
        <v>18</v>
      </c>
      <c r="I9">
        <v>1</v>
      </c>
      <c r="J9">
        <v>12.39</v>
      </c>
      <c r="K9" s="29">
        <f t="shared" si="0"/>
        <v>14.620200000000001</v>
      </c>
      <c r="L9" t="str">
        <f>_xlfn.IFNA(VLOOKUP(C9,מצבת_כלי_רכב!$E:$F,2,),"לא נמצא")</f>
        <v>אדיר לוי</v>
      </c>
      <c r="M9" t="str">
        <f t="shared" si="1"/>
        <v>no</v>
      </c>
    </row>
    <row r="10" spans="1:13" x14ac:dyDescent="0.3">
      <c r="A10">
        <v>12835857</v>
      </c>
      <c r="B10">
        <v>1254271412</v>
      </c>
      <c r="C10">
        <v>62236902</v>
      </c>
      <c r="D10" s="2">
        <v>45774</v>
      </c>
      <c r="E10" s="1" t="s">
        <v>106</v>
      </c>
      <c r="F10" t="s">
        <v>11</v>
      </c>
      <c r="G10" t="s">
        <v>14</v>
      </c>
      <c r="H10" t="s">
        <v>19</v>
      </c>
      <c r="I10">
        <v>5</v>
      </c>
      <c r="J10">
        <v>20.65</v>
      </c>
      <c r="K10" s="29">
        <f t="shared" si="0"/>
        <v>24.366999999999997</v>
      </c>
      <c r="L10" t="str">
        <f>_xlfn.IFNA(VLOOKUP(C10,מצבת_כלי_רכב!$E:$F,2,),"לא נמצא")</f>
        <v>אדיר לוי</v>
      </c>
      <c r="M10" t="str">
        <f t="shared" si="1"/>
        <v>no</v>
      </c>
    </row>
    <row r="11" spans="1:13" x14ac:dyDescent="0.3">
      <c r="A11">
        <v>12835857</v>
      </c>
      <c r="B11">
        <v>1254271412</v>
      </c>
      <c r="C11">
        <v>76518502</v>
      </c>
      <c r="D11" s="2">
        <v>45772</v>
      </c>
      <c r="E11" s="1" t="s">
        <v>107</v>
      </c>
      <c r="F11" t="s">
        <v>11</v>
      </c>
      <c r="G11" t="s">
        <v>12</v>
      </c>
      <c r="H11" t="s">
        <v>20</v>
      </c>
      <c r="I11">
        <v>7</v>
      </c>
      <c r="J11">
        <v>26.99</v>
      </c>
      <c r="K11" s="29">
        <f t="shared" si="0"/>
        <v>31.848199999999995</v>
      </c>
      <c r="L11" t="str">
        <f>_xlfn.IFNA(VLOOKUP(C11,מצבת_כלי_רכב!$E:$F,2,),"לא נמצא")</f>
        <v>רכב מאגר</v>
      </c>
      <c r="M11" t="str">
        <f t="shared" si="1"/>
        <v>yes</v>
      </c>
    </row>
    <row r="12" spans="1:13" x14ac:dyDescent="0.3">
      <c r="A12">
        <v>12835857</v>
      </c>
      <c r="B12">
        <v>1254271412</v>
      </c>
      <c r="C12">
        <v>76518502</v>
      </c>
      <c r="D12" s="2">
        <v>45771</v>
      </c>
      <c r="E12" s="1" t="s">
        <v>108</v>
      </c>
      <c r="F12" t="s">
        <v>11</v>
      </c>
      <c r="G12" t="s">
        <v>21</v>
      </c>
      <c r="H12" t="s">
        <v>14</v>
      </c>
      <c r="I12">
        <v>3</v>
      </c>
      <c r="J12">
        <v>12.39</v>
      </c>
      <c r="K12" s="29">
        <f t="shared" si="0"/>
        <v>14.620200000000001</v>
      </c>
      <c r="L12" t="str">
        <f>_xlfn.IFNA(VLOOKUP(C12,מצבת_כלי_רכב!$E:$F,2,),"לא נמצא")</f>
        <v>רכב מאגר</v>
      </c>
      <c r="M12" t="str">
        <f t="shared" si="1"/>
        <v>no</v>
      </c>
    </row>
    <row r="13" spans="1:13" x14ac:dyDescent="0.3">
      <c r="A13">
        <v>12835857</v>
      </c>
      <c r="B13">
        <v>1254271412</v>
      </c>
      <c r="C13">
        <v>62236902</v>
      </c>
      <c r="D13" s="2">
        <v>45770</v>
      </c>
      <c r="E13" s="1" t="s">
        <v>109</v>
      </c>
      <c r="F13" t="s">
        <v>11</v>
      </c>
      <c r="G13" t="s">
        <v>16</v>
      </c>
      <c r="H13" t="s">
        <v>18</v>
      </c>
      <c r="I13">
        <v>2</v>
      </c>
      <c r="J13">
        <v>12.39</v>
      </c>
      <c r="K13" s="29">
        <f t="shared" si="0"/>
        <v>14.620200000000001</v>
      </c>
      <c r="L13" t="str">
        <f>_xlfn.IFNA(VLOOKUP(C13,מצבת_כלי_רכב!$E:$F,2,),"לא נמצא")</f>
        <v>אדיר לוי</v>
      </c>
      <c r="M13" t="str">
        <f t="shared" si="1"/>
        <v>no</v>
      </c>
    </row>
    <row r="14" spans="1:13" x14ac:dyDescent="0.3">
      <c r="A14">
        <v>12835857</v>
      </c>
      <c r="B14">
        <v>1254271412</v>
      </c>
      <c r="C14">
        <v>12021803</v>
      </c>
      <c r="D14" s="2">
        <v>45770</v>
      </c>
      <c r="E14" s="1" t="s">
        <v>109</v>
      </c>
      <c r="F14" t="s">
        <v>11</v>
      </c>
      <c r="G14" t="s">
        <v>15</v>
      </c>
      <c r="H14" t="s">
        <v>19</v>
      </c>
      <c r="I14">
        <v>1</v>
      </c>
      <c r="J14">
        <v>12.39</v>
      </c>
      <c r="K14" s="29">
        <f t="shared" si="0"/>
        <v>14.620200000000001</v>
      </c>
      <c r="L14" t="str">
        <f>_xlfn.IFNA(VLOOKUP(C14,מצבת_כלי_רכב!$E:$F,2,),"לא נמצא")</f>
        <v xml:space="preserve">אלמוג מורבייה </v>
      </c>
      <c r="M14" t="str">
        <f t="shared" si="1"/>
        <v>no</v>
      </c>
    </row>
    <row r="15" spans="1:13" x14ac:dyDescent="0.3">
      <c r="A15">
        <v>12835857</v>
      </c>
      <c r="B15">
        <v>1254271412</v>
      </c>
      <c r="C15">
        <v>76518502</v>
      </c>
      <c r="D15" s="2">
        <v>45769</v>
      </c>
      <c r="E15" s="1" t="s">
        <v>104</v>
      </c>
      <c r="F15" t="s">
        <v>11</v>
      </c>
      <c r="G15" t="s">
        <v>12</v>
      </c>
      <c r="H15" t="s">
        <v>18</v>
      </c>
      <c r="I15">
        <v>3</v>
      </c>
      <c r="J15">
        <v>18.73</v>
      </c>
      <c r="K15" s="29">
        <f t="shared" si="0"/>
        <v>22.101399999999998</v>
      </c>
      <c r="L15" t="str">
        <f>_xlfn.IFNA(VLOOKUP(C15,מצבת_כלי_רכב!$E:$F,2,),"לא נמצא")</f>
        <v>רכב מאגר</v>
      </c>
      <c r="M15" t="str">
        <f t="shared" si="1"/>
        <v>no</v>
      </c>
    </row>
    <row r="16" spans="1:13" x14ac:dyDescent="0.3">
      <c r="A16">
        <v>12835857</v>
      </c>
      <c r="B16">
        <v>1254271412</v>
      </c>
      <c r="C16">
        <v>76518502</v>
      </c>
      <c r="D16" s="2">
        <v>45768</v>
      </c>
      <c r="E16" s="1" t="s">
        <v>105</v>
      </c>
      <c r="F16" t="s">
        <v>11</v>
      </c>
      <c r="G16" t="s">
        <v>16</v>
      </c>
      <c r="H16" t="s">
        <v>12</v>
      </c>
      <c r="I16">
        <v>1</v>
      </c>
      <c r="J16">
        <v>6.34</v>
      </c>
      <c r="K16" s="29">
        <f t="shared" si="0"/>
        <v>7.4811999999999994</v>
      </c>
      <c r="L16" t="str">
        <f>_xlfn.IFNA(VLOOKUP(C16,מצבת_כלי_רכב!$E:$F,2,),"לא נמצא")</f>
        <v>רכב מאגר</v>
      </c>
      <c r="M16" t="str">
        <f t="shared" si="1"/>
        <v>no</v>
      </c>
    </row>
    <row r="17" spans="1:13" x14ac:dyDescent="0.3">
      <c r="A17">
        <v>12835857</v>
      </c>
      <c r="B17">
        <v>1254271412</v>
      </c>
      <c r="C17">
        <v>76518502</v>
      </c>
      <c r="D17" s="2">
        <v>45768</v>
      </c>
      <c r="E17" s="1" t="s">
        <v>105</v>
      </c>
      <c r="F17" t="s">
        <v>11</v>
      </c>
      <c r="G17" t="s">
        <v>12</v>
      </c>
      <c r="H17" t="s">
        <v>16</v>
      </c>
      <c r="I17">
        <v>1</v>
      </c>
      <c r="J17">
        <v>6.34</v>
      </c>
      <c r="K17" s="29">
        <f t="shared" si="0"/>
        <v>7.4811999999999994</v>
      </c>
      <c r="L17" t="str">
        <f>_xlfn.IFNA(VLOOKUP(C17,מצבת_כלי_רכב!$E:$F,2,),"לא נמצא")</f>
        <v>רכב מאגר</v>
      </c>
      <c r="M17" t="str">
        <f t="shared" si="1"/>
        <v>no</v>
      </c>
    </row>
    <row r="18" spans="1:13" x14ac:dyDescent="0.3">
      <c r="A18">
        <v>12835857</v>
      </c>
      <c r="B18">
        <v>1254271412</v>
      </c>
      <c r="C18">
        <v>62236902</v>
      </c>
      <c r="D18" s="2">
        <v>45764</v>
      </c>
      <c r="E18" s="1" t="s">
        <v>108</v>
      </c>
      <c r="F18" t="s">
        <v>11</v>
      </c>
      <c r="G18" t="s">
        <v>12</v>
      </c>
      <c r="H18" t="s">
        <v>18</v>
      </c>
      <c r="I18">
        <v>3</v>
      </c>
      <c r="J18">
        <v>18.73</v>
      </c>
      <c r="K18" s="29">
        <f t="shared" si="0"/>
        <v>22.101399999999998</v>
      </c>
      <c r="L18" t="str">
        <f>_xlfn.IFNA(VLOOKUP(C18,מצבת_כלי_רכב!$E:$F,2,),"לא נמצא")</f>
        <v>אדיר לוי</v>
      </c>
      <c r="M18" t="str">
        <f t="shared" si="1"/>
        <v>no</v>
      </c>
    </row>
    <row r="19" spans="1:13" x14ac:dyDescent="0.3">
      <c r="A19">
        <v>12835857</v>
      </c>
      <c r="B19">
        <v>1254271412</v>
      </c>
      <c r="C19">
        <v>62236902</v>
      </c>
      <c r="D19" s="2">
        <v>45764</v>
      </c>
      <c r="E19" s="1" t="s">
        <v>108</v>
      </c>
      <c r="F19" t="s">
        <v>11</v>
      </c>
      <c r="G19" t="s">
        <v>18</v>
      </c>
      <c r="H19" t="s">
        <v>12</v>
      </c>
      <c r="I19">
        <v>3</v>
      </c>
      <c r="J19">
        <v>18.73</v>
      </c>
      <c r="K19" s="29">
        <f t="shared" si="0"/>
        <v>22.101399999999998</v>
      </c>
      <c r="L19" t="str">
        <f>_xlfn.IFNA(VLOOKUP(C19,מצבת_כלי_רכב!$E:$F,2,),"לא נמצא")</f>
        <v>אדיר לוי</v>
      </c>
      <c r="M19" t="str">
        <f t="shared" si="1"/>
        <v>no</v>
      </c>
    </row>
    <row r="20" spans="1:13" x14ac:dyDescent="0.3">
      <c r="A20">
        <v>12835857</v>
      </c>
      <c r="B20">
        <v>1254271412</v>
      </c>
      <c r="C20">
        <v>76518502</v>
      </c>
      <c r="D20" s="2">
        <v>45763</v>
      </c>
      <c r="E20" s="1" t="s">
        <v>109</v>
      </c>
      <c r="F20" t="s">
        <v>11</v>
      </c>
      <c r="G20" t="s">
        <v>12</v>
      </c>
      <c r="H20" t="s">
        <v>18</v>
      </c>
      <c r="I20">
        <v>3</v>
      </c>
      <c r="J20">
        <v>18.73</v>
      </c>
      <c r="K20" s="29">
        <f t="shared" si="0"/>
        <v>22.101399999999998</v>
      </c>
      <c r="L20" t="str">
        <f>_xlfn.IFNA(VLOOKUP(C20,מצבת_כלי_רכב!$E:$F,2,),"לא נמצא")</f>
        <v>רכב מאגר</v>
      </c>
      <c r="M20" t="str">
        <f t="shared" si="1"/>
        <v>no</v>
      </c>
    </row>
    <row r="21" spans="1:13" x14ac:dyDescent="0.3">
      <c r="A21">
        <v>12835857</v>
      </c>
      <c r="B21">
        <v>1254271412</v>
      </c>
      <c r="C21">
        <v>76518502</v>
      </c>
      <c r="D21" s="2">
        <v>45763</v>
      </c>
      <c r="E21" s="1" t="s">
        <v>109</v>
      </c>
      <c r="F21" t="s">
        <v>11</v>
      </c>
      <c r="G21" t="s">
        <v>13</v>
      </c>
      <c r="H21" t="s">
        <v>12</v>
      </c>
      <c r="I21">
        <v>2</v>
      </c>
      <c r="J21">
        <v>18.73</v>
      </c>
      <c r="K21" s="29">
        <f t="shared" si="0"/>
        <v>22.101399999999998</v>
      </c>
      <c r="L21" t="str">
        <f>_xlfn.IFNA(VLOOKUP(C21,מצבת_כלי_רכב!$E:$F,2,),"לא נמצא")</f>
        <v>רכב מאגר</v>
      </c>
      <c r="M21" t="str">
        <f t="shared" si="1"/>
        <v>no</v>
      </c>
    </row>
    <row r="22" spans="1:13" x14ac:dyDescent="0.3">
      <c r="A22">
        <v>12835857</v>
      </c>
      <c r="B22">
        <v>1254271412</v>
      </c>
      <c r="C22">
        <v>62236902</v>
      </c>
      <c r="D22" s="2">
        <v>45762</v>
      </c>
      <c r="E22" s="1" t="s">
        <v>104</v>
      </c>
      <c r="F22" t="s">
        <v>11</v>
      </c>
      <c r="G22" t="s">
        <v>16</v>
      </c>
      <c r="H22" t="s">
        <v>18</v>
      </c>
      <c r="I22">
        <v>2</v>
      </c>
      <c r="J22">
        <v>12.39</v>
      </c>
      <c r="K22" s="29">
        <f t="shared" si="0"/>
        <v>14.620200000000001</v>
      </c>
      <c r="L22" t="str">
        <f>_xlfn.IFNA(VLOOKUP(C22,מצבת_כלי_רכב!$E:$F,2,),"לא נמצא")</f>
        <v>אדיר לוי</v>
      </c>
      <c r="M22" t="str">
        <f t="shared" si="1"/>
        <v>no</v>
      </c>
    </row>
    <row r="23" spans="1:13" x14ac:dyDescent="0.3">
      <c r="A23">
        <v>12835857</v>
      </c>
      <c r="B23">
        <v>1254271412</v>
      </c>
      <c r="C23">
        <v>62236902</v>
      </c>
      <c r="D23" s="2">
        <v>45762</v>
      </c>
      <c r="E23" s="1" t="s">
        <v>104</v>
      </c>
      <c r="F23" t="s">
        <v>11</v>
      </c>
      <c r="G23" t="s">
        <v>13</v>
      </c>
      <c r="H23" t="s">
        <v>16</v>
      </c>
      <c r="I23">
        <v>1</v>
      </c>
      <c r="J23">
        <v>12.39</v>
      </c>
      <c r="K23" s="29">
        <f t="shared" si="0"/>
        <v>14.620200000000001</v>
      </c>
      <c r="L23" t="str">
        <f>_xlfn.IFNA(VLOOKUP(C23,מצבת_כלי_רכב!$E:$F,2,),"לא נמצא")</f>
        <v>אדיר לוי</v>
      </c>
      <c r="M23" t="str">
        <f t="shared" si="1"/>
        <v>no</v>
      </c>
    </row>
    <row r="24" spans="1:13" x14ac:dyDescent="0.3">
      <c r="A24">
        <v>12835857</v>
      </c>
      <c r="B24">
        <v>1254271412</v>
      </c>
      <c r="C24">
        <v>62236902</v>
      </c>
      <c r="D24" s="2">
        <v>45761</v>
      </c>
      <c r="E24" s="1" t="s">
        <v>105</v>
      </c>
      <c r="F24" t="s">
        <v>11</v>
      </c>
      <c r="G24" t="s">
        <v>16</v>
      </c>
      <c r="H24" t="s">
        <v>18</v>
      </c>
      <c r="I24">
        <v>2</v>
      </c>
      <c r="J24">
        <v>12.39</v>
      </c>
      <c r="K24" s="29">
        <f t="shared" si="0"/>
        <v>14.620200000000001</v>
      </c>
      <c r="L24" t="str">
        <f>_xlfn.IFNA(VLOOKUP(C24,מצבת_כלי_רכב!$E:$F,2,),"לא נמצא")</f>
        <v>אדיר לוי</v>
      </c>
      <c r="M24" t="str">
        <f t="shared" si="1"/>
        <v>no</v>
      </c>
    </row>
    <row r="25" spans="1:13" x14ac:dyDescent="0.3">
      <c r="A25">
        <v>12835857</v>
      </c>
      <c r="B25">
        <v>1254271412</v>
      </c>
      <c r="C25">
        <v>62236902</v>
      </c>
      <c r="D25" s="2">
        <v>45761</v>
      </c>
      <c r="E25" s="1" t="s">
        <v>105</v>
      </c>
      <c r="F25" t="s">
        <v>11</v>
      </c>
      <c r="G25" t="s">
        <v>18</v>
      </c>
      <c r="H25" t="s">
        <v>16</v>
      </c>
      <c r="I25">
        <v>2</v>
      </c>
      <c r="J25">
        <v>12.39</v>
      </c>
      <c r="K25" s="29">
        <f t="shared" si="0"/>
        <v>14.620200000000001</v>
      </c>
      <c r="L25" t="str">
        <f>_xlfn.IFNA(VLOOKUP(C25,מצבת_כלי_רכב!$E:$F,2,),"לא נמצא")</f>
        <v>אדיר לוי</v>
      </c>
      <c r="M25" t="str">
        <f t="shared" si="1"/>
        <v>no</v>
      </c>
    </row>
    <row r="26" spans="1:13" x14ac:dyDescent="0.3">
      <c r="A26">
        <v>12835857</v>
      </c>
      <c r="B26">
        <v>1252921405</v>
      </c>
      <c r="C26">
        <v>12021803</v>
      </c>
      <c r="D26" s="2">
        <v>45757</v>
      </c>
      <c r="E26" s="1" t="s">
        <v>108</v>
      </c>
      <c r="F26" t="s">
        <v>11</v>
      </c>
      <c r="G26" t="s">
        <v>19</v>
      </c>
      <c r="H26" t="s">
        <v>15</v>
      </c>
      <c r="I26">
        <v>1</v>
      </c>
      <c r="J26">
        <v>12.39</v>
      </c>
      <c r="K26" s="29">
        <f t="shared" si="0"/>
        <v>14.620200000000001</v>
      </c>
      <c r="L26" t="str">
        <f>_xlfn.IFNA(VLOOKUP(C26,מצבת_כלי_רכב!$E:$F,2,),"לא נמצא")</f>
        <v xml:space="preserve">אלמוג מורבייה </v>
      </c>
      <c r="M26" t="str">
        <f t="shared" si="1"/>
        <v>no</v>
      </c>
    </row>
    <row r="27" spans="1:13" x14ac:dyDescent="0.3">
      <c r="A27">
        <v>12835857</v>
      </c>
      <c r="B27">
        <v>1252921405</v>
      </c>
      <c r="C27">
        <v>62236902</v>
      </c>
      <c r="D27" s="2">
        <v>45757</v>
      </c>
      <c r="E27" s="1" t="s">
        <v>108</v>
      </c>
      <c r="F27" t="s">
        <v>11</v>
      </c>
      <c r="G27" t="s">
        <v>16</v>
      </c>
      <c r="H27" t="s">
        <v>18</v>
      </c>
      <c r="I27">
        <v>2</v>
      </c>
      <c r="J27">
        <v>12.39</v>
      </c>
      <c r="K27" s="29">
        <f t="shared" si="0"/>
        <v>14.620200000000001</v>
      </c>
      <c r="L27" t="str">
        <f>_xlfn.IFNA(VLOOKUP(C27,מצבת_כלי_רכב!$E:$F,2,),"לא נמצא")</f>
        <v>אדיר לוי</v>
      </c>
      <c r="M27" t="str">
        <f t="shared" si="1"/>
        <v>no</v>
      </c>
    </row>
    <row r="28" spans="1:13" x14ac:dyDescent="0.3">
      <c r="A28">
        <v>12835857</v>
      </c>
      <c r="B28">
        <v>1252921405</v>
      </c>
      <c r="C28">
        <v>62236902</v>
      </c>
      <c r="D28" s="2">
        <v>45757</v>
      </c>
      <c r="E28" s="1" t="s">
        <v>108</v>
      </c>
      <c r="F28" t="s">
        <v>11</v>
      </c>
      <c r="G28" t="s">
        <v>18</v>
      </c>
      <c r="H28" t="s">
        <v>16</v>
      </c>
      <c r="I28">
        <v>2</v>
      </c>
      <c r="J28">
        <v>12.39</v>
      </c>
      <c r="K28" s="29">
        <f t="shared" si="0"/>
        <v>14.620200000000001</v>
      </c>
      <c r="L28" t="str">
        <f>_xlfn.IFNA(VLOOKUP(C28,מצבת_כלי_רכב!$E:$F,2,),"לא נמצא")</f>
        <v>אדיר לוי</v>
      </c>
      <c r="M28" t="str">
        <f t="shared" si="1"/>
        <v>no</v>
      </c>
    </row>
    <row r="29" spans="1:13" x14ac:dyDescent="0.3">
      <c r="A29">
        <v>12835857</v>
      </c>
      <c r="B29">
        <v>1252921405</v>
      </c>
      <c r="C29">
        <v>12021803</v>
      </c>
      <c r="D29" s="2">
        <v>45757</v>
      </c>
      <c r="E29" s="1" t="s">
        <v>108</v>
      </c>
      <c r="F29" t="s">
        <v>11</v>
      </c>
      <c r="G29" t="s">
        <v>15</v>
      </c>
      <c r="H29" t="s">
        <v>19</v>
      </c>
      <c r="I29">
        <v>1</v>
      </c>
      <c r="J29">
        <v>12.39</v>
      </c>
      <c r="K29" s="29">
        <f t="shared" si="0"/>
        <v>14.620200000000001</v>
      </c>
      <c r="L29" t="str">
        <f>_xlfn.IFNA(VLOOKUP(C29,מצבת_כלי_רכב!$E:$F,2,),"לא נמצא")</f>
        <v xml:space="preserve">אלמוג מורבייה </v>
      </c>
      <c r="M29" t="str">
        <f t="shared" si="1"/>
        <v>no</v>
      </c>
    </row>
    <row r="30" spans="1:13" x14ac:dyDescent="0.3">
      <c r="A30">
        <v>12835857</v>
      </c>
      <c r="B30">
        <v>1252921405</v>
      </c>
      <c r="C30">
        <v>76518502</v>
      </c>
      <c r="D30" s="2">
        <v>45756</v>
      </c>
      <c r="E30" s="1" t="s">
        <v>109</v>
      </c>
      <c r="F30" t="s">
        <v>11</v>
      </c>
      <c r="G30" t="s">
        <v>12</v>
      </c>
      <c r="H30" t="s">
        <v>16</v>
      </c>
      <c r="I30">
        <v>1</v>
      </c>
      <c r="J30">
        <v>6.34</v>
      </c>
      <c r="K30" s="29">
        <f t="shared" si="0"/>
        <v>7.4811999999999994</v>
      </c>
      <c r="L30" t="str">
        <f>_xlfn.IFNA(VLOOKUP(C30,מצבת_כלי_רכב!$E:$F,2,),"לא נמצא")</f>
        <v>רכב מאגר</v>
      </c>
      <c r="M30" t="str">
        <f t="shared" si="1"/>
        <v>no</v>
      </c>
    </row>
    <row r="31" spans="1:13" x14ac:dyDescent="0.3">
      <c r="A31">
        <v>12835857</v>
      </c>
      <c r="B31">
        <v>1252921405</v>
      </c>
      <c r="C31">
        <v>62236902</v>
      </c>
      <c r="D31" s="2">
        <v>45755</v>
      </c>
      <c r="E31" s="1" t="s">
        <v>104</v>
      </c>
      <c r="F31" t="s">
        <v>11</v>
      </c>
      <c r="G31" t="s">
        <v>16</v>
      </c>
      <c r="H31" t="s">
        <v>18</v>
      </c>
      <c r="I31">
        <v>2</v>
      </c>
      <c r="J31">
        <v>12.39</v>
      </c>
      <c r="K31" s="29">
        <f t="shared" si="0"/>
        <v>14.620200000000001</v>
      </c>
      <c r="L31" t="str">
        <f>_xlfn.IFNA(VLOOKUP(C31,מצבת_כלי_רכב!$E:$F,2,),"לא נמצא")</f>
        <v>אדיר לוי</v>
      </c>
      <c r="M31" t="str">
        <f t="shared" si="1"/>
        <v>no</v>
      </c>
    </row>
    <row r="32" spans="1:13" x14ac:dyDescent="0.3">
      <c r="A32">
        <v>12835857</v>
      </c>
      <c r="B32">
        <v>1252921405</v>
      </c>
      <c r="C32">
        <v>62236902</v>
      </c>
      <c r="D32" s="2">
        <v>45755</v>
      </c>
      <c r="E32" s="1" t="s">
        <v>104</v>
      </c>
      <c r="F32" t="s">
        <v>11</v>
      </c>
      <c r="G32" t="s">
        <v>18</v>
      </c>
      <c r="H32" t="s">
        <v>16</v>
      </c>
      <c r="I32">
        <v>2</v>
      </c>
      <c r="J32">
        <v>12.39</v>
      </c>
      <c r="K32" s="29">
        <f t="shared" si="0"/>
        <v>14.620200000000001</v>
      </c>
      <c r="L32" t="str">
        <f>_xlfn.IFNA(VLOOKUP(C32,מצבת_כלי_רכב!$E:$F,2,),"לא נמצא")</f>
        <v>אדיר לוי</v>
      </c>
      <c r="M32" t="str">
        <f t="shared" si="1"/>
        <v>no</v>
      </c>
    </row>
    <row r="33" spans="1:13" x14ac:dyDescent="0.3">
      <c r="A33">
        <v>12835857</v>
      </c>
      <c r="B33">
        <v>1252921405</v>
      </c>
      <c r="C33">
        <v>62236902</v>
      </c>
      <c r="D33" s="2">
        <v>45751</v>
      </c>
      <c r="E33" s="1" t="s">
        <v>107</v>
      </c>
      <c r="F33" t="s">
        <v>11</v>
      </c>
      <c r="G33" t="s">
        <v>18</v>
      </c>
      <c r="H33" t="s">
        <v>19</v>
      </c>
      <c r="I33">
        <v>7</v>
      </c>
      <c r="J33">
        <v>20.65</v>
      </c>
      <c r="K33" s="29">
        <f t="shared" si="0"/>
        <v>24.366999999999997</v>
      </c>
      <c r="L33" t="str">
        <f>_xlfn.IFNA(VLOOKUP(C33,מצבת_כלי_רכב!$E:$F,2,),"לא נמצא")</f>
        <v>אדיר לוי</v>
      </c>
      <c r="M33" t="str">
        <f t="shared" si="1"/>
        <v>yes</v>
      </c>
    </row>
    <row r="34" spans="1:13" x14ac:dyDescent="0.3">
      <c r="A34">
        <v>12835857</v>
      </c>
      <c r="B34">
        <v>1252921405</v>
      </c>
      <c r="C34">
        <v>76518502</v>
      </c>
      <c r="D34" s="2">
        <v>45750</v>
      </c>
      <c r="E34" s="1" t="s">
        <v>108</v>
      </c>
      <c r="F34" t="s">
        <v>11</v>
      </c>
      <c r="G34" t="s">
        <v>12</v>
      </c>
      <c r="H34" t="s">
        <v>18</v>
      </c>
      <c r="I34">
        <v>3</v>
      </c>
      <c r="J34">
        <v>18.73</v>
      </c>
      <c r="K34" s="29">
        <f t="shared" si="0"/>
        <v>22.101399999999998</v>
      </c>
      <c r="L34" t="str">
        <f>_xlfn.IFNA(VLOOKUP(C34,מצבת_כלי_רכב!$E:$F,2,),"לא נמצא")</f>
        <v>רכב מאגר</v>
      </c>
      <c r="M34" t="str">
        <f t="shared" si="1"/>
        <v>no</v>
      </c>
    </row>
    <row r="35" spans="1:13" x14ac:dyDescent="0.3">
      <c r="A35">
        <v>12835857</v>
      </c>
      <c r="B35">
        <v>1252921405</v>
      </c>
      <c r="C35">
        <v>62236902</v>
      </c>
      <c r="D35" s="2">
        <v>45750</v>
      </c>
      <c r="E35" s="1" t="s">
        <v>108</v>
      </c>
      <c r="F35" t="s">
        <v>11</v>
      </c>
      <c r="G35" t="s">
        <v>17</v>
      </c>
      <c r="H35" t="s">
        <v>18</v>
      </c>
      <c r="I35">
        <v>1</v>
      </c>
      <c r="J35">
        <v>12.39</v>
      </c>
      <c r="K35" s="29">
        <f t="shared" si="0"/>
        <v>14.620200000000001</v>
      </c>
      <c r="L35" t="str">
        <f>_xlfn.IFNA(VLOOKUP(C35,מצבת_כלי_רכב!$E:$F,2,),"לא נמצא")</f>
        <v>אדיר לוי</v>
      </c>
      <c r="M35" t="str">
        <f t="shared" si="1"/>
        <v>no</v>
      </c>
    </row>
    <row r="36" spans="1:13" x14ac:dyDescent="0.3">
      <c r="A36">
        <v>12835857</v>
      </c>
      <c r="B36">
        <v>1252921405</v>
      </c>
      <c r="C36">
        <v>62236902</v>
      </c>
      <c r="D36" s="2">
        <v>45749</v>
      </c>
      <c r="E36" s="1" t="s">
        <v>109</v>
      </c>
      <c r="F36" t="s">
        <v>11</v>
      </c>
      <c r="G36" t="s">
        <v>19</v>
      </c>
      <c r="H36" t="s">
        <v>18</v>
      </c>
      <c r="I36">
        <v>7</v>
      </c>
      <c r="J36">
        <v>20.65</v>
      </c>
      <c r="K36" s="29">
        <f t="shared" si="0"/>
        <v>24.366999999999997</v>
      </c>
      <c r="L36" t="str">
        <f>_xlfn.IFNA(VLOOKUP(C36,מצבת_כלי_רכב!$E:$F,2,),"לא נמצא")</f>
        <v>אדיר לוי</v>
      </c>
      <c r="M36" t="str">
        <f t="shared" si="1"/>
        <v>no</v>
      </c>
    </row>
    <row r="37" spans="1:13" x14ac:dyDescent="0.3">
      <c r="A37">
        <v>12835857</v>
      </c>
      <c r="B37">
        <v>1252921405</v>
      </c>
      <c r="C37">
        <v>62236902</v>
      </c>
      <c r="D37" s="2">
        <v>45748</v>
      </c>
      <c r="E37" s="1" t="s">
        <v>104</v>
      </c>
      <c r="F37" t="s">
        <v>11</v>
      </c>
      <c r="G37" t="s">
        <v>19</v>
      </c>
      <c r="H37" t="s">
        <v>18</v>
      </c>
      <c r="I37">
        <v>7</v>
      </c>
      <c r="J37">
        <v>20.65</v>
      </c>
      <c r="K37" s="29">
        <f t="shared" si="0"/>
        <v>24.366999999999997</v>
      </c>
      <c r="L37" t="str">
        <f>_xlfn.IFNA(VLOOKUP(C37,מצבת_כלי_רכב!$E:$F,2,),"לא נמצא")</f>
        <v>אדיר לוי</v>
      </c>
      <c r="M37" t="str">
        <f t="shared" si="1"/>
        <v>no</v>
      </c>
    </row>
    <row r="38" spans="1:13" x14ac:dyDescent="0.3">
      <c r="A38">
        <v>12835857</v>
      </c>
      <c r="B38">
        <v>1252921405</v>
      </c>
      <c r="C38">
        <v>62236902</v>
      </c>
      <c r="D38" s="2">
        <v>45748</v>
      </c>
      <c r="E38" s="1" t="s">
        <v>104</v>
      </c>
      <c r="F38" t="s">
        <v>11</v>
      </c>
      <c r="G38" t="s">
        <v>18</v>
      </c>
      <c r="H38" t="s">
        <v>15</v>
      </c>
      <c r="I38">
        <v>6</v>
      </c>
      <c r="J38">
        <v>20.65</v>
      </c>
      <c r="K38" s="29">
        <f t="shared" si="0"/>
        <v>24.366999999999997</v>
      </c>
      <c r="L38" t="str">
        <f>_xlfn.IFNA(VLOOKUP(C38,מצבת_כלי_רכב!$E:$F,2,),"לא נמצא")</f>
        <v>אדיר לוי</v>
      </c>
      <c r="M38" t="str">
        <f t="shared" si="1"/>
        <v>no</v>
      </c>
    </row>
    <row r="39" spans="1:13" x14ac:dyDescent="0.3">
      <c r="A39">
        <v>12835857</v>
      </c>
      <c r="B39">
        <v>1252921405</v>
      </c>
      <c r="C39">
        <v>62236902</v>
      </c>
      <c r="D39" s="2">
        <v>45747</v>
      </c>
      <c r="E39" s="1" t="s">
        <v>105</v>
      </c>
      <c r="F39" t="s">
        <v>11</v>
      </c>
      <c r="G39" t="s">
        <v>22</v>
      </c>
      <c r="H39" t="s">
        <v>18</v>
      </c>
      <c r="I39">
        <v>3</v>
      </c>
      <c r="J39">
        <v>12.87</v>
      </c>
      <c r="K39" s="29">
        <f t="shared" si="0"/>
        <v>15.186599999999999</v>
      </c>
      <c r="L39" t="str">
        <f>_xlfn.IFNA(VLOOKUP(C39,מצבת_כלי_רכב!$E:$F,2,),"לא נמצא")</f>
        <v>אדיר לוי</v>
      </c>
      <c r="M39" t="str">
        <f t="shared" si="1"/>
        <v>no</v>
      </c>
    </row>
    <row r="40" spans="1:13" x14ac:dyDescent="0.3">
      <c r="A40">
        <v>12835857</v>
      </c>
      <c r="B40">
        <v>1252921405</v>
      </c>
      <c r="C40">
        <v>62236902</v>
      </c>
      <c r="D40" s="2">
        <v>45747</v>
      </c>
      <c r="E40" s="1" t="s">
        <v>105</v>
      </c>
      <c r="F40" t="s">
        <v>11</v>
      </c>
      <c r="G40" t="s">
        <v>18</v>
      </c>
      <c r="H40" t="s">
        <v>22</v>
      </c>
      <c r="I40">
        <v>3</v>
      </c>
      <c r="J40">
        <v>12.87</v>
      </c>
      <c r="K40" s="29">
        <f t="shared" si="0"/>
        <v>15.186599999999999</v>
      </c>
      <c r="L40" t="str">
        <f>_xlfn.IFNA(VLOOKUP(C40,מצבת_כלי_רכב!$E:$F,2,),"לא נמצא")</f>
        <v>אדיר לוי</v>
      </c>
      <c r="M40" t="str">
        <f t="shared" si="1"/>
        <v>no</v>
      </c>
    </row>
    <row r="41" spans="1:13" x14ac:dyDescent="0.3">
      <c r="A41">
        <v>12835857</v>
      </c>
      <c r="B41">
        <v>1252921405</v>
      </c>
      <c r="C41">
        <v>12021803</v>
      </c>
      <c r="D41" s="2">
        <v>45746</v>
      </c>
      <c r="E41" s="1" t="s">
        <v>106</v>
      </c>
      <c r="F41" t="s">
        <v>11</v>
      </c>
      <c r="G41" t="s">
        <v>15</v>
      </c>
      <c r="H41" t="s">
        <v>19</v>
      </c>
      <c r="I41">
        <v>1</v>
      </c>
      <c r="J41">
        <v>12.87</v>
      </c>
      <c r="K41" s="29">
        <f t="shared" si="0"/>
        <v>15.186599999999999</v>
      </c>
      <c r="L41" t="str">
        <f>_xlfn.IFNA(VLOOKUP(C41,מצבת_כלי_רכב!$E:$F,2,),"לא נמצא")</f>
        <v xml:space="preserve">אלמוג מורבייה </v>
      </c>
      <c r="M41" t="str">
        <f t="shared" si="1"/>
        <v>no</v>
      </c>
    </row>
    <row r="42" spans="1:13" x14ac:dyDescent="0.3">
      <c r="A42">
        <v>12835857</v>
      </c>
      <c r="B42">
        <v>1252921405</v>
      </c>
      <c r="C42">
        <v>38141503</v>
      </c>
      <c r="D42" s="2">
        <v>45743</v>
      </c>
      <c r="E42" s="1" t="s">
        <v>108</v>
      </c>
      <c r="F42" t="s">
        <v>11</v>
      </c>
      <c r="G42" t="s">
        <v>19</v>
      </c>
      <c r="H42" t="s">
        <v>18</v>
      </c>
      <c r="I42">
        <v>7</v>
      </c>
      <c r="J42">
        <v>21.45</v>
      </c>
      <c r="K42" s="29">
        <f t="shared" si="0"/>
        <v>25.310999999999996</v>
      </c>
      <c r="L42" t="str">
        <f>_xlfn.IFNA(VLOOKUP(C42,מצבת_כלי_רכב!$E:$F,2,),"לא נמצא")</f>
        <v>לא נמצא</v>
      </c>
      <c r="M42" t="str">
        <f t="shared" si="1"/>
        <v>no</v>
      </c>
    </row>
    <row r="43" spans="1:13" x14ac:dyDescent="0.3">
      <c r="A43">
        <v>12835857</v>
      </c>
      <c r="B43">
        <v>1252921405</v>
      </c>
      <c r="C43">
        <v>12021803</v>
      </c>
      <c r="D43" s="2">
        <v>45742</v>
      </c>
      <c r="E43" s="1" t="s">
        <v>109</v>
      </c>
      <c r="F43" t="s">
        <v>11</v>
      </c>
      <c r="G43" t="s">
        <v>19</v>
      </c>
      <c r="H43" t="s">
        <v>15</v>
      </c>
      <c r="I43">
        <v>1</v>
      </c>
      <c r="J43">
        <v>12.87</v>
      </c>
      <c r="K43" s="29">
        <f t="shared" si="0"/>
        <v>15.186599999999999</v>
      </c>
      <c r="L43" t="str">
        <f>_xlfn.IFNA(VLOOKUP(C43,מצבת_כלי_רכב!$E:$F,2,),"לא נמצא")</f>
        <v xml:space="preserve">אלמוג מורבייה </v>
      </c>
      <c r="M43" t="str">
        <f t="shared" si="1"/>
        <v>no</v>
      </c>
    </row>
    <row r="44" spans="1:13" x14ac:dyDescent="0.3">
      <c r="A44">
        <v>12835857</v>
      </c>
      <c r="B44">
        <v>1252921405</v>
      </c>
      <c r="C44">
        <v>62236902</v>
      </c>
      <c r="D44" s="2">
        <v>45742</v>
      </c>
      <c r="E44" s="1" t="s">
        <v>109</v>
      </c>
      <c r="F44" t="s">
        <v>11</v>
      </c>
      <c r="G44" t="s">
        <v>12</v>
      </c>
      <c r="H44" t="s">
        <v>16</v>
      </c>
      <c r="I44">
        <v>1</v>
      </c>
      <c r="J44">
        <v>6.23</v>
      </c>
      <c r="K44" s="29">
        <f t="shared" si="0"/>
        <v>7.3513999999999999</v>
      </c>
      <c r="L44" t="str">
        <f>_xlfn.IFNA(VLOOKUP(C44,מצבת_כלי_רכב!$E:$F,2,),"לא נמצא")</f>
        <v>אדיר לוי</v>
      </c>
      <c r="M44" t="str">
        <f t="shared" si="1"/>
        <v>no</v>
      </c>
    </row>
    <row r="45" spans="1:13" x14ac:dyDescent="0.3">
      <c r="A45">
        <v>12835857</v>
      </c>
      <c r="B45">
        <v>1252921405</v>
      </c>
      <c r="C45">
        <v>12021803</v>
      </c>
      <c r="D45" s="2">
        <v>45742</v>
      </c>
      <c r="E45" s="1" t="s">
        <v>109</v>
      </c>
      <c r="F45" t="s">
        <v>11</v>
      </c>
      <c r="G45" t="s">
        <v>15</v>
      </c>
      <c r="H45" t="s">
        <v>19</v>
      </c>
      <c r="I45">
        <v>1</v>
      </c>
      <c r="J45">
        <v>12.87</v>
      </c>
      <c r="K45" s="29">
        <f t="shared" si="0"/>
        <v>15.186599999999999</v>
      </c>
      <c r="L45" t="str">
        <f>_xlfn.IFNA(VLOOKUP(C45,מצבת_כלי_רכב!$E:$F,2,),"לא נמצא")</f>
        <v xml:space="preserve">אלמוג מורבייה </v>
      </c>
      <c r="M45" t="str">
        <f t="shared" si="1"/>
        <v>no</v>
      </c>
    </row>
    <row r="46" spans="1:13" x14ac:dyDescent="0.3">
      <c r="A46">
        <v>12835857</v>
      </c>
      <c r="B46">
        <v>1252921405</v>
      </c>
      <c r="C46">
        <v>62236902</v>
      </c>
      <c r="D46" s="2">
        <v>45740</v>
      </c>
      <c r="E46" s="1" t="s">
        <v>105</v>
      </c>
      <c r="F46" t="s">
        <v>11</v>
      </c>
      <c r="G46" t="s">
        <v>14</v>
      </c>
      <c r="H46" t="s">
        <v>18</v>
      </c>
      <c r="I46">
        <v>2</v>
      </c>
      <c r="J46">
        <v>12.87</v>
      </c>
      <c r="K46" s="29">
        <f t="shared" si="0"/>
        <v>15.186599999999999</v>
      </c>
      <c r="L46" t="str">
        <f>_xlfn.IFNA(VLOOKUP(C46,מצבת_כלי_רכב!$E:$F,2,),"לא נמצא")</f>
        <v>אדיר לוי</v>
      </c>
      <c r="M46" t="str">
        <f t="shared" si="1"/>
        <v>no</v>
      </c>
    </row>
    <row r="47" spans="1:13" x14ac:dyDescent="0.3">
      <c r="A47">
        <v>12835857</v>
      </c>
      <c r="B47">
        <v>1252921405</v>
      </c>
      <c r="C47">
        <v>12021803</v>
      </c>
      <c r="D47" s="2">
        <v>45739</v>
      </c>
      <c r="E47" s="1" t="s">
        <v>106</v>
      </c>
      <c r="F47" t="s">
        <v>11</v>
      </c>
      <c r="G47" t="s">
        <v>19</v>
      </c>
      <c r="H47" t="s">
        <v>15</v>
      </c>
      <c r="I47">
        <v>1</v>
      </c>
      <c r="J47">
        <v>12.87</v>
      </c>
      <c r="K47" s="29">
        <f t="shared" si="0"/>
        <v>15.186599999999999</v>
      </c>
      <c r="L47" t="str">
        <f>_xlfn.IFNA(VLOOKUP(C47,מצבת_כלי_רכב!$E:$F,2,),"לא נמצא")</f>
        <v xml:space="preserve">אלמוג מורבייה </v>
      </c>
      <c r="M47" t="str">
        <f t="shared" si="1"/>
        <v>no</v>
      </c>
    </row>
    <row r="48" spans="1:13" x14ac:dyDescent="0.3">
      <c r="A48">
        <v>12835857</v>
      </c>
      <c r="B48">
        <v>1252921405</v>
      </c>
      <c r="C48">
        <v>12021803</v>
      </c>
      <c r="D48" s="2">
        <v>45739</v>
      </c>
      <c r="E48" s="1" t="s">
        <v>106</v>
      </c>
      <c r="F48" t="s">
        <v>11</v>
      </c>
      <c r="G48" t="s">
        <v>15</v>
      </c>
      <c r="H48" t="s">
        <v>19</v>
      </c>
      <c r="I48">
        <v>1</v>
      </c>
      <c r="J48">
        <v>12.87</v>
      </c>
      <c r="K48" s="29">
        <f t="shared" si="0"/>
        <v>15.186599999999999</v>
      </c>
      <c r="L48" t="str">
        <f>_xlfn.IFNA(VLOOKUP(C48,מצבת_כלי_רכב!$E:$F,2,),"לא נמצא")</f>
        <v xml:space="preserve">אלמוג מורבייה </v>
      </c>
      <c r="M48" t="str">
        <f t="shared" si="1"/>
        <v>no</v>
      </c>
    </row>
    <row r="49" spans="1:13" x14ac:dyDescent="0.3">
      <c r="A49">
        <v>12835857</v>
      </c>
      <c r="B49">
        <v>1252921405</v>
      </c>
      <c r="C49">
        <v>62236902</v>
      </c>
      <c r="D49" s="2">
        <v>45733</v>
      </c>
      <c r="E49" s="1" t="s">
        <v>105</v>
      </c>
      <c r="F49" t="s">
        <v>11</v>
      </c>
      <c r="G49" t="s">
        <v>18</v>
      </c>
      <c r="H49" t="s">
        <v>16</v>
      </c>
      <c r="I49">
        <v>2</v>
      </c>
      <c r="J49">
        <v>12.87</v>
      </c>
      <c r="K49" s="29">
        <f t="shared" si="0"/>
        <v>15.186599999999999</v>
      </c>
      <c r="L49" t="str">
        <f>_xlfn.IFNA(VLOOKUP(C49,מצבת_כלי_רכב!$E:$F,2,),"לא נמצא")</f>
        <v>אדיר לוי</v>
      </c>
      <c r="M49" t="str">
        <f t="shared" si="1"/>
        <v>no</v>
      </c>
    </row>
    <row r="50" spans="1:13" x14ac:dyDescent="0.3">
      <c r="A50">
        <v>12835857</v>
      </c>
      <c r="B50">
        <v>1252921405</v>
      </c>
      <c r="C50">
        <v>62236902</v>
      </c>
      <c r="D50" s="2">
        <v>45732</v>
      </c>
      <c r="E50" s="1" t="s">
        <v>106</v>
      </c>
      <c r="F50" t="s">
        <v>11</v>
      </c>
      <c r="G50" t="s">
        <v>19</v>
      </c>
      <c r="H50" t="s">
        <v>18</v>
      </c>
      <c r="I50">
        <v>7</v>
      </c>
      <c r="J50">
        <v>21.45</v>
      </c>
      <c r="K50" s="29">
        <f t="shared" si="0"/>
        <v>25.310999999999996</v>
      </c>
      <c r="L50" t="str">
        <f>_xlfn.IFNA(VLOOKUP(C50,מצבת_כלי_רכב!$E:$F,2,),"לא נמצא")</f>
        <v>אדיר לוי</v>
      </c>
      <c r="M50" t="str">
        <f t="shared" si="1"/>
        <v>no</v>
      </c>
    </row>
    <row r="51" spans="1:13" x14ac:dyDescent="0.3">
      <c r="A51">
        <v>12835857</v>
      </c>
      <c r="B51">
        <v>1252921405</v>
      </c>
      <c r="C51">
        <v>62236902</v>
      </c>
      <c r="D51" s="2">
        <v>45729</v>
      </c>
      <c r="E51" s="1" t="s">
        <v>108</v>
      </c>
      <c r="F51" t="s">
        <v>11</v>
      </c>
      <c r="G51" t="s">
        <v>17</v>
      </c>
      <c r="H51" t="s">
        <v>18</v>
      </c>
      <c r="I51">
        <v>1</v>
      </c>
      <c r="J51">
        <v>12.87</v>
      </c>
      <c r="K51" s="29">
        <f t="shared" si="0"/>
        <v>15.186599999999999</v>
      </c>
      <c r="L51" t="str">
        <f>_xlfn.IFNA(VLOOKUP(C51,מצבת_כלי_רכב!$E:$F,2,),"לא נמצא")</f>
        <v>אדיר לוי</v>
      </c>
      <c r="M51" t="str">
        <f t="shared" si="1"/>
        <v>no</v>
      </c>
    </row>
    <row r="52" spans="1:13" x14ac:dyDescent="0.3">
      <c r="A52">
        <v>12835857</v>
      </c>
      <c r="B52">
        <v>1252921405</v>
      </c>
      <c r="C52">
        <v>12021803</v>
      </c>
      <c r="D52" s="2">
        <v>45728</v>
      </c>
      <c r="E52" s="1" t="s">
        <v>109</v>
      </c>
      <c r="F52" t="s">
        <v>11</v>
      </c>
      <c r="G52" t="s">
        <v>19</v>
      </c>
      <c r="H52" t="s">
        <v>15</v>
      </c>
      <c r="I52">
        <v>1</v>
      </c>
      <c r="J52">
        <v>12.87</v>
      </c>
      <c r="K52" s="29">
        <f t="shared" si="0"/>
        <v>15.186599999999999</v>
      </c>
      <c r="L52" t="str">
        <f>_xlfn.IFNA(VLOOKUP(C52,מצבת_כלי_רכב!$E:$F,2,),"לא נמצא")</f>
        <v xml:space="preserve">אלמוג מורבייה </v>
      </c>
      <c r="M52" t="str">
        <f t="shared" si="1"/>
        <v>no</v>
      </c>
    </row>
    <row r="53" spans="1:13" x14ac:dyDescent="0.3">
      <c r="A53">
        <v>12835857</v>
      </c>
      <c r="B53">
        <v>1252921405</v>
      </c>
      <c r="C53">
        <v>52251703</v>
      </c>
      <c r="D53" s="2">
        <v>45728</v>
      </c>
      <c r="E53" s="1" t="s">
        <v>109</v>
      </c>
      <c r="F53" t="s">
        <v>11</v>
      </c>
      <c r="G53" t="s">
        <v>22</v>
      </c>
      <c r="H53" t="s">
        <v>21</v>
      </c>
      <c r="I53">
        <v>2</v>
      </c>
      <c r="J53">
        <v>12.87</v>
      </c>
      <c r="K53" s="29">
        <f t="shared" si="0"/>
        <v>15.186599999999999</v>
      </c>
      <c r="L53" t="str">
        <f>_xlfn.IFNA(VLOOKUP(C53,מצבת_כלי_רכב!$E:$F,2,),"לא נמצא")</f>
        <v>יוני אגמון</v>
      </c>
      <c r="M53" t="str">
        <f t="shared" si="1"/>
        <v>no</v>
      </c>
    </row>
    <row r="54" spans="1:13" x14ac:dyDescent="0.3">
      <c r="A54">
        <v>12835857</v>
      </c>
      <c r="B54">
        <v>1252921405</v>
      </c>
      <c r="C54">
        <v>12021803</v>
      </c>
      <c r="D54" s="2">
        <v>45728</v>
      </c>
      <c r="E54" s="1" t="s">
        <v>109</v>
      </c>
      <c r="F54" t="s">
        <v>11</v>
      </c>
      <c r="G54" t="s">
        <v>15</v>
      </c>
      <c r="H54" t="s">
        <v>19</v>
      </c>
      <c r="I54">
        <v>1</v>
      </c>
      <c r="J54">
        <v>12.87</v>
      </c>
      <c r="K54" s="29">
        <f t="shared" si="0"/>
        <v>15.186599999999999</v>
      </c>
      <c r="L54" t="str">
        <f>_xlfn.IFNA(VLOOKUP(C54,מצבת_כלי_רכב!$E:$F,2,),"לא נמצא")</f>
        <v xml:space="preserve">אלמוג מורבייה </v>
      </c>
      <c r="M54" t="str">
        <f t="shared" si="1"/>
        <v>no</v>
      </c>
    </row>
    <row r="55" spans="1:13" x14ac:dyDescent="0.3">
      <c r="A55">
        <v>12835857</v>
      </c>
      <c r="B55">
        <v>1252921405</v>
      </c>
      <c r="C55">
        <v>62236902</v>
      </c>
      <c r="D55" s="2">
        <v>45727</v>
      </c>
      <c r="E55" s="1" t="s">
        <v>104</v>
      </c>
      <c r="F55" t="s">
        <v>11</v>
      </c>
      <c r="G55" t="s">
        <v>16</v>
      </c>
      <c r="H55" t="s">
        <v>17</v>
      </c>
      <c r="I55">
        <v>3</v>
      </c>
      <c r="J55">
        <v>12.87</v>
      </c>
      <c r="K55" s="29">
        <f t="shared" si="0"/>
        <v>15.186599999999999</v>
      </c>
      <c r="L55" t="str">
        <f>_xlfn.IFNA(VLOOKUP(C55,מצבת_כלי_רכב!$E:$F,2,),"לא נמצא")</f>
        <v>אדיר לוי</v>
      </c>
      <c r="M55" t="str">
        <f t="shared" si="1"/>
        <v>no</v>
      </c>
    </row>
    <row r="56" spans="1:13" x14ac:dyDescent="0.3">
      <c r="A56">
        <v>12835857</v>
      </c>
      <c r="B56">
        <v>1252156010</v>
      </c>
      <c r="C56">
        <v>76518502</v>
      </c>
      <c r="D56" s="2">
        <v>45722</v>
      </c>
      <c r="E56" s="1" t="s">
        <v>108</v>
      </c>
      <c r="F56" t="s">
        <v>11</v>
      </c>
      <c r="G56" t="s">
        <v>16</v>
      </c>
      <c r="H56" t="s">
        <v>12</v>
      </c>
      <c r="I56">
        <v>1</v>
      </c>
      <c r="J56">
        <v>6.23</v>
      </c>
      <c r="K56" s="29">
        <f t="shared" si="0"/>
        <v>7.3513999999999999</v>
      </c>
      <c r="L56" t="str">
        <f>_xlfn.IFNA(VLOOKUP(C56,מצבת_כלי_רכב!$E:$F,2,),"לא נמצא")</f>
        <v>רכב מאגר</v>
      </c>
      <c r="M56" t="str">
        <f t="shared" si="1"/>
        <v>no</v>
      </c>
    </row>
    <row r="57" spans="1:13" x14ac:dyDescent="0.3">
      <c r="A57">
        <v>12835857</v>
      </c>
      <c r="B57">
        <v>1252156010</v>
      </c>
      <c r="C57">
        <v>76518502</v>
      </c>
      <c r="D57" s="2">
        <v>45722</v>
      </c>
      <c r="E57" s="1" t="s">
        <v>108</v>
      </c>
      <c r="F57" t="s">
        <v>11</v>
      </c>
      <c r="G57" t="s">
        <v>12</v>
      </c>
      <c r="H57" t="s">
        <v>16</v>
      </c>
      <c r="I57">
        <v>1</v>
      </c>
      <c r="J57">
        <v>6.23</v>
      </c>
      <c r="K57" s="29">
        <f t="shared" si="0"/>
        <v>7.3513999999999999</v>
      </c>
      <c r="L57" t="str">
        <f>_xlfn.IFNA(VLOOKUP(C57,מצבת_כלי_רכב!$E:$F,2,),"לא נמצא")</f>
        <v>רכב מאגר</v>
      </c>
      <c r="M57" t="str">
        <f t="shared" si="1"/>
        <v>no</v>
      </c>
    </row>
    <row r="58" spans="1:13" x14ac:dyDescent="0.3">
      <c r="A58">
        <v>12835857</v>
      </c>
      <c r="B58">
        <v>1252156010</v>
      </c>
      <c r="C58">
        <v>62236902</v>
      </c>
      <c r="D58" s="2">
        <v>45722</v>
      </c>
      <c r="E58" s="1" t="s">
        <v>108</v>
      </c>
      <c r="F58" t="s">
        <v>11</v>
      </c>
      <c r="G58" t="s">
        <v>17</v>
      </c>
      <c r="H58" t="s">
        <v>22</v>
      </c>
      <c r="I58">
        <v>2</v>
      </c>
      <c r="J58">
        <v>12.87</v>
      </c>
      <c r="K58" s="29">
        <f t="shared" si="0"/>
        <v>15.186599999999999</v>
      </c>
      <c r="L58" t="str">
        <f>_xlfn.IFNA(VLOOKUP(C58,מצבת_כלי_רכב!$E:$F,2,),"לא נמצא")</f>
        <v>אדיר לוי</v>
      </c>
      <c r="M58" t="str">
        <f t="shared" si="1"/>
        <v>no</v>
      </c>
    </row>
    <row r="59" spans="1:13" x14ac:dyDescent="0.3">
      <c r="A59">
        <v>12835857</v>
      </c>
      <c r="B59">
        <v>1252156010</v>
      </c>
      <c r="C59">
        <v>62236902</v>
      </c>
      <c r="D59" s="2">
        <v>45721</v>
      </c>
      <c r="E59" s="1" t="s">
        <v>109</v>
      </c>
      <c r="F59" t="s">
        <v>11</v>
      </c>
      <c r="G59" t="s">
        <v>17</v>
      </c>
      <c r="H59" t="s">
        <v>18</v>
      </c>
      <c r="I59">
        <v>1</v>
      </c>
      <c r="J59">
        <v>12.87</v>
      </c>
      <c r="K59" s="29">
        <f t="shared" si="0"/>
        <v>15.186599999999999</v>
      </c>
      <c r="L59" t="str">
        <f>_xlfn.IFNA(VLOOKUP(C59,מצבת_כלי_רכב!$E:$F,2,),"לא נמצא")</f>
        <v>אדיר לוי</v>
      </c>
      <c r="M59" t="str">
        <f t="shared" si="1"/>
        <v>no</v>
      </c>
    </row>
    <row r="60" spans="1:13" x14ac:dyDescent="0.3">
      <c r="A60">
        <v>12835857</v>
      </c>
      <c r="B60">
        <v>1252156010</v>
      </c>
      <c r="C60">
        <v>12021803</v>
      </c>
      <c r="D60" s="2">
        <v>45721</v>
      </c>
      <c r="E60" s="1" t="s">
        <v>109</v>
      </c>
      <c r="F60" t="s">
        <v>11</v>
      </c>
      <c r="G60" t="s">
        <v>19</v>
      </c>
      <c r="H60" t="s">
        <v>15</v>
      </c>
      <c r="I60">
        <v>1</v>
      </c>
      <c r="J60">
        <v>12.87</v>
      </c>
      <c r="K60" s="29">
        <f t="shared" si="0"/>
        <v>15.186599999999999</v>
      </c>
      <c r="L60" t="str">
        <f>_xlfn.IFNA(VLOOKUP(C60,מצבת_כלי_רכב!$E:$F,2,),"לא נמצא")</f>
        <v xml:space="preserve">אלמוג מורבייה </v>
      </c>
      <c r="M60" t="str">
        <f t="shared" si="1"/>
        <v>no</v>
      </c>
    </row>
    <row r="61" spans="1:13" x14ac:dyDescent="0.3">
      <c r="A61">
        <v>12835857</v>
      </c>
      <c r="B61">
        <v>1252156010</v>
      </c>
      <c r="C61">
        <v>12021803</v>
      </c>
      <c r="D61" s="2">
        <v>45721</v>
      </c>
      <c r="E61" s="1" t="s">
        <v>109</v>
      </c>
      <c r="F61" t="s">
        <v>11</v>
      </c>
      <c r="G61" t="s">
        <v>15</v>
      </c>
      <c r="H61" t="s">
        <v>19</v>
      </c>
      <c r="I61">
        <v>1</v>
      </c>
      <c r="J61">
        <v>12.87</v>
      </c>
      <c r="K61" s="29">
        <f t="shared" si="0"/>
        <v>15.186599999999999</v>
      </c>
      <c r="L61" t="str">
        <f>_xlfn.IFNA(VLOOKUP(C61,מצבת_כלי_רכב!$E:$F,2,),"לא נמצא")</f>
        <v xml:space="preserve">אלמוג מורבייה </v>
      </c>
      <c r="M61" t="str">
        <f t="shared" si="1"/>
        <v>no</v>
      </c>
    </row>
    <row r="62" spans="1:13" x14ac:dyDescent="0.3">
      <c r="A62">
        <v>12835857</v>
      </c>
      <c r="B62">
        <v>1252156010</v>
      </c>
      <c r="C62">
        <v>62236902</v>
      </c>
      <c r="D62" s="2">
        <v>45719</v>
      </c>
      <c r="E62" s="1" t="s">
        <v>105</v>
      </c>
      <c r="F62" t="s">
        <v>11</v>
      </c>
      <c r="G62" t="s">
        <v>19</v>
      </c>
      <c r="H62" t="s">
        <v>18</v>
      </c>
      <c r="I62">
        <v>7</v>
      </c>
      <c r="J62">
        <v>21.45</v>
      </c>
      <c r="K62" s="29">
        <f t="shared" si="0"/>
        <v>25.310999999999996</v>
      </c>
      <c r="L62" t="str">
        <f>_xlfn.IFNA(VLOOKUP(C62,מצבת_כלי_רכב!$E:$F,2,),"לא נמצא")</f>
        <v>אדיר לוי</v>
      </c>
      <c r="M62" t="str">
        <f t="shared" si="1"/>
        <v>no</v>
      </c>
    </row>
    <row r="63" spans="1:13" x14ac:dyDescent="0.3">
      <c r="A63">
        <v>12835857</v>
      </c>
      <c r="B63">
        <v>1252156010</v>
      </c>
      <c r="C63">
        <v>62236902</v>
      </c>
      <c r="D63" s="2">
        <v>45719</v>
      </c>
      <c r="E63" s="1" t="s">
        <v>105</v>
      </c>
      <c r="F63" t="s">
        <v>11</v>
      </c>
      <c r="G63" t="s">
        <v>22</v>
      </c>
      <c r="H63" t="s">
        <v>19</v>
      </c>
      <c r="I63">
        <v>4</v>
      </c>
      <c r="J63">
        <v>17.16</v>
      </c>
      <c r="K63" s="29">
        <f t="shared" si="0"/>
        <v>20.248799999999999</v>
      </c>
      <c r="L63" t="str">
        <f>_xlfn.IFNA(VLOOKUP(C63,מצבת_כלי_רכב!$E:$F,2,),"לא נמצא")</f>
        <v>אדיר לוי</v>
      </c>
      <c r="M63" t="str">
        <f t="shared" si="1"/>
        <v>no</v>
      </c>
    </row>
    <row r="64" spans="1:13" x14ac:dyDescent="0.3">
      <c r="A64">
        <v>12835857</v>
      </c>
      <c r="B64">
        <v>1252156010</v>
      </c>
      <c r="C64">
        <v>62236902</v>
      </c>
      <c r="D64" s="2">
        <v>45718</v>
      </c>
      <c r="E64" s="1" t="s">
        <v>106</v>
      </c>
      <c r="F64" t="s">
        <v>11</v>
      </c>
      <c r="G64" t="s">
        <v>12</v>
      </c>
      <c r="H64" t="s">
        <v>18</v>
      </c>
      <c r="I64">
        <v>3</v>
      </c>
      <c r="J64">
        <v>19.100000000000001</v>
      </c>
      <c r="K64" s="29">
        <f t="shared" si="0"/>
        <v>22.538</v>
      </c>
      <c r="L64" t="str">
        <f>_xlfn.IFNA(VLOOKUP(C64,מצבת_כלי_רכב!$E:$F,2,),"לא נמצא")</f>
        <v>אדיר לוי</v>
      </c>
      <c r="M64" t="str">
        <f t="shared" si="1"/>
        <v>no</v>
      </c>
    </row>
    <row r="65" spans="1:13" x14ac:dyDescent="0.3">
      <c r="A65">
        <v>12835857</v>
      </c>
      <c r="B65">
        <v>1252156010</v>
      </c>
      <c r="C65">
        <v>62236902</v>
      </c>
      <c r="D65" s="2">
        <v>45718</v>
      </c>
      <c r="E65" s="1" t="s">
        <v>106</v>
      </c>
      <c r="F65" t="s">
        <v>11</v>
      </c>
      <c r="G65" t="s">
        <v>18</v>
      </c>
      <c r="H65" t="s">
        <v>12</v>
      </c>
      <c r="I65">
        <v>3</v>
      </c>
      <c r="J65">
        <v>19.100000000000001</v>
      </c>
      <c r="K65" s="29">
        <f t="shared" si="0"/>
        <v>22.538</v>
      </c>
      <c r="L65" t="str">
        <f>_xlfn.IFNA(VLOOKUP(C65,מצבת_כלי_רכב!$E:$F,2,),"לא נמצא")</f>
        <v>אדיר לוי</v>
      </c>
      <c r="M65" t="str">
        <f t="shared" si="1"/>
        <v>no</v>
      </c>
    </row>
    <row r="66" spans="1:13" x14ac:dyDescent="0.3">
      <c r="A66">
        <v>12835857</v>
      </c>
      <c r="B66">
        <v>1252156010</v>
      </c>
      <c r="C66">
        <v>12021803</v>
      </c>
      <c r="D66" s="2">
        <v>45713</v>
      </c>
      <c r="E66" s="1" t="s">
        <v>104</v>
      </c>
      <c r="F66" t="s">
        <v>11</v>
      </c>
      <c r="G66" t="s">
        <v>19</v>
      </c>
      <c r="H66" t="s">
        <v>15</v>
      </c>
      <c r="I66">
        <v>1</v>
      </c>
      <c r="J66">
        <v>12.87</v>
      </c>
      <c r="K66" s="29">
        <f t="shared" si="0"/>
        <v>15.186599999999999</v>
      </c>
      <c r="L66" t="str">
        <f>_xlfn.IFNA(VLOOKUP(C66,מצבת_כלי_רכב!$E:$F,2,),"לא נמצא")</f>
        <v xml:space="preserve">אלמוג מורבייה </v>
      </c>
      <c r="M66" t="str">
        <f t="shared" si="1"/>
        <v>no</v>
      </c>
    </row>
    <row r="67" spans="1:13" x14ac:dyDescent="0.3">
      <c r="A67">
        <v>12835857</v>
      </c>
      <c r="B67">
        <v>1252156010</v>
      </c>
      <c r="C67">
        <v>62236902</v>
      </c>
      <c r="D67" s="2">
        <v>45713</v>
      </c>
      <c r="E67" s="1" t="s">
        <v>104</v>
      </c>
      <c r="F67" t="s">
        <v>11</v>
      </c>
      <c r="G67" t="s">
        <v>19</v>
      </c>
      <c r="H67" t="s">
        <v>18</v>
      </c>
      <c r="I67">
        <v>7</v>
      </c>
      <c r="J67">
        <v>21.45</v>
      </c>
      <c r="K67" s="29">
        <f t="shared" si="0"/>
        <v>25.310999999999996</v>
      </c>
      <c r="L67" t="str">
        <f>_xlfn.IFNA(VLOOKUP(C67,מצבת_כלי_רכב!$E:$F,2,),"לא נמצא")</f>
        <v>אדיר לוי</v>
      </c>
      <c r="M67" t="str">
        <f t="shared" si="1"/>
        <v>no</v>
      </c>
    </row>
    <row r="68" spans="1:13" x14ac:dyDescent="0.3">
      <c r="A68">
        <v>12835857</v>
      </c>
      <c r="B68">
        <v>1252156010</v>
      </c>
      <c r="C68">
        <v>76518502</v>
      </c>
      <c r="D68" s="2">
        <v>45713</v>
      </c>
      <c r="E68" s="1" t="s">
        <v>104</v>
      </c>
      <c r="F68" t="s">
        <v>11</v>
      </c>
      <c r="G68" t="s">
        <v>18</v>
      </c>
      <c r="H68" t="s">
        <v>12</v>
      </c>
      <c r="I68">
        <v>3</v>
      </c>
      <c r="J68">
        <v>19.100000000000001</v>
      </c>
      <c r="K68" s="29">
        <f t="shared" si="0"/>
        <v>22.538</v>
      </c>
      <c r="L68" t="str">
        <f>_xlfn.IFNA(VLOOKUP(C68,מצבת_כלי_רכב!$E:$F,2,),"לא נמצא")</f>
        <v>רכב מאגר</v>
      </c>
      <c r="M68" t="str">
        <f t="shared" si="1"/>
        <v>no</v>
      </c>
    </row>
    <row r="69" spans="1:13" x14ac:dyDescent="0.3">
      <c r="A69">
        <v>12835857</v>
      </c>
      <c r="B69">
        <v>1252156010</v>
      </c>
      <c r="C69">
        <v>62236902</v>
      </c>
      <c r="D69" s="2">
        <v>45713</v>
      </c>
      <c r="E69" s="1" t="s">
        <v>104</v>
      </c>
      <c r="F69" t="s">
        <v>11</v>
      </c>
      <c r="G69" t="s">
        <v>14</v>
      </c>
      <c r="H69" t="s">
        <v>15</v>
      </c>
      <c r="I69">
        <v>4</v>
      </c>
      <c r="J69">
        <v>17.16</v>
      </c>
      <c r="K69" s="29">
        <f t="shared" si="0"/>
        <v>20.248799999999999</v>
      </c>
      <c r="L69" t="str">
        <f>_xlfn.IFNA(VLOOKUP(C69,מצבת_כלי_רכב!$E:$F,2,),"לא נמצא")</f>
        <v>אדיר לוי</v>
      </c>
      <c r="M69" t="str">
        <f t="shared" si="1"/>
        <v>no</v>
      </c>
    </row>
    <row r="70" spans="1:13" x14ac:dyDescent="0.3">
      <c r="A70">
        <v>12835857</v>
      </c>
      <c r="B70">
        <v>1252156010</v>
      </c>
      <c r="C70">
        <v>12021803</v>
      </c>
      <c r="D70" s="2">
        <v>45713</v>
      </c>
      <c r="E70" s="1" t="s">
        <v>104</v>
      </c>
      <c r="F70" t="s">
        <v>11</v>
      </c>
      <c r="G70" t="s">
        <v>15</v>
      </c>
      <c r="H70" t="s">
        <v>19</v>
      </c>
      <c r="I70">
        <v>1</v>
      </c>
      <c r="J70">
        <v>12.87</v>
      </c>
      <c r="K70" s="29">
        <f t="shared" si="0"/>
        <v>15.186599999999999</v>
      </c>
      <c r="L70" t="str">
        <f>_xlfn.IFNA(VLOOKUP(C70,מצבת_כלי_רכב!$E:$F,2,),"לא נמצא")</f>
        <v xml:space="preserve">אלמוג מורבייה </v>
      </c>
      <c r="M70" t="str">
        <f t="shared" si="1"/>
        <v>no</v>
      </c>
    </row>
    <row r="71" spans="1:13" x14ac:dyDescent="0.3">
      <c r="A71">
        <v>12835857</v>
      </c>
      <c r="B71">
        <v>1252156010</v>
      </c>
      <c r="C71">
        <v>62236902</v>
      </c>
      <c r="D71" s="2">
        <v>45712</v>
      </c>
      <c r="E71" s="1" t="s">
        <v>105</v>
      </c>
      <c r="F71" t="s">
        <v>11</v>
      </c>
      <c r="G71" t="s">
        <v>22</v>
      </c>
      <c r="H71" t="s">
        <v>18</v>
      </c>
      <c r="I71">
        <v>3</v>
      </c>
      <c r="J71">
        <v>12.87</v>
      </c>
      <c r="K71" s="29">
        <f t="shared" ref="K71:K134" si="2">J71*1.18</f>
        <v>15.186599999999999</v>
      </c>
      <c r="L71" t="str">
        <f>_xlfn.IFNA(VLOOKUP(C71,מצבת_כלי_רכב!$E:$F,2,),"לא נמצא")</f>
        <v>אדיר לוי</v>
      </c>
      <c r="M71" t="str">
        <f t="shared" ref="M71:M134" si="3">IF(OR(E71="Friday", E71="Saturday"),"yes","no")</f>
        <v>no</v>
      </c>
    </row>
    <row r="72" spans="1:13" x14ac:dyDescent="0.3">
      <c r="A72">
        <v>12835857</v>
      </c>
      <c r="B72">
        <v>1252156010</v>
      </c>
      <c r="C72">
        <v>12021803</v>
      </c>
      <c r="D72" s="2">
        <v>45711</v>
      </c>
      <c r="E72" s="1" t="s">
        <v>106</v>
      </c>
      <c r="F72" t="s">
        <v>11</v>
      </c>
      <c r="G72" t="s">
        <v>19</v>
      </c>
      <c r="H72" t="s">
        <v>15</v>
      </c>
      <c r="I72">
        <v>1</v>
      </c>
      <c r="J72">
        <v>12.87</v>
      </c>
      <c r="K72" s="29">
        <f t="shared" si="2"/>
        <v>15.186599999999999</v>
      </c>
      <c r="L72" t="str">
        <f>_xlfn.IFNA(VLOOKUP(C72,מצבת_כלי_רכב!$E:$F,2,),"לא נמצא")</f>
        <v xml:space="preserve">אלמוג מורבייה </v>
      </c>
      <c r="M72" t="str">
        <f t="shared" si="3"/>
        <v>no</v>
      </c>
    </row>
    <row r="73" spans="1:13" x14ac:dyDescent="0.3">
      <c r="A73">
        <v>12835857</v>
      </c>
      <c r="B73">
        <v>1252156010</v>
      </c>
      <c r="C73">
        <v>52251703</v>
      </c>
      <c r="D73" s="2">
        <v>45708</v>
      </c>
      <c r="E73" s="1" t="s">
        <v>108</v>
      </c>
      <c r="F73" t="s">
        <v>11</v>
      </c>
      <c r="G73" t="s">
        <v>12</v>
      </c>
      <c r="H73" t="s">
        <v>18</v>
      </c>
      <c r="I73">
        <v>3</v>
      </c>
      <c r="J73">
        <v>19.100000000000001</v>
      </c>
      <c r="K73" s="29">
        <f t="shared" si="2"/>
        <v>22.538</v>
      </c>
      <c r="L73" t="str">
        <f>_xlfn.IFNA(VLOOKUP(C73,מצבת_כלי_רכב!$E:$F,2,),"לא נמצא")</f>
        <v>יוני אגמון</v>
      </c>
      <c r="M73" t="str">
        <f t="shared" si="3"/>
        <v>no</v>
      </c>
    </row>
    <row r="74" spans="1:13" x14ac:dyDescent="0.3">
      <c r="A74">
        <v>12835857</v>
      </c>
      <c r="B74">
        <v>1252156010</v>
      </c>
      <c r="C74">
        <v>52251703</v>
      </c>
      <c r="D74" s="2">
        <v>45708</v>
      </c>
      <c r="E74" s="1" t="s">
        <v>108</v>
      </c>
      <c r="F74" t="s">
        <v>11</v>
      </c>
      <c r="G74" t="s">
        <v>18</v>
      </c>
      <c r="H74" t="s">
        <v>12</v>
      </c>
      <c r="I74">
        <v>3</v>
      </c>
      <c r="J74">
        <v>19.100000000000001</v>
      </c>
      <c r="K74" s="29">
        <f t="shared" si="2"/>
        <v>22.538</v>
      </c>
      <c r="L74" t="str">
        <f>_xlfn.IFNA(VLOOKUP(C74,מצבת_כלי_רכב!$E:$F,2,),"לא נמצא")</f>
        <v>יוני אגמון</v>
      </c>
      <c r="M74" t="str">
        <f t="shared" si="3"/>
        <v>no</v>
      </c>
    </row>
    <row r="75" spans="1:13" x14ac:dyDescent="0.3">
      <c r="A75">
        <v>12835857</v>
      </c>
      <c r="B75">
        <v>1252156010</v>
      </c>
      <c r="C75">
        <v>52251703</v>
      </c>
      <c r="D75" s="2">
        <v>45707</v>
      </c>
      <c r="E75" s="1" t="s">
        <v>109</v>
      </c>
      <c r="F75" t="s">
        <v>11</v>
      </c>
      <c r="G75" t="s">
        <v>12</v>
      </c>
      <c r="H75" t="s">
        <v>18</v>
      </c>
      <c r="I75">
        <v>3</v>
      </c>
      <c r="J75">
        <v>19.100000000000001</v>
      </c>
      <c r="K75" s="29">
        <f t="shared" si="2"/>
        <v>22.538</v>
      </c>
      <c r="L75" t="str">
        <f>_xlfn.IFNA(VLOOKUP(C75,מצבת_כלי_רכב!$E:$F,2,),"לא נמצא")</f>
        <v>יוני אגמון</v>
      </c>
      <c r="M75" t="str">
        <f t="shared" si="3"/>
        <v>no</v>
      </c>
    </row>
    <row r="76" spans="1:13" x14ac:dyDescent="0.3">
      <c r="A76">
        <v>12835857</v>
      </c>
      <c r="B76">
        <v>1252156010</v>
      </c>
      <c r="C76">
        <v>76518502</v>
      </c>
      <c r="D76" s="2">
        <v>45707</v>
      </c>
      <c r="E76" s="1" t="s">
        <v>109</v>
      </c>
      <c r="F76" t="s">
        <v>11</v>
      </c>
      <c r="G76" t="s">
        <v>21</v>
      </c>
      <c r="H76" t="s">
        <v>16</v>
      </c>
      <c r="I76">
        <v>7</v>
      </c>
      <c r="J76">
        <v>21.45</v>
      </c>
      <c r="K76" s="29">
        <f t="shared" si="2"/>
        <v>25.310999999999996</v>
      </c>
      <c r="L76" t="str">
        <f>_xlfn.IFNA(VLOOKUP(C76,מצבת_כלי_רכב!$E:$F,2,),"לא נמצא")</f>
        <v>רכב מאגר</v>
      </c>
      <c r="M76" t="str">
        <f t="shared" si="3"/>
        <v>no</v>
      </c>
    </row>
    <row r="77" spans="1:13" x14ac:dyDescent="0.3">
      <c r="A77">
        <v>12835857</v>
      </c>
      <c r="B77">
        <v>1252156010</v>
      </c>
      <c r="C77">
        <v>76518502</v>
      </c>
      <c r="D77" s="2">
        <v>45706</v>
      </c>
      <c r="E77" s="1" t="s">
        <v>104</v>
      </c>
      <c r="F77" t="s">
        <v>11</v>
      </c>
      <c r="G77" t="s">
        <v>12</v>
      </c>
      <c r="H77" t="s">
        <v>13</v>
      </c>
      <c r="I77">
        <v>2</v>
      </c>
      <c r="J77">
        <v>19.100000000000001</v>
      </c>
      <c r="K77" s="29">
        <f t="shared" si="2"/>
        <v>22.538</v>
      </c>
      <c r="L77" t="str">
        <f>_xlfn.IFNA(VLOOKUP(C77,מצבת_כלי_רכב!$E:$F,2,),"לא נמצא")</f>
        <v>רכב מאגר</v>
      </c>
      <c r="M77" t="str">
        <f t="shared" si="3"/>
        <v>no</v>
      </c>
    </row>
    <row r="78" spans="1:13" x14ac:dyDescent="0.3">
      <c r="A78">
        <v>12835857</v>
      </c>
      <c r="B78">
        <v>1252156010</v>
      </c>
      <c r="C78">
        <v>62236902</v>
      </c>
      <c r="D78" s="2">
        <v>45706</v>
      </c>
      <c r="E78" s="1" t="s">
        <v>104</v>
      </c>
      <c r="F78" t="s">
        <v>11</v>
      </c>
      <c r="G78" t="s">
        <v>19</v>
      </c>
      <c r="H78" t="s">
        <v>18</v>
      </c>
      <c r="I78">
        <v>7</v>
      </c>
      <c r="J78">
        <v>21.45</v>
      </c>
      <c r="K78" s="29">
        <f t="shared" si="2"/>
        <v>25.310999999999996</v>
      </c>
      <c r="L78" t="str">
        <f>_xlfn.IFNA(VLOOKUP(C78,מצבת_כלי_רכב!$E:$F,2,),"לא נמצא")</f>
        <v>אדיר לוי</v>
      </c>
      <c r="M78" t="str">
        <f t="shared" si="3"/>
        <v>no</v>
      </c>
    </row>
    <row r="79" spans="1:13" x14ac:dyDescent="0.3">
      <c r="A79">
        <v>12835857</v>
      </c>
      <c r="B79">
        <v>1252156010</v>
      </c>
      <c r="C79">
        <v>62236902</v>
      </c>
      <c r="D79" s="2">
        <v>45706</v>
      </c>
      <c r="E79" s="1" t="s">
        <v>104</v>
      </c>
      <c r="F79" t="s">
        <v>11</v>
      </c>
      <c r="G79" t="s">
        <v>18</v>
      </c>
      <c r="H79" t="s">
        <v>19</v>
      </c>
      <c r="I79">
        <v>7</v>
      </c>
      <c r="J79">
        <v>21.45</v>
      </c>
      <c r="K79" s="29">
        <f t="shared" si="2"/>
        <v>25.310999999999996</v>
      </c>
      <c r="L79" t="str">
        <f>_xlfn.IFNA(VLOOKUP(C79,מצבת_כלי_רכב!$E:$F,2,),"לא נמצא")</f>
        <v>אדיר לוי</v>
      </c>
      <c r="M79" t="str">
        <f t="shared" si="3"/>
        <v>no</v>
      </c>
    </row>
    <row r="80" spans="1:13" x14ac:dyDescent="0.3">
      <c r="A80">
        <v>12835857</v>
      </c>
      <c r="B80">
        <v>1252156010</v>
      </c>
      <c r="C80">
        <v>76518502</v>
      </c>
      <c r="D80" s="2">
        <v>45705</v>
      </c>
      <c r="E80" s="1" t="s">
        <v>105</v>
      </c>
      <c r="F80" t="s">
        <v>11</v>
      </c>
      <c r="G80" t="s">
        <v>12</v>
      </c>
      <c r="H80" t="s">
        <v>18</v>
      </c>
      <c r="I80">
        <v>3</v>
      </c>
      <c r="J80">
        <v>19.100000000000001</v>
      </c>
      <c r="K80" s="29">
        <f t="shared" si="2"/>
        <v>22.538</v>
      </c>
      <c r="L80" t="str">
        <f>_xlfn.IFNA(VLOOKUP(C80,מצבת_כלי_רכב!$E:$F,2,),"לא נמצא")</f>
        <v>רכב מאגר</v>
      </c>
      <c r="M80" t="str">
        <f t="shared" si="3"/>
        <v>no</v>
      </c>
    </row>
    <row r="81" spans="1:13" x14ac:dyDescent="0.3">
      <c r="A81">
        <v>12835857</v>
      </c>
      <c r="B81">
        <v>1252156010</v>
      </c>
      <c r="C81">
        <v>62236902</v>
      </c>
      <c r="D81" s="2">
        <v>45705</v>
      </c>
      <c r="E81" s="1" t="s">
        <v>105</v>
      </c>
      <c r="F81" t="s">
        <v>11</v>
      </c>
      <c r="G81" t="s">
        <v>16</v>
      </c>
      <c r="H81" t="s">
        <v>18</v>
      </c>
      <c r="I81">
        <v>2</v>
      </c>
      <c r="J81">
        <v>12.87</v>
      </c>
      <c r="K81" s="29">
        <f t="shared" si="2"/>
        <v>15.186599999999999</v>
      </c>
      <c r="L81" t="str">
        <f>_xlfn.IFNA(VLOOKUP(C81,מצבת_כלי_רכב!$E:$F,2,),"לא נמצא")</f>
        <v>אדיר לוי</v>
      </c>
      <c r="M81" t="str">
        <f t="shared" si="3"/>
        <v>no</v>
      </c>
    </row>
    <row r="82" spans="1:13" x14ac:dyDescent="0.3">
      <c r="A82">
        <v>12835857</v>
      </c>
      <c r="B82">
        <v>1252156010</v>
      </c>
      <c r="C82">
        <v>62236902</v>
      </c>
      <c r="D82" s="2">
        <v>45705</v>
      </c>
      <c r="E82" s="1" t="s">
        <v>105</v>
      </c>
      <c r="F82" t="s">
        <v>11</v>
      </c>
      <c r="G82" t="s">
        <v>12</v>
      </c>
      <c r="H82" t="s">
        <v>16</v>
      </c>
      <c r="I82">
        <v>1</v>
      </c>
      <c r="J82">
        <v>6.23</v>
      </c>
      <c r="K82" s="29">
        <f t="shared" si="2"/>
        <v>7.3513999999999999</v>
      </c>
      <c r="L82" t="str">
        <f>_xlfn.IFNA(VLOOKUP(C82,מצבת_כלי_רכב!$E:$F,2,),"לא נמצא")</f>
        <v>אדיר לוי</v>
      </c>
      <c r="M82" t="str">
        <f t="shared" si="3"/>
        <v>no</v>
      </c>
    </row>
    <row r="83" spans="1:13" x14ac:dyDescent="0.3">
      <c r="A83">
        <v>12835857</v>
      </c>
      <c r="B83">
        <v>1252156010</v>
      </c>
      <c r="C83">
        <v>76518502</v>
      </c>
      <c r="D83" s="2">
        <v>45705</v>
      </c>
      <c r="E83" s="1" t="s">
        <v>105</v>
      </c>
      <c r="F83" t="s">
        <v>11</v>
      </c>
      <c r="G83" t="s">
        <v>13</v>
      </c>
      <c r="H83" t="s">
        <v>12</v>
      </c>
      <c r="I83">
        <v>2</v>
      </c>
      <c r="J83">
        <v>19.100000000000001</v>
      </c>
      <c r="K83" s="29">
        <f t="shared" si="2"/>
        <v>22.538</v>
      </c>
      <c r="L83" t="str">
        <f>_xlfn.IFNA(VLOOKUP(C83,מצבת_כלי_רכב!$E:$F,2,),"לא נמצא")</f>
        <v>רכב מאגר</v>
      </c>
      <c r="M83" t="str">
        <f t="shared" si="3"/>
        <v>no</v>
      </c>
    </row>
    <row r="84" spans="1:13" x14ac:dyDescent="0.3">
      <c r="A84">
        <v>12835857</v>
      </c>
      <c r="B84">
        <v>1252156010</v>
      </c>
      <c r="C84">
        <v>62236902</v>
      </c>
      <c r="D84" s="2">
        <v>45705</v>
      </c>
      <c r="E84" s="1" t="s">
        <v>105</v>
      </c>
      <c r="F84" t="s">
        <v>11</v>
      </c>
      <c r="G84" t="s">
        <v>18</v>
      </c>
      <c r="H84" t="s">
        <v>12</v>
      </c>
      <c r="I84">
        <v>3</v>
      </c>
      <c r="J84">
        <v>19.100000000000001</v>
      </c>
      <c r="K84" s="29">
        <f t="shared" si="2"/>
        <v>22.538</v>
      </c>
      <c r="L84" t="str">
        <f>_xlfn.IFNA(VLOOKUP(C84,מצבת_כלי_רכב!$E:$F,2,),"לא נמצא")</f>
        <v>אדיר לוי</v>
      </c>
      <c r="M84" t="str">
        <f t="shared" si="3"/>
        <v>no</v>
      </c>
    </row>
    <row r="85" spans="1:13" x14ac:dyDescent="0.3">
      <c r="A85">
        <v>12835857</v>
      </c>
      <c r="B85">
        <v>1252156010</v>
      </c>
      <c r="C85">
        <v>76518502</v>
      </c>
      <c r="D85" s="2">
        <v>45704</v>
      </c>
      <c r="E85" s="1" t="s">
        <v>106</v>
      </c>
      <c r="F85" t="s">
        <v>11</v>
      </c>
      <c r="G85" t="s">
        <v>12</v>
      </c>
      <c r="H85" t="s">
        <v>20</v>
      </c>
      <c r="I85">
        <v>7</v>
      </c>
      <c r="J85">
        <v>27.68</v>
      </c>
      <c r="K85" s="29">
        <f t="shared" si="2"/>
        <v>32.662399999999998</v>
      </c>
      <c r="L85" t="str">
        <f>_xlfn.IFNA(VLOOKUP(C85,מצבת_כלי_רכב!$E:$F,2,),"לא נמצא")</f>
        <v>רכב מאגר</v>
      </c>
      <c r="M85" t="str">
        <f t="shared" si="3"/>
        <v>no</v>
      </c>
    </row>
    <row r="86" spans="1:13" x14ac:dyDescent="0.3">
      <c r="A86">
        <v>12835857</v>
      </c>
      <c r="B86">
        <v>1252156010</v>
      </c>
      <c r="C86">
        <v>62236902</v>
      </c>
      <c r="D86" s="2">
        <v>45704</v>
      </c>
      <c r="E86" s="1" t="s">
        <v>106</v>
      </c>
      <c r="F86" t="s">
        <v>11</v>
      </c>
      <c r="G86" t="s">
        <v>16</v>
      </c>
      <c r="H86" t="s">
        <v>18</v>
      </c>
      <c r="I86">
        <v>2</v>
      </c>
      <c r="J86">
        <v>12.87</v>
      </c>
      <c r="K86" s="29">
        <f t="shared" si="2"/>
        <v>15.186599999999999</v>
      </c>
      <c r="L86" t="str">
        <f>_xlfn.IFNA(VLOOKUP(C86,מצבת_כלי_רכב!$E:$F,2,),"לא נמצא")</f>
        <v>אדיר לוי</v>
      </c>
      <c r="M86" t="str">
        <f t="shared" si="3"/>
        <v>no</v>
      </c>
    </row>
    <row r="87" spans="1:13" x14ac:dyDescent="0.3">
      <c r="A87">
        <v>12835857</v>
      </c>
      <c r="B87">
        <v>1252156010</v>
      </c>
      <c r="C87">
        <v>52251703</v>
      </c>
      <c r="D87" s="2">
        <v>45704</v>
      </c>
      <c r="E87" s="1" t="s">
        <v>106</v>
      </c>
      <c r="F87" t="s">
        <v>11</v>
      </c>
      <c r="G87" t="s">
        <v>20</v>
      </c>
      <c r="H87" t="s">
        <v>12</v>
      </c>
      <c r="I87">
        <v>7</v>
      </c>
      <c r="J87">
        <v>27.68</v>
      </c>
      <c r="K87" s="29">
        <f t="shared" si="2"/>
        <v>32.662399999999998</v>
      </c>
      <c r="L87" t="str">
        <f>_xlfn.IFNA(VLOOKUP(C87,מצבת_כלי_רכב!$E:$F,2,),"לא נמצא")</f>
        <v>יוני אגמון</v>
      </c>
      <c r="M87" t="str">
        <f t="shared" si="3"/>
        <v>no</v>
      </c>
    </row>
    <row r="88" spans="1:13" x14ac:dyDescent="0.3">
      <c r="A88">
        <v>12835857</v>
      </c>
      <c r="B88">
        <v>1251173620</v>
      </c>
      <c r="C88">
        <v>62236902</v>
      </c>
      <c r="D88" s="2">
        <v>45701</v>
      </c>
      <c r="E88" s="1" t="s">
        <v>108</v>
      </c>
      <c r="F88" t="s">
        <v>11</v>
      </c>
      <c r="G88" t="s">
        <v>13</v>
      </c>
      <c r="H88" t="s">
        <v>18</v>
      </c>
      <c r="I88">
        <v>1</v>
      </c>
      <c r="J88">
        <v>12.87</v>
      </c>
      <c r="K88" s="29">
        <f t="shared" si="2"/>
        <v>15.186599999999999</v>
      </c>
      <c r="L88" t="str">
        <f>_xlfn.IFNA(VLOOKUP(C88,מצבת_כלי_רכב!$E:$F,2,),"לא נמצא")</f>
        <v>אדיר לוי</v>
      </c>
      <c r="M88" t="str">
        <f t="shared" si="3"/>
        <v>no</v>
      </c>
    </row>
    <row r="89" spans="1:13" x14ac:dyDescent="0.3">
      <c r="A89">
        <v>12835857</v>
      </c>
      <c r="B89">
        <v>1251173620</v>
      </c>
      <c r="C89">
        <v>52251703</v>
      </c>
      <c r="D89" s="2">
        <v>45701</v>
      </c>
      <c r="E89" s="1" t="s">
        <v>108</v>
      </c>
      <c r="F89" t="s">
        <v>11</v>
      </c>
      <c r="G89" t="s">
        <v>13</v>
      </c>
      <c r="H89" t="s">
        <v>21</v>
      </c>
      <c r="I89">
        <v>6</v>
      </c>
      <c r="J89">
        <v>21.45</v>
      </c>
      <c r="K89" s="29">
        <f t="shared" si="2"/>
        <v>25.310999999999996</v>
      </c>
      <c r="L89" t="str">
        <f>_xlfn.IFNA(VLOOKUP(C89,מצבת_כלי_רכב!$E:$F,2,),"לא נמצא")</f>
        <v>יוני אגמון</v>
      </c>
      <c r="M89" t="str">
        <f t="shared" si="3"/>
        <v>no</v>
      </c>
    </row>
    <row r="90" spans="1:13" x14ac:dyDescent="0.3">
      <c r="A90">
        <v>12835857</v>
      </c>
      <c r="B90">
        <v>1251173620</v>
      </c>
      <c r="C90">
        <v>52251703</v>
      </c>
      <c r="D90" s="2">
        <v>45699</v>
      </c>
      <c r="E90" s="1" t="s">
        <v>104</v>
      </c>
      <c r="F90" t="s">
        <v>11</v>
      </c>
      <c r="G90" t="s">
        <v>12</v>
      </c>
      <c r="H90" t="s">
        <v>18</v>
      </c>
      <c r="I90">
        <v>3</v>
      </c>
      <c r="J90">
        <v>19.100000000000001</v>
      </c>
      <c r="K90" s="29">
        <f t="shared" si="2"/>
        <v>22.538</v>
      </c>
      <c r="L90" t="str">
        <f>_xlfn.IFNA(VLOOKUP(C90,מצבת_כלי_רכב!$E:$F,2,),"לא נמצא")</f>
        <v>יוני אגמון</v>
      </c>
      <c r="M90" t="str">
        <f t="shared" si="3"/>
        <v>no</v>
      </c>
    </row>
    <row r="91" spans="1:13" x14ac:dyDescent="0.3">
      <c r="A91">
        <v>12835857</v>
      </c>
      <c r="B91">
        <v>1251173620</v>
      </c>
      <c r="C91">
        <v>62236902</v>
      </c>
      <c r="D91" s="2">
        <v>45698</v>
      </c>
      <c r="E91" s="1" t="s">
        <v>105</v>
      </c>
      <c r="F91" t="s">
        <v>11</v>
      </c>
      <c r="G91" t="s">
        <v>13</v>
      </c>
      <c r="H91" t="s">
        <v>17</v>
      </c>
      <c r="I91">
        <v>2</v>
      </c>
      <c r="J91">
        <v>12.87</v>
      </c>
      <c r="K91" s="29">
        <f t="shared" si="2"/>
        <v>15.186599999999999</v>
      </c>
      <c r="L91" t="str">
        <f>_xlfn.IFNA(VLOOKUP(C91,מצבת_כלי_רכב!$E:$F,2,),"לא נמצא")</f>
        <v>אדיר לוי</v>
      </c>
      <c r="M91" t="str">
        <f t="shared" si="3"/>
        <v>no</v>
      </c>
    </row>
    <row r="92" spans="1:13" x14ac:dyDescent="0.3">
      <c r="A92">
        <v>12835857</v>
      </c>
      <c r="B92">
        <v>1251173620</v>
      </c>
      <c r="C92">
        <v>76518502</v>
      </c>
      <c r="D92" s="2">
        <v>45698</v>
      </c>
      <c r="E92" s="1" t="s">
        <v>105</v>
      </c>
      <c r="F92" t="s">
        <v>11</v>
      </c>
      <c r="G92" t="s">
        <v>18</v>
      </c>
      <c r="H92" t="s">
        <v>12</v>
      </c>
      <c r="I92">
        <v>3</v>
      </c>
      <c r="J92">
        <v>19.100000000000001</v>
      </c>
      <c r="K92" s="29">
        <f t="shared" si="2"/>
        <v>22.538</v>
      </c>
      <c r="L92" t="str">
        <f>_xlfn.IFNA(VLOOKUP(C92,מצבת_כלי_רכב!$E:$F,2,),"לא נמצא")</f>
        <v>רכב מאגר</v>
      </c>
      <c r="M92" t="str">
        <f t="shared" si="3"/>
        <v>no</v>
      </c>
    </row>
    <row r="93" spans="1:13" x14ac:dyDescent="0.3">
      <c r="A93">
        <v>12835857</v>
      </c>
      <c r="B93">
        <v>1251173620</v>
      </c>
      <c r="C93">
        <v>62236902</v>
      </c>
      <c r="D93" s="2">
        <v>45697</v>
      </c>
      <c r="E93" s="1" t="s">
        <v>106</v>
      </c>
      <c r="F93" t="s">
        <v>11</v>
      </c>
      <c r="G93" t="s">
        <v>16</v>
      </c>
      <c r="H93" t="s">
        <v>13</v>
      </c>
      <c r="I93">
        <v>1</v>
      </c>
      <c r="J93">
        <v>12.87</v>
      </c>
      <c r="K93" s="29">
        <f t="shared" si="2"/>
        <v>15.186599999999999</v>
      </c>
      <c r="L93" t="str">
        <f>_xlfn.IFNA(VLOOKUP(C93,מצבת_כלי_רכב!$E:$F,2,),"לא נמצא")</f>
        <v>אדיר לוי</v>
      </c>
      <c r="M93" t="str">
        <f t="shared" si="3"/>
        <v>no</v>
      </c>
    </row>
    <row r="94" spans="1:13" x14ac:dyDescent="0.3">
      <c r="A94">
        <v>12835857</v>
      </c>
      <c r="B94">
        <v>1251173620</v>
      </c>
      <c r="C94">
        <v>76518502</v>
      </c>
      <c r="D94" s="2">
        <v>45697</v>
      </c>
      <c r="E94" s="1" t="s">
        <v>106</v>
      </c>
      <c r="F94" t="s">
        <v>11</v>
      </c>
      <c r="G94" t="s">
        <v>16</v>
      </c>
      <c r="H94" t="s">
        <v>18</v>
      </c>
      <c r="I94">
        <v>2</v>
      </c>
      <c r="J94">
        <v>12.87</v>
      </c>
      <c r="K94" s="29">
        <f t="shared" si="2"/>
        <v>15.186599999999999</v>
      </c>
      <c r="L94" t="str">
        <f>_xlfn.IFNA(VLOOKUP(C94,מצבת_כלי_רכב!$E:$F,2,),"לא נמצא")</f>
        <v>רכב מאגר</v>
      </c>
      <c r="M94" t="str">
        <f t="shared" si="3"/>
        <v>no</v>
      </c>
    </row>
    <row r="95" spans="1:13" x14ac:dyDescent="0.3">
      <c r="A95">
        <v>12835857</v>
      </c>
      <c r="B95">
        <v>1251173620</v>
      </c>
      <c r="C95">
        <v>62236902</v>
      </c>
      <c r="D95" s="2">
        <v>45697</v>
      </c>
      <c r="E95" s="1" t="s">
        <v>106</v>
      </c>
      <c r="F95" t="s">
        <v>11</v>
      </c>
      <c r="G95" t="s">
        <v>18</v>
      </c>
      <c r="H95" t="s">
        <v>16</v>
      </c>
      <c r="I95">
        <v>2</v>
      </c>
      <c r="J95">
        <v>12.87</v>
      </c>
      <c r="K95" s="29">
        <f t="shared" si="2"/>
        <v>15.186599999999999</v>
      </c>
      <c r="L95" t="str">
        <f>_xlfn.IFNA(VLOOKUP(C95,מצבת_כלי_רכב!$E:$F,2,),"לא נמצא")</f>
        <v>אדיר לוי</v>
      </c>
      <c r="M95" t="str">
        <f t="shared" si="3"/>
        <v>no</v>
      </c>
    </row>
    <row r="96" spans="1:13" x14ac:dyDescent="0.3">
      <c r="A96">
        <v>12835857</v>
      </c>
      <c r="B96">
        <v>1251173620</v>
      </c>
      <c r="C96">
        <v>62236902</v>
      </c>
      <c r="D96" s="2">
        <v>45693</v>
      </c>
      <c r="E96" s="1" t="s">
        <v>109</v>
      </c>
      <c r="F96" t="s">
        <v>11</v>
      </c>
      <c r="G96" t="s">
        <v>19</v>
      </c>
      <c r="H96" t="s">
        <v>18</v>
      </c>
      <c r="I96">
        <v>7</v>
      </c>
      <c r="J96">
        <v>21.45</v>
      </c>
      <c r="K96" s="29">
        <f t="shared" si="2"/>
        <v>25.310999999999996</v>
      </c>
      <c r="L96" t="str">
        <f>_xlfn.IFNA(VLOOKUP(C96,מצבת_כלי_רכב!$E:$F,2,),"לא נמצא")</f>
        <v>אדיר לוי</v>
      </c>
      <c r="M96" t="str">
        <f t="shared" si="3"/>
        <v>no</v>
      </c>
    </row>
    <row r="97" spans="1:13" x14ac:dyDescent="0.3">
      <c r="A97">
        <v>12835857</v>
      </c>
      <c r="B97">
        <v>1251173620</v>
      </c>
      <c r="C97">
        <v>38141503</v>
      </c>
      <c r="D97" s="2">
        <v>45691</v>
      </c>
      <c r="E97" s="1" t="s">
        <v>105</v>
      </c>
      <c r="F97" t="s">
        <v>11</v>
      </c>
      <c r="G97" t="s">
        <v>16</v>
      </c>
      <c r="H97" t="s">
        <v>18</v>
      </c>
      <c r="I97">
        <v>2</v>
      </c>
      <c r="J97">
        <v>12.87</v>
      </c>
      <c r="K97" s="29">
        <f t="shared" si="2"/>
        <v>15.186599999999999</v>
      </c>
      <c r="L97" t="str">
        <f>_xlfn.IFNA(VLOOKUP(C97,מצבת_כלי_רכב!$E:$F,2,),"לא נמצא")</f>
        <v>לא נמצא</v>
      </c>
      <c r="M97" t="str">
        <f t="shared" si="3"/>
        <v>no</v>
      </c>
    </row>
    <row r="98" spans="1:13" x14ac:dyDescent="0.3">
      <c r="A98">
        <v>12835857</v>
      </c>
      <c r="B98">
        <v>1251173620</v>
      </c>
      <c r="C98">
        <v>12021803</v>
      </c>
      <c r="D98" s="2">
        <v>45691</v>
      </c>
      <c r="E98" s="1" t="s">
        <v>105</v>
      </c>
      <c r="F98" t="s">
        <v>11</v>
      </c>
      <c r="G98" t="s">
        <v>19</v>
      </c>
      <c r="H98" t="s">
        <v>15</v>
      </c>
      <c r="I98">
        <v>1</v>
      </c>
      <c r="J98">
        <v>12.87</v>
      </c>
      <c r="K98" s="29">
        <f t="shared" si="2"/>
        <v>15.186599999999999</v>
      </c>
      <c r="L98" t="str">
        <f>_xlfn.IFNA(VLOOKUP(C98,מצבת_כלי_רכב!$E:$F,2,),"לא נמצא")</f>
        <v xml:space="preserve">אלמוג מורבייה </v>
      </c>
      <c r="M98" t="str">
        <f t="shared" si="3"/>
        <v>no</v>
      </c>
    </row>
    <row r="99" spans="1:13" x14ac:dyDescent="0.3">
      <c r="A99">
        <v>12835857</v>
      </c>
      <c r="B99">
        <v>1251173620</v>
      </c>
      <c r="C99">
        <v>62236902</v>
      </c>
      <c r="D99" s="2">
        <v>45691</v>
      </c>
      <c r="E99" s="1" t="s">
        <v>105</v>
      </c>
      <c r="F99" t="s">
        <v>11</v>
      </c>
      <c r="G99" t="s">
        <v>19</v>
      </c>
      <c r="H99" t="s">
        <v>18</v>
      </c>
      <c r="I99">
        <v>7</v>
      </c>
      <c r="J99">
        <v>21.45</v>
      </c>
      <c r="K99" s="29">
        <f t="shared" si="2"/>
        <v>25.310999999999996</v>
      </c>
      <c r="L99" t="str">
        <f>_xlfn.IFNA(VLOOKUP(C99,מצבת_כלי_רכב!$E:$F,2,),"לא נמצא")</f>
        <v>אדיר לוי</v>
      </c>
      <c r="M99" t="str">
        <f t="shared" si="3"/>
        <v>no</v>
      </c>
    </row>
    <row r="100" spans="1:13" x14ac:dyDescent="0.3">
      <c r="A100">
        <v>12835857</v>
      </c>
      <c r="B100">
        <v>1251173620</v>
      </c>
      <c r="C100">
        <v>62236902</v>
      </c>
      <c r="D100" s="2">
        <v>45691</v>
      </c>
      <c r="E100" s="1" t="s">
        <v>105</v>
      </c>
      <c r="F100" t="s">
        <v>11</v>
      </c>
      <c r="G100" t="s">
        <v>18</v>
      </c>
      <c r="H100" t="s">
        <v>15</v>
      </c>
      <c r="I100">
        <v>6</v>
      </c>
      <c r="J100">
        <v>21.45</v>
      </c>
      <c r="K100" s="29">
        <f t="shared" si="2"/>
        <v>25.310999999999996</v>
      </c>
      <c r="L100" t="str">
        <f>_xlfn.IFNA(VLOOKUP(C100,מצבת_כלי_רכב!$E:$F,2,),"לא נמצא")</f>
        <v>אדיר לוי</v>
      </c>
      <c r="M100" t="str">
        <f t="shared" si="3"/>
        <v>no</v>
      </c>
    </row>
    <row r="101" spans="1:13" x14ac:dyDescent="0.3">
      <c r="A101">
        <v>12835857</v>
      </c>
      <c r="B101">
        <v>1251173620</v>
      </c>
      <c r="C101">
        <v>76518502</v>
      </c>
      <c r="D101" s="2">
        <v>45687</v>
      </c>
      <c r="E101" s="1" t="s">
        <v>108</v>
      </c>
      <c r="F101" t="s">
        <v>11</v>
      </c>
      <c r="G101" t="s">
        <v>12</v>
      </c>
      <c r="H101" t="s">
        <v>13</v>
      </c>
      <c r="I101">
        <v>2</v>
      </c>
      <c r="J101">
        <v>19.100000000000001</v>
      </c>
      <c r="K101" s="29">
        <f t="shared" si="2"/>
        <v>22.538</v>
      </c>
      <c r="L101" t="str">
        <f>_xlfn.IFNA(VLOOKUP(C101,מצבת_כלי_רכב!$E:$F,2,),"לא נמצא")</f>
        <v>רכב מאגר</v>
      </c>
      <c r="M101" t="str">
        <f t="shared" si="3"/>
        <v>no</v>
      </c>
    </row>
    <row r="102" spans="1:13" x14ac:dyDescent="0.3">
      <c r="A102">
        <v>12835857</v>
      </c>
      <c r="B102">
        <v>1251173620</v>
      </c>
      <c r="C102">
        <v>12021803</v>
      </c>
      <c r="D102" s="2">
        <v>45686</v>
      </c>
      <c r="E102" s="1" t="s">
        <v>109</v>
      </c>
      <c r="F102" t="s">
        <v>11</v>
      </c>
      <c r="G102" t="s">
        <v>19</v>
      </c>
      <c r="H102" t="s">
        <v>15</v>
      </c>
      <c r="I102">
        <v>1</v>
      </c>
      <c r="J102">
        <v>12.87</v>
      </c>
      <c r="K102" s="29">
        <f t="shared" si="2"/>
        <v>15.186599999999999</v>
      </c>
      <c r="L102" t="str">
        <f>_xlfn.IFNA(VLOOKUP(C102,מצבת_כלי_רכב!$E:$F,2,),"לא נמצא")</f>
        <v xml:space="preserve">אלמוג מורבייה </v>
      </c>
      <c r="M102" t="str">
        <f t="shared" si="3"/>
        <v>no</v>
      </c>
    </row>
    <row r="103" spans="1:13" x14ac:dyDescent="0.3">
      <c r="A103">
        <v>12835857</v>
      </c>
      <c r="B103">
        <v>1251173620</v>
      </c>
      <c r="C103">
        <v>76518502</v>
      </c>
      <c r="D103" s="2">
        <v>45686</v>
      </c>
      <c r="E103" s="1" t="s">
        <v>109</v>
      </c>
      <c r="F103" t="s">
        <v>11</v>
      </c>
      <c r="G103" t="s">
        <v>17</v>
      </c>
      <c r="H103" t="s">
        <v>13</v>
      </c>
      <c r="I103">
        <v>2</v>
      </c>
      <c r="J103">
        <v>12.87</v>
      </c>
      <c r="K103" s="29">
        <f t="shared" si="2"/>
        <v>15.186599999999999</v>
      </c>
      <c r="L103" t="str">
        <f>_xlfn.IFNA(VLOOKUP(C103,מצבת_כלי_רכב!$E:$F,2,),"לא נמצא")</f>
        <v>רכב מאגר</v>
      </c>
      <c r="M103" t="str">
        <f t="shared" si="3"/>
        <v>no</v>
      </c>
    </row>
    <row r="104" spans="1:13" x14ac:dyDescent="0.3">
      <c r="A104">
        <v>12835857</v>
      </c>
      <c r="B104">
        <v>1251173620</v>
      </c>
      <c r="C104">
        <v>76518502</v>
      </c>
      <c r="D104" s="2">
        <v>45686</v>
      </c>
      <c r="E104" s="1" t="s">
        <v>109</v>
      </c>
      <c r="F104" t="s">
        <v>11</v>
      </c>
      <c r="G104" t="s">
        <v>13</v>
      </c>
      <c r="H104" t="s">
        <v>17</v>
      </c>
      <c r="I104">
        <v>2</v>
      </c>
      <c r="J104">
        <v>12.87</v>
      </c>
      <c r="K104" s="29">
        <f t="shared" si="2"/>
        <v>15.186599999999999</v>
      </c>
      <c r="L104" t="str">
        <f>_xlfn.IFNA(VLOOKUP(C104,מצבת_כלי_רכב!$E:$F,2,),"לא נמצא")</f>
        <v>רכב מאגר</v>
      </c>
      <c r="M104" t="str">
        <f t="shared" si="3"/>
        <v>no</v>
      </c>
    </row>
    <row r="105" spans="1:13" x14ac:dyDescent="0.3">
      <c r="A105">
        <v>12835857</v>
      </c>
      <c r="B105">
        <v>1251173620</v>
      </c>
      <c r="C105">
        <v>76518502</v>
      </c>
      <c r="D105" s="2">
        <v>45686</v>
      </c>
      <c r="E105" s="1" t="s">
        <v>109</v>
      </c>
      <c r="F105" t="s">
        <v>11</v>
      </c>
      <c r="G105" t="s">
        <v>12</v>
      </c>
      <c r="H105" t="s">
        <v>13</v>
      </c>
      <c r="I105">
        <v>2</v>
      </c>
      <c r="J105">
        <v>19.100000000000001</v>
      </c>
      <c r="K105" s="29">
        <f t="shared" si="2"/>
        <v>22.538</v>
      </c>
      <c r="L105" t="str">
        <f>_xlfn.IFNA(VLOOKUP(C105,מצבת_כלי_רכב!$E:$F,2,),"לא נמצא")</f>
        <v>רכב מאגר</v>
      </c>
      <c r="M105" t="str">
        <f t="shared" si="3"/>
        <v>no</v>
      </c>
    </row>
    <row r="106" spans="1:13" x14ac:dyDescent="0.3">
      <c r="A106">
        <v>12835857</v>
      </c>
      <c r="B106">
        <v>1251173620</v>
      </c>
      <c r="C106">
        <v>12021803</v>
      </c>
      <c r="D106" s="2">
        <v>45686</v>
      </c>
      <c r="E106" s="1" t="s">
        <v>109</v>
      </c>
      <c r="F106" t="s">
        <v>11</v>
      </c>
      <c r="G106" t="s">
        <v>15</v>
      </c>
      <c r="H106" t="s">
        <v>19</v>
      </c>
      <c r="I106">
        <v>1</v>
      </c>
      <c r="J106">
        <v>12.87</v>
      </c>
      <c r="K106" s="29">
        <f t="shared" si="2"/>
        <v>15.186599999999999</v>
      </c>
      <c r="L106" t="str">
        <f>_xlfn.IFNA(VLOOKUP(C106,מצבת_כלי_רכב!$E:$F,2,),"לא נמצא")</f>
        <v xml:space="preserve">אלמוג מורבייה </v>
      </c>
      <c r="M106" t="str">
        <f t="shared" si="3"/>
        <v>no</v>
      </c>
    </row>
    <row r="107" spans="1:13" x14ac:dyDescent="0.3">
      <c r="A107">
        <v>12835857</v>
      </c>
      <c r="B107">
        <v>1251173620</v>
      </c>
      <c r="C107">
        <v>62236902</v>
      </c>
      <c r="D107" s="2">
        <v>45686</v>
      </c>
      <c r="E107" s="1" t="s">
        <v>109</v>
      </c>
      <c r="F107" t="s">
        <v>11</v>
      </c>
      <c r="G107" t="s">
        <v>18</v>
      </c>
      <c r="H107" t="s">
        <v>16</v>
      </c>
      <c r="I107">
        <v>2</v>
      </c>
      <c r="J107">
        <v>12.87</v>
      </c>
      <c r="K107" s="29">
        <f t="shared" si="2"/>
        <v>15.186599999999999</v>
      </c>
      <c r="L107" t="str">
        <f>_xlfn.IFNA(VLOOKUP(C107,מצבת_כלי_רכב!$E:$F,2,),"לא נמצא")</f>
        <v>אדיר לוי</v>
      </c>
      <c r="M107" t="str">
        <f t="shared" si="3"/>
        <v>no</v>
      </c>
    </row>
    <row r="108" spans="1:13" x14ac:dyDescent="0.3">
      <c r="A108">
        <v>12835857</v>
      </c>
      <c r="B108">
        <v>1251173620</v>
      </c>
      <c r="C108">
        <v>12021803</v>
      </c>
      <c r="D108" s="2">
        <v>45685</v>
      </c>
      <c r="E108" s="1" t="s">
        <v>104</v>
      </c>
      <c r="F108" t="s">
        <v>11</v>
      </c>
      <c r="G108" t="s">
        <v>19</v>
      </c>
      <c r="H108" t="s">
        <v>15</v>
      </c>
      <c r="I108">
        <v>1</v>
      </c>
      <c r="J108">
        <v>12.87</v>
      </c>
      <c r="K108" s="29">
        <f t="shared" si="2"/>
        <v>15.186599999999999</v>
      </c>
      <c r="L108" t="str">
        <f>_xlfn.IFNA(VLOOKUP(C108,מצבת_כלי_רכב!$E:$F,2,),"לא נמצא")</f>
        <v xml:space="preserve">אלמוג מורבייה </v>
      </c>
      <c r="M108" t="str">
        <f t="shared" si="3"/>
        <v>no</v>
      </c>
    </row>
    <row r="109" spans="1:13" x14ac:dyDescent="0.3">
      <c r="A109">
        <v>12835857</v>
      </c>
      <c r="B109">
        <v>1251173620</v>
      </c>
      <c r="C109">
        <v>38141503</v>
      </c>
      <c r="D109" s="2">
        <v>45685</v>
      </c>
      <c r="E109" s="1" t="s">
        <v>104</v>
      </c>
      <c r="F109" t="s">
        <v>11</v>
      </c>
      <c r="G109" t="s">
        <v>12</v>
      </c>
      <c r="H109" t="s">
        <v>18</v>
      </c>
      <c r="I109">
        <v>3</v>
      </c>
      <c r="J109">
        <v>19.100000000000001</v>
      </c>
      <c r="K109" s="29">
        <f t="shared" si="2"/>
        <v>22.538</v>
      </c>
      <c r="L109" t="str">
        <f>_xlfn.IFNA(VLOOKUP(C109,מצבת_כלי_רכב!$E:$F,2,),"לא נמצא")</f>
        <v>לא נמצא</v>
      </c>
      <c r="M109" t="str">
        <f t="shared" si="3"/>
        <v>no</v>
      </c>
    </row>
    <row r="110" spans="1:13" x14ac:dyDescent="0.3">
      <c r="A110">
        <v>12835857</v>
      </c>
      <c r="B110">
        <v>1251173620</v>
      </c>
      <c r="C110">
        <v>62236902</v>
      </c>
      <c r="D110" s="2">
        <v>45685</v>
      </c>
      <c r="E110" s="1" t="s">
        <v>104</v>
      </c>
      <c r="F110" t="s">
        <v>11</v>
      </c>
      <c r="G110" t="s">
        <v>22</v>
      </c>
      <c r="H110" t="s">
        <v>18</v>
      </c>
      <c r="I110">
        <v>3</v>
      </c>
      <c r="J110">
        <v>12.87</v>
      </c>
      <c r="K110" s="29">
        <f t="shared" si="2"/>
        <v>15.186599999999999</v>
      </c>
      <c r="L110" t="str">
        <f>_xlfn.IFNA(VLOOKUP(C110,מצבת_כלי_רכב!$E:$F,2,),"לא נמצא")</f>
        <v>אדיר לוי</v>
      </c>
      <c r="M110" t="str">
        <f t="shared" si="3"/>
        <v>no</v>
      </c>
    </row>
    <row r="111" spans="1:13" x14ac:dyDescent="0.3">
      <c r="A111">
        <v>12835857</v>
      </c>
      <c r="B111">
        <v>1251173620</v>
      </c>
      <c r="C111">
        <v>76518502</v>
      </c>
      <c r="D111" s="2">
        <v>45685</v>
      </c>
      <c r="E111" s="1" t="s">
        <v>104</v>
      </c>
      <c r="F111" t="s">
        <v>11</v>
      </c>
      <c r="G111" t="s">
        <v>12</v>
      </c>
      <c r="H111" t="s">
        <v>17</v>
      </c>
      <c r="I111">
        <v>4</v>
      </c>
      <c r="J111">
        <v>19.100000000000001</v>
      </c>
      <c r="K111" s="29">
        <f t="shared" si="2"/>
        <v>22.538</v>
      </c>
      <c r="L111" t="str">
        <f>_xlfn.IFNA(VLOOKUP(C111,מצבת_כלי_רכב!$E:$F,2,),"לא נמצא")</f>
        <v>רכב מאגר</v>
      </c>
      <c r="M111" t="str">
        <f t="shared" si="3"/>
        <v>no</v>
      </c>
    </row>
    <row r="112" spans="1:13" x14ac:dyDescent="0.3">
      <c r="A112">
        <v>12835857</v>
      </c>
      <c r="B112">
        <v>1251173620</v>
      </c>
      <c r="C112">
        <v>12021803</v>
      </c>
      <c r="D112" s="2">
        <v>45685</v>
      </c>
      <c r="E112" s="1" t="s">
        <v>104</v>
      </c>
      <c r="F112" t="s">
        <v>11</v>
      </c>
      <c r="G112" t="s">
        <v>15</v>
      </c>
      <c r="H112" t="s">
        <v>19</v>
      </c>
      <c r="I112">
        <v>1</v>
      </c>
      <c r="J112">
        <v>12.87</v>
      </c>
      <c r="K112" s="29">
        <f t="shared" si="2"/>
        <v>15.186599999999999</v>
      </c>
      <c r="L112" t="str">
        <f>_xlfn.IFNA(VLOOKUP(C112,מצבת_כלי_רכב!$E:$F,2,),"לא נמצא")</f>
        <v xml:space="preserve">אלמוג מורבייה </v>
      </c>
      <c r="M112" t="str">
        <f t="shared" si="3"/>
        <v>no</v>
      </c>
    </row>
    <row r="113" spans="1:13" x14ac:dyDescent="0.3">
      <c r="A113">
        <v>12835857</v>
      </c>
      <c r="B113">
        <v>1251173620</v>
      </c>
      <c r="C113">
        <v>38141503</v>
      </c>
      <c r="D113" s="2">
        <v>45684</v>
      </c>
      <c r="E113" s="1" t="s">
        <v>105</v>
      </c>
      <c r="F113" t="s">
        <v>11</v>
      </c>
      <c r="G113" t="s">
        <v>21</v>
      </c>
      <c r="H113" t="s">
        <v>18</v>
      </c>
      <c r="I113">
        <v>5</v>
      </c>
      <c r="J113">
        <v>21.45</v>
      </c>
      <c r="K113" s="29">
        <f t="shared" si="2"/>
        <v>25.310999999999996</v>
      </c>
      <c r="L113" t="str">
        <f>_xlfn.IFNA(VLOOKUP(C113,מצבת_כלי_רכב!$E:$F,2,),"לא נמצא")</f>
        <v>לא נמצא</v>
      </c>
      <c r="M113" t="str">
        <f t="shared" si="3"/>
        <v>no</v>
      </c>
    </row>
    <row r="114" spans="1:13" x14ac:dyDescent="0.3">
      <c r="A114">
        <v>12835857</v>
      </c>
      <c r="B114">
        <v>1251173620</v>
      </c>
      <c r="C114">
        <v>38141503</v>
      </c>
      <c r="D114" s="2">
        <v>45684</v>
      </c>
      <c r="E114" s="1" t="s">
        <v>105</v>
      </c>
      <c r="F114" t="s">
        <v>11</v>
      </c>
      <c r="G114" t="s">
        <v>14</v>
      </c>
      <c r="H114" t="s">
        <v>21</v>
      </c>
      <c r="I114">
        <v>3</v>
      </c>
      <c r="J114">
        <v>12.87</v>
      </c>
      <c r="K114" s="29">
        <f t="shared" si="2"/>
        <v>15.186599999999999</v>
      </c>
      <c r="L114" t="str">
        <f>_xlfn.IFNA(VLOOKUP(C114,מצבת_כלי_רכב!$E:$F,2,),"לא נמצא")</f>
        <v>לא נמצא</v>
      </c>
      <c r="M114" t="str">
        <f t="shared" si="3"/>
        <v>no</v>
      </c>
    </row>
    <row r="115" spans="1:13" x14ac:dyDescent="0.3">
      <c r="A115">
        <v>12835857</v>
      </c>
      <c r="B115">
        <v>1251173620</v>
      </c>
      <c r="C115">
        <v>12021803</v>
      </c>
      <c r="D115" s="2">
        <v>45683</v>
      </c>
      <c r="E115" s="1" t="s">
        <v>106</v>
      </c>
      <c r="F115" t="s">
        <v>11</v>
      </c>
      <c r="G115" t="s">
        <v>19</v>
      </c>
      <c r="H115" t="s">
        <v>15</v>
      </c>
      <c r="I115">
        <v>1</v>
      </c>
      <c r="J115">
        <v>12.87</v>
      </c>
      <c r="K115" s="29">
        <f t="shared" si="2"/>
        <v>15.186599999999999</v>
      </c>
      <c r="L115" t="str">
        <f>_xlfn.IFNA(VLOOKUP(C115,מצבת_כלי_רכב!$E:$F,2,),"לא נמצא")</f>
        <v xml:space="preserve">אלמוג מורבייה </v>
      </c>
      <c r="M115" t="str">
        <f t="shared" si="3"/>
        <v>no</v>
      </c>
    </row>
    <row r="116" spans="1:13" x14ac:dyDescent="0.3">
      <c r="A116">
        <v>12835857</v>
      </c>
      <c r="B116">
        <v>1251173620</v>
      </c>
      <c r="C116">
        <v>62236902</v>
      </c>
      <c r="D116" s="2">
        <v>45683</v>
      </c>
      <c r="E116" s="1" t="s">
        <v>106</v>
      </c>
      <c r="F116" t="s">
        <v>11</v>
      </c>
      <c r="G116" t="s">
        <v>14</v>
      </c>
      <c r="H116" t="s">
        <v>18</v>
      </c>
      <c r="I116">
        <v>2</v>
      </c>
      <c r="J116">
        <v>12.87</v>
      </c>
      <c r="K116" s="29">
        <f t="shared" si="2"/>
        <v>15.186599999999999</v>
      </c>
      <c r="L116" t="str">
        <f>_xlfn.IFNA(VLOOKUP(C116,מצבת_כלי_רכב!$E:$F,2,),"לא נמצא")</f>
        <v>אדיר לוי</v>
      </c>
      <c r="M116" t="str">
        <f t="shared" si="3"/>
        <v>no</v>
      </c>
    </row>
    <row r="117" spans="1:13" x14ac:dyDescent="0.3">
      <c r="A117">
        <v>12835857</v>
      </c>
      <c r="B117">
        <v>1251173620</v>
      </c>
      <c r="C117">
        <v>62236902</v>
      </c>
      <c r="D117" s="2">
        <v>45683</v>
      </c>
      <c r="E117" s="1" t="s">
        <v>106</v>
      </c>
      <c r="F117" t="s">
        <v>11</v>
      </c>
      <c r="G117" t="s">
        <v>20</v>
      </c>
      <c r="H117" t="s">
        <v>14</v>
      </c>
      <c r="I117">
        <v>2</v>
      </c>
      <c r="J117">
        <v>12.87</v>
      </c>
      <c r="K117" s="29">
        <f t="shared" si="2"/>
        <v>15.186599999999999</v>
      </c>
      <c r="L117" t="str">
        <f>_xlfn.IFNA(VLOOKUP(C117,מצבת_כלי_רכב!$E:$F,2,),"לא נמצא")</f>
        <v>אדיר לוי</v>
      </c>
      <c r="M117" t="str">
        <f t="shared" si="3"/>
        <v>no</v>
      </c>
    </row>
    <row r="118" spans="1:13" x14ac:dyDescent="0.3">
      <c r="A118">
        <v>12835857</v>
      </c>
      <c r="B118">
        <v>1251173620</v>
      </c>
      <c r="C118">
        <v>62236902</v>
      </c>
      <c r="D118" s="2">
        <v>45679</v>
      </c>
      <c r="E118" s="1" t="s">
        <v>109</v>
      </c>
      <c r="F118" t="s">
        <v>11</v>
      </c>
      <c r="G118" t="s">
        <v>19</v>
      </c>
      <c r="H118" t="s">
        <v>18</v>
      </c>
      <c r="I118">
        <v>7</v>
      </c>
      <c r="J118">
        <v>21.45</v>
      </c>
      <c r="K118" s="29">
        <f t="shared" si="2"/>
        <v>25.310999999999996</v>
      </c>
      <c r="L118" t="str">
        <f>_xlfn.IFNA(VLOOKUP(C118,מצבת_כלי_רכב!$E:$F,2,),"לא נמצא")</f>
        <v>אדיר לוי</v>
      </c>
      <c r="M118" t="str">
        <f t="shared" si="3"/>
        <v>no</v>
      </c>
    </row>
    <row r="119" spans="1:13" x14ac:dyDescent="0.3">
      <c r="A119">
        <v>12835857</v>
      </c>
      <c r="B119">
        <v>1251173620</v>
      </c>
      <c r="C119">
        <v>12021803</v>
      </c>
      <c r="D119" s="2">
        <v>45679</v>
      </c>
      <c r="E119" s="1" t="s">
        <v>109</v>
      </c>
      <c r="F119" t="s">
        <v>11</v>
      </c>
      <c r="G119" t="s">
        <v>19</v>
      </c>
      <c r="H119" t="s">
        <v>15</v>
      </c>
      <c r="I119">
        <v>1</v>
      </c>
      <c r="J119">
        <v>12.87</v>
      </c>
      <c r="K119" s="29">
        <f t="shared" si="2"/>
        <v>15.186599999999999</v>
      </c>
      <c r="L119" t="str">
        <f>_xlfn.IFNA(VLOOKUP(C119,מצבת_כלי_רכב!$E:$F,2,),"לא נמצא")</f>
        <v xml:space="preserve">אלמוג מורבייה </v>
      </c>
      <c r="M119" t="str">
        <f t="shared" si="3"/>
        <v>no</v>
      </c>
    </row>
    <row r="120" spans="1:13" x14ac:dyDescent="0.3">
      <c r="A120">
        <v>12835857</v>
      </c>
      <c r="B120">
        <v>1251173620</v>
      </c>
      <c r="C120">
        <v>62236902</v>
      </c>
      <c r="D120" s="2">
        <v>45679</v>
      </c>
      <c r="E120" s="1" t="s">
        <v>109</v>
      </c>
      <c r="F120" t="s">
        <v>11</v>
      </c>
      <c r="G120" t="s">
        <v>14</v>
      </c>
      <c r="H120" t="s">
        <v>15</v>
      </c>
      <c r="I120">
        <v>4</v>
      </c>
      <c r="J120">
        <v>17.16</v>
      </c>
      <c r="K120" s="29">
        <f t="shared" si="2"/>
        <v>20.248799999999999</v>
      </c>
      <c r="L120" t="str">
        <f>_xlfn.IFNA(VLOOKUP(C120,מצבת_כלי_רכב!$E:$F,2,),"לא נמצא")</f>
        <v>אדיר לוי</v>
      </c>
      <c r="M120" t="str">
        <f t="shared" si="3"/>
        <v>no</v>
      </c>
    </row>
    <row r="121" spans="1:13" x14ac:dyDescent="0.3">
      <c r="A121">
        <v>12835857</v>
      </c>
      <c r="B121">
        <v>1251173620</v>
      </c>
      <c r="C121">
        <v>38141503</v>
      </c>
      <c r="D121" s="2">
        <v>45678</v>
      </c>
      <c r="E121" s="1" t="s">
        <v>104</v>
      </c>
      <c r="F121" t="s">
        <v>11</v>
      </c>
      <c r="G121" t="s">
        <v>12</v>
      </c>
      <c r="H121" t="s">
        <v>18</v>
      </c>
      <c r="I121">
        <v>3</v>
      </c>
      <c r="J121">
        <v>19.100000000000001</v>
      </c>
      <c r="K121" s="29">
        <f t="shared" si="2"/>
        <v>22.538</v>
      </c>
      <c r="L121" t="str">
        <f>_xlfn.IFNA(VLOOKUP(C121,מצבת_כלי_רכב!$E:$F,2,),"לא נמצא")</f>
        <v>לא נמצא</v>
      </c>
      <c r="M121" t="str">
        <f t="shared" si="3"/>
        <v>no</v>
      </c>
    </row>
    <row r="122" spans="1:13" x14ac:dyDescent="0.3">
      <c r="A122">
        <v>12835857</v>
      </c>
      <c r="B122">
        <v>1251173620</v>
      </c>
      <c r="C122">
        <v>76518502</v>
      </c>
      <c r="D122" s="2">
        <v>45678</v>
      </c>
      <c r="E122" s="1" t="s">
        <v>104</v>
      </c>
      <c r="F122" t="s">
        <v>11</v>
      </c>
      <c r="G122" t="s">
        <v>13</v>
      </c>
      <c r="H122" t="s">
        <v>19</v>
      </c>
      <c r="I122">
        <v>8</v>
      </c>
      <c r="J122">
        <v>21.45</v>
      </c>
      <c r="K122" s="29">
        <f t="shared" si="2"/>
        <v>25.310999999999996</v>
      </c>
      <c r="L122" t="str">
        <f>_xlfn.IFNA(VLOOKUP(C122,מצבת_כלי_רכב!$E:$F,2,),"לא נמצא")</f>
        <v>רכב מאגר</v>
      </c>
      <c r="M122" t="str">
        <f t="shared" si="3"/>
        <v>no</v>
      </c>
    </row>
    <row r="123" spans="1:13" x14ac:dyDescent="0.3">
      <c r="A123">
        <v>12835857</v>
      </c>
      <c r="B123">
        <v>1251173620</v>
      </c>
      <c r="C123">
        <v>12021803</v>
      </c>
      <c r="D123" s="2">
        <v>45676</v>
      </c>
      <c r="E123" s="1" t="s">
        <v>106</v>
      </c>
      <c r="F123" t="s">
        <v>11</v>
      </c>
      <c r="G123" t="s">
        <v>22</v>
      </c>
      <c r="H123" t="s">
        <v>20</v>
      </c>
      <c r="I123">
        <v>1</v>
      </c>
      <c r="J123">
        <v>12.87</v>
      </c>
      <c r="K123" s="29">
        <f t="shared" si="2"/>
        <v>15.186599999999999</v>
      </c>
      <c r="L123" t="str">
        <f>_xlfn.IFNA(VLOOKUP(C123,מצבת_כלי_רכב!$E:$F,2,),"לא נמצא")</f>
        <v xml:space="preserve">אלמוג מורבייה </v>
      </c>
      <c r="M123" t="str">
        <f t="shared" si="3"/>
        <v>no</v>
      </c>
    </row>
    <row r="124" spans="1:13" x14ac:dyDescent="0.3">
      <c r="A124">
        <v>12835857</v>
      </c>
      <c r="B124">
        <v>1251173620</v>
      </c>
      <c r="C124">
        <v>76518502</v>
      </c>
      <c r="D124" s="2">
        <v>45673</v>
      </c>
      <c r="E124" s="1" t="s">
        <v>108</v>
      </c>
      <c r="F124" t="s">
        <v>11</v>
      </c>
      <c r="G124" t="s">
        <v>16</v>
      </c>
      <c r="H124" t="s">
        <v>12</v>
      </c>
      <c r="I124">
        <v>1</v>
      </c>
      <c r="J124">
        <v>6.23</v>
      </c>
      <c r="K124" s="29">
        <f t="shared" si="2"/>
        <v>7.3513999999999999</v>
      </c>
      <c r="L124" t="str">
        <f>_xlfn.IFNA(VLOOKUP(C124,מצבת_כלי_רכב!$E:$F,2,),"לא נמצא")</f>
        <v>רכב מאגר</v>
      </c>
      <c r="M124" t="str">
        <f t="shared" si="3"/>
        <v>no</v>
      </c>
    </row>
    <row r="125" spans="1:13" x14ac:dyDescent="0.3">
      <c r="A125">
        <v>12835857</v>
      </c>
      <c r="B125">
        <v>1251173620</v>
      </c>
      <c r="C125">
        <v>62236902</v>
      </c>
      <c r="D125" s="2">
        <v>45672</v>
      </c>
      <c r="E125" s="1" t="s">
        <v>109</v>
      </c>
      <c r="F125" t="s">
        <v>11</v>
      </c>
      <c r="G125" t="s">
        <v>19</v>
      </c>
      <c r="H125" t="s">
        <v>18</v>
      </c>
      <c r="I125">
        <v>7</v>
      </c>
      <c r="J125">
        <v>21.45</v>
      </c>
      <c r="K125" s="29">
        <f t="shared" si="2"/>
        <v>25.310999999999996</v>
      </c>
      <c r="L125" t="str">
        <f>_xlfn.IFNA(VLOOKUP(C125,מצבת_כלי_רכב!$E:$F,2,),"לא נמצא")</f>
        <v>אדיר לוי</v>
      </c>
      <c r="M125" t="str">
        <f t="shared" si="3"/>
        <v>no</v>
      </c>
    </row>
    <row r="126" spans="1:13" x14ac:dyDescent="0.3">
      <c r="A126">
        <v>12835857</v>
      </c>
      <c r="B126">
        <v>1251173620</v>
      </c>
      <c r="C126">
        <v>62236902</v>
      </c>
      <c r="D126" s="2">
        <v>45672</v>
      </c>
      <c r="E126" s="1" t="s">
        <v>109</v>
      </c>
      <c r="F126" t="s">
        <v>11</v>
      </c>
      <c r="G126" t="s">
        <v>14</v>
      </c>
      <c r="H126" t="s">
        <v>15</v>
      </c>
      <c r="I126">
        <v>4</v>
      </c>
      <c r="J126">
        <v>17.16</v>
      </c>
      <c r="K126" s="29">
        <f t="shared" si="2"/>
        <v>20.248799999999999</v>
      </c>
      <c r="L126" t="str">
        <f>_xlfn.IFNA(VLOOKUP(C126,מצבת_כלי_רכב!$E:$F,2,),"לא נמצא")</f>
        <v>אדיר לוי</v>
      </c>
      <c r="M126" t="str">
        <f t="shared" si="3"/>
        <v>no</v>
      </c>
    </row>
    <row r="127" spans="1:13" x14ac:dyDescent="0.3">
      <c r="A127">
        <v>12835857</v>
      </c>
      <c r="B127">
        <v>1251173620</v>
      </c>
      <c r="C127">
        <v>12021803</v>
      </c>
      <c r="D127" s="2">
        <v>45671</v>
      </c>
      <c r="E127" s="1" t="s">
        <v>104</v>
      </c>
      <c r="F127" t="s">
        <v>11</v>
      </c>
      <c r="G127" t="s">
        <v>19</v>
      </c>
      <c r="H127" t="s">
        <v>15</v>
      </c>
      <c r="I127">
        <v>1</v>
      </c>
      <c r="J127">
        <v>12.87</v>
      </c>
      <c r="K127" s="29">
        <f t="shared" si="2"/>
        <v>15.186599999999999</v>
      </c>
      <c r="L127" t="str">
        <f>_xlfn.IFNA(VLOOKUP(C127,מצבת_כלי_רכב!$E:$F,2,),"לא נמצא")</f>
        <v xml:space="preserve">אלמוג מורבייה </v>
      </c>
      <c r="M127" t="str">
        <f t="shared" si="3"/>
        <v>no</v>
      </c>
    </row>
    <row r="128" spans="1:13" x14ac:dyDescent="0.3">
      <c r="A128">
        <v>12835857</v>
      </c>
      <c r="B128">
        <v>1251173620</v>
      </c>
      <c r="C128">
        <v>62236902</v>
      </c>
      <c r="D128" s="2">
        <v>45671</v>
      </c>
      <c r="E128" s="1" t="s">
        <v>104</v>
      </c>
      <c r="F128" t="s">
        <v>11</v>
      </c>
      <c r="G128" t="s">
        <v>12</v>
      </c>
      <c r="H128" t="s">
        <v>18</v>
      </c>
      <c r="I128">
        <v>3</v>
      </c>
      <c r="J128">
        <v>19.100000000000001</v>
      </c>
      <c r="K128" s="29">
        <f t="shared" si="2"/>
        <v>22.538</v>
      </c>
      <c r="L128" t="str">
        <f>_xlfn.IFNA(VLOOKUP(C128,מצבת_כלי_רכב!$E:$F,2,),"לא נמצא")</f>
        <v>אדיר לוי</v>
      </c>
      <c r="M128" t="str">
        <f t="shared" si="3"/>
        <v>no</v>
      </c>
    </row>
    <row r="129" spans="1:13" x14ac:dyDescent="0.3">
      <c r="A129">
        <v>12835857</v>
      </c>
      <c r="B129">
        <v>1251173620</v>
      </c>
      <c r="C129">
        <v>52251703</v>
      </c>
      <c r="D129" s="2">
        <v>45671</v>
      </c>
      <c r="E129" s="1" t="s">
        <v>104</v>
      </c>
      <c r="F129" t="s">
        <v>11</v>
      </c>
      <c r="G129" t="s">
        <v>17</v>
      </c>
      <c r="H129" t="s">
        <v>20</v>
      </c>
      <c r="I129">
        <v>3</v>
      </c>
      <c r="J129">
        <v>12.87</v>
      </c>
      <c r="K129" s="29">
        <f t="shared" si="2"/>
        <v>15.186599999999999</v>
      </c>
      <c r="L129" t="str">
        <f>_xlfn.IFNA(VLOOKUP(C129,מצבת_כלי_רכב!$E:$F,2,),"לא נמצא")</f>
        <v>יוני אגמון</v>
      </c>
      <c r="M129" t="str">
        <f t="shared" si="3"/>
        <v>no</v>
      </c>
    </row>
    <row r="130" spans="1:13" x14ac:dyDescent="0.3">
      <c r="A130">
        <v>12835857</v>
      </c>
      <c r="B130">
        <v>1251173620</v>
      </c>
      <c r="C130">
        <v>62236902</v>
      </c>
      <c r="D130" s="2">
        <v>45671</v>
      </c>
      <c r="E130" s="1" t="s">
        <v>104</v>
      </c>
      <c r="F130" t="s">
        <v>11</v>
      </c>
      <c r="G130" t="s">
        <v>16</v>
      </c>
      <c r="H130" t="s">
        <v>12</v>
      </c>
      <c r="I130">
        <v>1</v>
      </c>
      <c r="J130">
        <v>6.23</v>
      </c>
      <c r="K130" s="29">
        <f t="shared" si="2"/>
        <v>7.3513999999999999</v>
      </c>
      <c r="L130" t="str">
        <f>_xlfn.IFNA(VLOOKUP(C130,מצבת_כלי_רכב!$E:$F,2,),"לא נמצא")</f>
        <v>אדיר לוי</v>
      </c>
      <c r="M130" t="str">
        <f t="shared" si="3"/>
        <v>no</v>
      </c>
    </row>
    <row r="131" spans="1:13" x14ac:dyDescent="0.3">
      <c r="A131">
        <v>12835857</v>
      </c>
      <c r="B131">
        <v>1251173620</v>
      </c>
      <c r="C131">
        <v>62236902</v>
      </c>
      <c r="D131" s="2">
        <v>45671</v>
      </c>
      <c r="E131" s="1" t="s">
        <v>104</v>
      </c>
      <c r="F131" t="s">
        <v>11</v>
      </c>
      <c r="G131" t="s">
        <v>18</v>
      </c>
      <c r="H131" t="s">
        <v>16</v>
      </c>
      <c r="I131">
        <v>2</v>
      </c>
      <c r="J131">
        <v>12.87</v>
      </c>
      <c r="K131" s="29">
        <f t="shared" si="2"/>
        <v>15.186599999999999</v>
      </c>
      <c r="L131" t="str">
        <f>_xlfn.IFNA(VLOOKUP(C131,מצבת_כלי_רכב!$E:$F,2,),"לא נמצא")</f>
        <v>אדיר לוי</v>
      </c>
      <c r="M131" t="str">
        <f t="shared" si="3"/>
        <v>no</v>
      </c>
    </row>
    <row r="132" spans="1:13" x14ac:dyDescent="0.3">
      <c r="A132">
        <v>12835857</v>
      </c>
      <c r="B132">
        <v>1251173620</v>
      </c>
      <c r="C132">
        <v>12021803</v>
      </c>
      <c r="D132" s="2">
        <v>45671</v>
      </c>
      <c r="E132" s="1" t="s">
        <v>104</v>
      </c>
      <c r="F132" t="s">
        <v>11</v>
      </c>
      <c r="G132" t="s">
        <v>15</v>
      </c>
      <c r="H132" t="s">
        <v>19</v>
      </c>
      <c r="I132">
        <v>1</v>
      </c>
      <c r="J132">
        <v>12.87</v>
      </c>
      <c r="K132" s="29">
        <f t="shared" si="2"/>
        <v>15.186599999999999</v>
      </c>
      <c r="L132" t="str">
        <f>_xlfn.IFNA(VLOOKUP(C132,מצבת_כלי_רכב!$E:$F,2,),"לא נמצא")</f>
        <v xml:space="preserve">אלמוג מורבייה </v>
      </c>
      <c r="M132" t="str">
        <f t="shared" si="3"/>
        <v>no</v>
      </c>
    </row>
    <row r="133" spans="1:13" x14ac:dyDescent="0.3">
      <c r="A133">
        <v>12835857</v>
      </c>
      <c r="B133">
        <v>1251173620</v>
      </c>
      <c r="C133">
        <v>76518502</v>
      </c>
      <c r="D133" s="2">
        <v>45670</v>
      </c>
      <c r="E133" s="1" t="s">
        <v>105</v>
      </c>
      <c r="F133" t="s">
        <v>11</v>
      </c>
      <c r="G133" t="s">
        <v>12</v>
      </c>
      <c r="H133" t="s">
        <v>16</v>
      </c>
      <c r="I133">
        <v>1</v>
      </c>
      <c r="J133">
        <v>6.23</v>
      </c>
      <c r="K133" s="29">
        <f t="shared" si="2"/>
        <v>7.3513999999999999</v>
      </c>
      <c r="L133" t="str">
        <f>_xlfn.IFNA(VLOOKUP(C133,מצבת_כלי_רכב!$E:$F,2,),"לא נמצא")</f>
        <v>רכב מאגר</v>
      </c>
      <c r="M133" t="str">
        <f t="shared" si="3"/>
        <v>no</v>
      </c>
    </row>
    <row r="134" spans="1:13" x14ac:dyDescent="0.3">
      <c r="A134">
        <v>12835857</v>
      </c>
      <c r="B134">
        <v>1250814419</v>
      </c>
      <c r="C134">
        <v>12021803</v>
      </c>
      <c r="D134" s="2">
        <v>45669</v>
      </c>
      <c r="E134" s="1" t="s">
        <v>106</v>
      </c>
      <c r="F134" t="s">
        <v>11</v>
      </c>
      <c r="G134" t="s">
        <v>19</v>
      </c>
      <c r="H134" t="s">
        <v>15</v>
      </c>
      <c r="I134">
        <v>1</v>
      </c>
      <c r="J134">
        <v>12.87</v>
      </c>
      <c r="K134" s="29">
        <f t="shared" si="2"/>
        <v>15.186599999999999</v>
      </c>
      <c r="L134" t="str">
        <f>_xlfn.IFNA(VLOOKUP(C134,מצבת_כלי_רכב!$E:$F,2,),"לא נמצא")</f>
        <v xml:space="preserve">אלמוג מורבייה </v>
      </c>
      <c r="M134" t="str">
        <f t="shared" si="3"/>
        <v>no</v>
      </c>
    </row>
    <row r="135" spans="1:13" x14ac:dyDescent="0.3">
      <c r="A135">
        <v>12835857</v>
      </c>
      <c r="B135">
        <v>1250814419</v>
      </c>
      <c r="C135">
        <v>52251703</v>
      </c>
      <c r="D135" s="2">
        <v>45669</v>
      </c>
      <c r="E135" s="1" t="s">
        <v>106</v>
      </c>
      <c r="F135" t="s">
        <v>11</v>
      </c>
      <c r="G135" t="s">
        <v>14</v>
      </c>
      <c r="H135" t="s">
        <v>20</v>
      </c>
      <c r="I135">
        <v>2</v>
      </c>
      <c r="J135">
        <v>12.87</v>
      </c>
      <c r="K135" s="29">
        <f t="shared" ref="K135:K156" si="4">J135*1.18</f>
        <v>15.186599999999999</v>
      </c>
      <c r="L135" t="str">
        <f>_xlfn.IFNA(VLOOKUP(C135,מצבת_כלי_רכב!$E:$F,2,),"לא נמצא")</f>
        <v>יוני אגמון</v>
      </c>
      <c r="M135" t="str">
        <f t="shared" ref="M135:M156" si="5">IF(OR(E135="Friday", E135="Saturday"),"yes","no")</f>
        <v>no</v>
      </c>
    </row>
    <row r="136" spans="1:13" x14ac:dyDescent="0.3">
      <c r="A136">
        <v>12835857</v>
      </c>
      <c r="B136">
        <v>1250814419</v>
      </c>
      <c r="C136">
        <v>62236902</v>
      </c>
      <c r="D136" s="2">
        <v>45669</v>
      </c>
      <c r="E136" s="1" t="s">
        <v>106</v>
      </c>
      <c r="F136" t="s">
        <v>11</v>
      </c>
      <c r="G136" t="s">
        <v>16</v>
      </c>
      <c r="H136" t="s">
        <v>13</v>
      </c>
      <c r="I136">
        <v>1</v>
      </c>
      <c r="J136">
        <v>12.87</v>
      </c>
      <c r="K136" s="29">
        <f t="shared" si="4"/>
        <v>15.186599999999999</v>
      </c>
      <c r="L136" t="str">
        <f>_xlfn.IFNA(VLOOKUP(C136,מצבת_כלי_רכב!$E:$F,2,),"לא נמצא")</f>
        <v>אדיר לוי</v>
      </c>
      <c r="M136" t="str">
        <f t="shared" si="5"/>
        <v>no</v>
      </c>
    </row>
    <row r="137" spans="1:13" x14ac:dyDescent="0.3">
      <c r="A137">
        <v>12835857</v>
      </c>
      <c r="B137">
        <v>1250814419</v>
      </c>
      <c r="C137">
        <v>62236902</v>
      </c>
      <c r="D137" s="2">
        <v>45669</v>
      </c>
      <c r="E137" s="1" t="s">
        <v>106</v>
      </c>
      <c r="F137" t="s">
        <v>11</v>
      </c>
      <c r="G137" t="s">
        <v>18</v>
      </c>
      <c r="H137" t="s">
        <v>16</v>
      </c>
      <c r="I137">
        <v>2</v>
      </c>
      <c r="J137">
        <v>12.87</v>
      </c>
      <c r="K137" s="29">
        <f t="shared" si="4"/>
        <v>15.186599999999999</v>
      </c>
      <c r="L137" t="str">
        <f>_xlfn.IFNA(VLOOKUP(C137,מצבת_כלי_רכב!$E:$F,2,),"לא נמצא")</f>
        <v>אדיר לוי</v>
      </c>
      <c r="M137" t="str">
        <f t="shared" si="5"/>
        <v>no</v>
      </c>
    </row>
    <row r="138" spans="1:13" x14ac:dyDescent="0.3">
      <c r="A138">
        <v>12835857</v>
      </c>
      <c r="B138">
        <v>1250814419</v>
      </c>
      <c r="C138">
        <v>76518502</v>
      </c>
      <c r="D138" s="2">
        <v>45668</v>
      </c>
      <c r="E138" s="1" t="s">
        <v>110</v>
      </c>
      <c r="F138" t="s">
        <v>11</v>
      </c>
      <c r="G138" t="s">
        <v>21</v>
      </c>
      <c r="H138" t="s">
        <v>13</v>
      </c>
      <c r="I138">
        <v>6</v>
      </c>
      <c r="J138">
        <v>21.45</v>
      </c>
      <c r="K138" s="29">
        <f t="shared" si="4"/>
        <v>25.310999999999996</v>
      </c>
      <c r="L138" t="str">
        <f>_xlfn.IFNA(VLOOKUP(C138,מצבת_כלי_רכב!$E:$F,2,),"לא נמצא")</f>
        <v>רכב מאגר</v>
      </c>
      <c r="M138" t="str">
        <f t="shared" si="5"/>
        <v>yes</v>
      </c>
    </row>
    <row r="139" spans="1:13" x14ac:dyDescent="0.3">
      <c r="A139">
        <v>12835857</v>
      </c>
      <c r="B139">
        <v>1250814419</v>
      </c>
      <c r="C139">
        <v>76518502</v>
      </c>
      <c r="D139" s="2">
        <v>45668</v>
      </c>
      <c r="E139" s="1" t="s">
        <v>110</v>
      </c>
      <c r="F139" t="s">
        <v>11</v>
      </c>
      <c r="G139" t="s">
        <v>13</v>
      </c>
      <c r="H139" t="s">
        <v>21</v>
      </c>
      <c r="I139">
        <v>6</v>
      </c>
      <c r="J139">
        <v>21.45</v>
      </c>
      <c r="K139" s="29">
        <f t="shared" si="4"/>
        <v>25.310999999999996</v>
      </c>
      <c r="L139" t="str">
        <f>_xlfn.IFNA(VLOOKUP(C139,מצבת_כלי_רכב!$E:$F,2,),"לא נמצא")</f>
        <v>רכב מאגר</v>
      </c>
      <c r="M139" t="str">
        <f t="shared" si="5"/>
        <v>yes</v>
      </c>
    </row>
    <row r="140" spans="1:13" x14ac:dyDescent="0.3">
      <c r="A140">
        <v>12835857</v>
      </c>
      <c r="B140">
        <v>1250814419</v>
      </c>
      <c r="C140">
        <v>76518502</v>
      </c>
      <c r="D140" s="2">
        <v>45667</v>
      </c>
      <c r="E140" s="1" t="s">
        <v>107</v>
      </c>
      <c r="F140" t="s">
        <v>11</v>
      </c>
      <c r="G140" t="s">
        <v>16</v>
      </c>
      <c r="H140" t="s">
        <v>12</v>
      </c>
      <c r="I140">
        <v>1</v>
      </c>
      <c r="J140">
        <v>6.23</v>
      </c>
      <c r="K140" s="29">
        <f t="shared" si="4"/>
        <v>7.3513999999999999</v>
      </c>
      <c r="L140" t="str">
        <f>_xlfn.IFNA(VLOOKUP(C140,מצבת_כלי_רכב!$E:$F,2,),"לא נמצא")</f>
        <v>רכב מאגר</v>
      </c>
      <c r="M140" t="str">
        <f t="shared" si="5"/>
        <v>yes</v>
      </c>
    </row>
    <row r="141" spans="1:13" x14ac:dyDescent="0.3">
      <c r="A141">
        <v>12835857</v>
      </c>
      <c r="B141">
        <v>1250814419</v>
      </c>
      <c r="C141">
        <v>62236902</v>
      </c>
      <c r="D141" s="2">
        <v>45666</v>
      </c>
      <c r="E141" s="1" t="s">
        <v>108</v>
      </c>
      <c r="F141" t="s">
        <v>11</v>
      </c>
      <c r="G141" t="s">
        <v>20</v>
      </c>
      <c r="H141" t="s">
        <v>17</v>
      </c>
      <c r="I141">
        <v>3</v>
      </c>
      <c r="J141">
        <v>12.87</v>
      </c>
      <c r="K141" s="29">
        <f t="shared" si="4"/>
        <v>15.186599999999999</v>
      </c>
      <c r="L141" t="str">
        <f>_xlfn.IFNA(VLOOKUP(C141,מצבת_כלי_רכב!$E:$F,2,),"לא נמצא")</f>
        <v>אדיר לוי</v>
      </c>
      <c r="M141" t="str">
        <f t="shared" si="5"/>
        <v>no</v>
      </c>
    </row>
    <row r="142" spans="1:13" x14ac:dyDescent="0.3">
      <c r="A142">
        <v>12835857</v>
      </c>
      <c r="B142">
        <v>1250814419</v>
      </c>
      <c r="C142">
        <v>52251703</v>
      </c>
      <c r="D142" s="2">
        <v>45664</v>
      </c>
      <c r="E142" s="1" t="s">
        <v>104</v>
      </c>
      <c r="F142" t="s">
        <v>11</v>
      </c>
      <c r="G142" t="s">
        <v>12</v>
      </c>
      <c r="H142" t="s">
        <v>22</v>
      </c>
      <c r="I142">
        <v>6</v>
      </c>
      <c r="J142">
        <v>27.68</v>
      </c>
      <c r="K142" s="29">
        <f t="shared" si="4"/>
        <v>32.662399999999998</v>
      </c>
      <c r="L142" t="str">
        <f>_xlfn.IFNA(VLOOKUP(C142,מצבת_כלי_רכב!$E:$F,2,),"לא נמצא")</f>
        <v>יוני אגמון</v>
      </c>
      <c r="M142" t="str">
        <f t="shared" si="5"/>
        <v>no</v>
      </c>
    </row>
    <row r="143" spans="1:13" x14ac:dyDescent="0.3">
      <c r="A143">
        <v>12835857</v>
      </c>
      <c r="B143">
        <v>1250814419</v>
      </c>
      <c r="C143">
        <v>12021803</v>
      </c>
      <c r="D143" s="2">
        <v>45664</v>
      </c>
      <c r="E143" s="1" t="s">
        <v>104</v>
      </c>
      <c r="F143" t="s">
        <v>11</v>
      </c>
      <c r="G143" t="s">
        <v>19</v>
      </c>
      <c r="H143" t="s">
        <v>15</v>
      </c>
      <c r="I143">
        <v>1</v>
      </c>
      <c r="J143">
        <v>12.87</v>
      </c>
      <c r="K143" s="29">
        <f t="shared" si="4"/>
        <v>15.186599999999999</v>
      </c>
      <c r="L143" t="str">
        <f>_xlfn.IFNA(VLOOKUP(C143,מצבת_כלי_רכב!$E:$F,2,),"לא נמצא")</f>
        <v xml:space="preserve">אלמוג מורבייה </v>
      </c>
      <c r="M143" t="str">
        <f t="shared" si="5"/>
        <v>no</v>
      </c>
    </row>
    <row r="144" spans="1:13" x14ac:dyDescent="0.3">
      <c r="A144">
        <v>12835857</v>
      </c>
      <c r="B144">
        <v>1250814419</v>
      </c>
      <c r="C144">
        <v>62236902</v>
      </c>
      <c r="D144" s="2">
        <v>45664</v>
      </c>
      <c r="E144" s="1" t="s">
        <v>104</v>
      </c>
      <c r="F144" t="s">
        <v>11</v>
      </c>
      <c r="G144" t="s">
        <v>22</v>
      </c>
      <c r="H144" t="s">
        <v>18</v>
      </c>
      <c r="I144">
        <v>3</v>
      </c>
      <c r="J144">
        <v>12.87</v>
      </c>
      <c r="K144" s="29">
        <f t="shared" si="4"/>
        <v>15.186599999999999</v>
      </c>
      <c r="L144" t="str">
        <f>_xlfn.IFNA(VLOOKUP(C144,מצבת_כלי_רכב!$E:$F,2,),"לא נמצא")</f>
        <v>אדיר לוי</v>
      </c>
      <c r="M144" t="str">
        <f t="shared" si="5"/>
        <v>no</v>
      </c>
    </row>
    <row r="145" spans="1:13" x14ac:dyDescent="0.3">
      <c r="A145">
        <v>12835857</v>
      </c>
      <c r="B145">
        <v>1250814419</v>
      </c>
      <c r="C145">
        <v>62236902</v>
      </c>
      <c r="D145" s="2">
        <v>45664</v>
      </c>
      <c r="E145" s="1" t="s">
        <v>104</v>
      </c>
      <c r="F145" t="s">
        <v>11</v>
      </c>
      <c r="G145" t="s">
        <v>21</v>
      </c>
      <c r="H145" t="s">
        <v>22</v>
      </c>
      <c r="I145">
        <v>2</v>
      </c>
      <c r="J145">
        <v>12.87</v>
      </c>
      <c r="K145" s="29">
        <f t="shared" si="4"/>
        <v>15.186599999999999</v>
      </c>
      <c r="L145" t="str">
        <f>_xlfn.IFNA(VLOOKUP(C145,מצבת_כלי_רכב!$E:$F,2,),"לא נמצא")</f>
        <v>אדיר לוי</v>
      </c>
      <c r="M145" t="str">
        <f t="shared" si="5"/>
        <v>no</v>
      </c>
    </row>
    <row r="146" spans="1:13" x14ac:dyDescent="0.3">
      <c r="A146">
        <v>12835857</v>
      </c>
      <c r="B146">
        <v>1250814419</v>
      </c>
      <c r="C146">
        <v>62236902</v>
      </c>
      <c r="D146" s="2">
        <v>45664</v>
      </c>
      <c r="E146" s="1" t="s">
        <v>104</v>
      </c>
      <c r="F146" t="s">
        <v>11</v>
      </c>
      <c r="G146" t="s">
        <v>20</v>
      </c>
      <c r="H146" t="s">
        <v>21</v>
      </c>
      <c r="I146">
        <v>1</v>
      </c>
      <c r="J146">
        <v>12.87</v>
      </c>
      <c r="K146" s="29">
        <f t="shared" si="4"/>
        <v>15.186599999999999</v>
      </c>
      <c r="L146" t="str">
        <f>_xlfn.IFNA(VLOOKUP(C146,מצבת_כלי_רכב!$E:$F,2,),"לא נמצא")</f>
        <v>אדיר לוי</v>
      </c>
      <c r="M146" t="str">
        <f t="shared" si="5"/>
        <v>no</v>
      </c>
    </row>
    <row r="147" spans="1:13" x14ac:dyDescent="0.3">
      <c r="A147">
        <v>12835857</v>
      </c>
      <c r="B147">
        <v>1250814419</v>
      </c>
      <c r="C147">
        <v>52251703</v>
      </c>
      <c r="D147" s="2">
        <v>45663</v>
      </c>
      <c r="E147" s="1" t="s">
        <v>105</v>
      </c>
      <c r="F147" t="s">
        <v>11</v>
      </c>
      <c r="G147" t="s">
        <v>12</v>
      </c>
      <c r="H147" t="s">
        <v>20</v>
      </c>
      <c r="I147">
        <v>7</v>
      </c>
      <c r="J147">
        <v>27.68</v>
      </c>
      <c r="K147" s="29">
        <f t="shared" si="4"/>
        <v>32.662399999999998</v>
      </c>
      <c r="L147" t="str">
        <f>_xlfn.IFNA(VLOOKUP(C147,מצבת_כלי_רכב!$E:$F,2,),"לא נמצא")</f>
        <v>יוני אגמון</v>
      </c>
      <c r="M147" t="str">
        <f t="shared" si="5"/>
        <v>no</v>
      </c>
    </row>
    <row r="148" spans="1:13" x14ac:dyDescent="0.3">
      <c r="A148">
        <v>12835857</v>
      </c>
      <c r="B148">
        <v>1250814419</v>
      </c>
      <c r="C148">
        <v>52251703</v>
      </c>
      <c r="D148" s="2">
        <v>45663</v>
      </c>
      <c r="E148" s="1" t="s">
        <v>105</v>
      </c>
      <c r="F148" t="s">
        <v>11</v>
      </c>
      <c r="G148" t="s">
        <v>22</v>
      </c>
      <c r="H148" t="s">
        <v>16</v>
      </c>
      <c r="I148">
        <v>5</v>
      </c>
      <c r="J148">
        <v>21.45</v>
      </c>
      <c r="K148" s="29">
        <f t="shared" si="4"/>
        <v>25.310999999999996</v>
      </c>
      <c r="L148" t="str">
        <f>_xlfn.IFNA(VLOOKUP(C148,מצבת_כלי_רכב!$E:$F,2,),"לא נמצא")</f>
        <v>יוני אגמון</v>
      </c>
      <c r="M148" t="str">
        <f t="shared" si="5"/>
        <v>no</v>
      </c>
    </row>
    <row r="149" spans="1:13" x14ac:dyDescent="0.3">
      <c r="A149">
        <v>12835857</v>
      </c>
      <c r="B149">
        <v>1250814419</v>
      </c>
      <c r="C149">
        <v>38141503</v>
      </c>
      <c r="D149" s="2">
        <v>45662</v>
      </c>
      <c r="E149" s="1" t="s">
        <v>106</v>
      </c>
      <c r="F149" t="s">
        <v>11</v>
      </c>
      <c r="G149" t="s">
        <v>12</v>
      </c>
      <c r="H149" t="s">
        <v>18</v>
      </c>
      <c r="I149">
        <v>3</v>
      </c>
      <c r="J149">
        <v>19.100000000000001</v>
      </c>
      <c r="K149" s="29">
        <f t="shared" si="4"/>
        <v>22.538</v>
      </c>
      <c r="L149" t="str">
        <f>_xlfn.IFNA(VLOOKUP(C149,מצבת_כלי_רכב!$E:$F,2,),"לא נמצא")</f>
        <v>לא נמצא</v>
      </c>
      <c r="M149" t="str">
        <f t="shared" si="5"/>
        <v>no</v>
      </c>
    </row>
    <row r="150" spans="1:13" x14ac:dyDescent="0.3">
      <c r="A150">
        <v>12835857</v>
      </c>
      <c r="B150">
        <v>1250814419</v>
      </c>
      <c r="C150">
        <v>38141503</v>
      </c>
      <c r="D150" s="2">
        <v>45662</v>
      </c>
      <c r="E150" s="1" t="s">
        <v>106</v>
      </c>
      <c r="F150" t="s">
        <v>11</v>
      </c>
      <c r="G150" t="s">
        <v>18</v>
      </c>
      <c r="H150" t="s">
        <v>12</v>
      </c>
      <c r="I150">
        <v>3</v>
      </c>
      <c r="J150">
        <v>19.100000000000001</v>
      </c>
      <c r="K150" s="29">
        <f t="shared" si="4"/>
        <v>22.538</v>
      </c>
      <c r="L150" t="str">
        <f>_xlfn.IFNA(VLOOKUP(C150,מצבת_כלי_רכב!$E:$F,2,),"לא נמצא")</f>
        <v>לא נמצא</v>
      </c>
      <c r="M150" t="str">
        <f t="shared" si="5"/>
        <v>no</v>
      </c>
    </row>
    <row r="151" spans="1:13" x14ac:dyDescent="0.3">
      <c r="A151">
        <v>12835857</v>
      </c>
      <c r="B151">
        <v>1250814419</v>
      </c>
      <c r="C151">
        <v>62236902</v>
      </c>
      <c r="D151" s="2">
        <v>45662</v>
      </c>
      <c r="E151" s="1" t="s">
        <v>106</v>
      </c>
      <c r="F151" t="s">
        <v>11</v>
      </c>
      <c r="G151" t="s">
        <v>14</v>
      </c>
      <c r="H151" t="s">
        <v>15</v>
      </c>
      <c r="I151">
        <v>4</v>
      </c>
      <c r="J151">
        <v>17.16</v>
      </c>
      <c r="K151" s="29">
        <f t="shared" si="4"/>
        <v>20.248799999999999</v>
      </c>
      <c r="L151" t="str">
        <f>_xlfn.IFNA(VLOOKUP(C151,מצבת_כלי_רכב!$E:$F,2,),"לא נמצא")</f>
        <v>אדיר לוי</v>
      </c>
      <c r="M151" t="str">
        <f t="shared" si="5"/>
        <v>no</v>
      </c>
    </row>
    <row r="152" spans="1:13" x14ac:dyDescent="0.3">
      <c r="A152">
        <v>12835857</v>
      </c>
      <c r="B152">
        <v>1250814419</v>
      </c>
      <c r="C152">
        <v>52251703</v>
      </c>
      <c r="D152" s="2">
        <v>45659</v>
      </c>
      <c r="E152" s="1" t="s">
        <v>108</v>
      </c>
      <c r="F152" t="s">
        <v>11</v>
      </c>
      <c r="G152" t="s">
        <v>12</v>
      </c>
      <c r="H152" t="s">
        <v>20</v>
      </c>
      <c r="I152">
        <v>7</v>
      </c>
      <c r="J152">
        <v>27.68</v>
      </c>
      <c r="K152" s="29">
        <f t="shared" si="4"/>
        <v>32.662399999999998</v>
      </c>
      <c r="L152" t="str">
        <f>_xlfn.IFNA(VLOOKUP(C152,מצבת_כלי_רכב!$E:$F,2,),"לא נמצא")</f>
        <v>יוני אגמון</v>
      </c>
      <c r="M152" t="str">
        <f t="shared" si="5"/>
        <v>no</v>
      </c>
    </row>
    <row r="153" spans="1:13" x14ac:dyDescent="0.3">
      <c r="A153">
        <v>12835857</v>
      </c>
      <c r="B153">
        <v>1250814419</v>
      </c>
      <c r="C153">
        <v>52251703</v>
      </c>
      <c r="D153" s="2">
        <v>45659</v>
      </c>
      <c r="E153" s="1" t="s">
        <v>108</v>
      </c>
      <c r="F153" t="s">
        <v>11</v>
      </c>
      <c r="G153" t="s">
        <v>20</v>
      </c>
      <c r="H153" t="s">
        <v>16</v>
      </c>
      <c r="I153">
        <v>6</v>
      </c>
      <c r="J153">
        <v>21.45</v>
      </c>
      <c r="K153" s="29">
        <f t="shared" si="4"/>
        <v>25.310999999999996</v>
      </c>
      <c r="L153" t="str">
        <f>_xlfn.IFNA(VLOOKUP(C153,מצבת_כלי_רכב!$E:$F,2,),"לא נמצא")</f>
        <v>יוני אגמון</v>
      </c>
      <c r="M153" t="str">
        <f t="shared" si="5"/>
        <v>no</v>
      </c>
    </row>
    <row r="154" spans="1:13" x14ac:dyDescent="0.3">
      <c r="A154">
        <v>12835857</v>
      </c>
      <c r="B154">
        <v>1250814419</v>
      </c>
      <c r="C154">
        <v>62236902</v>
      </c>
      <c r="D154" s="2">
        <v>45658</v>
      </c>
      <c r="E154" s="1" t="s">
        <v>109</v>
      </c>
      <c r="F154" t="s">
        <v>11</v>
      </c>
      <c r="G154" t="s">
        <v>18</v>
      </c>
      <c r="H154" t="s">
        <v>15</v>
      </c>
      <c r="I154">
        <v>6</v>
      </c>
      <c r="J154">
        <v>21.45</v>
      </c>
      <c r="K154" s="29">
        <f t="shared" si="4"/>
        <v>25.310999999999996</v>
      </c>
      <c r="L154" t="str">
        <f>_xlfn.IFNA(VLOOKUP(C154,מצבת_כלי_רכב!$E:$F,2,),"לא נמצא")</f>
        <v>אדיר לוי</v>
      </c>
      <c r="M154" t="str">
        <f t="shared" si="5"/>
        <v>no</v>
      </c>
    </row>
    <row r="155" spans="1:13" x14ac:dyDescent="0.3">
      <c r="A155">
        <v>12835857</v>
      </c>
      <c r="B155">
        <v>1250814419</v>
      </c>
      <c r="C155">
        <v>62236902</v>
      </c>
      <c r="D155" s="2">
        <v>45658</v>
      </c>
      <c r="E155" s="1" t="s">
        <v>109</v>
      </c>
      <c r="F155" t="s">
        <v>11</v>
      </c>
      <c r="G155" t="s">
        <v>22</v>
      </c>
      <c r="H155" t="s">
        <v>18</v>
      </c>
      <c r="I155">
        <v>3</v>
      </c>
      <c r="J155">
        <v>12.87</v>
      </c>
      <c r="K155" s="29">
        <f t="shared" si="4"/>
        <v>15.186599999999999</v>
      </c>
      <c r="L155" t="str">
        <f>_xlfn.IFNA(VLOOKUP(C155,מצבת_כלי_רכב!$E:$F,2,),"לא נמצא")</f>
        <v>אדיר לוי</v>
      </c>
      <c r="M155" t="str">
        <f t="shared" si="5"/>
        <v>no</v>
      </c>
    </row>
    <row r="156" spans="1:13" x14ac:dyDescent="0.3">
      <c r="A156">
        <v>12835857</v>
      </c>
      <c r="B156">
        <v>1250814419</v>
      </c>
      <c r="C156">
        <v>62236902</v>
      </c>
      <c r="D156" s="2">
        <v>45658</v>
      </c>
      <c r="E156" s="1" t="s">
        <v>109</v>
      </c>
      <c r="F156" t="s">
        <v>11</v>
      </c>
      <c r="G156" t="s">
        <v>18</v>
      </c>
      <c r="H156" t="s">
        <v>22</v>
      </c>
      <c r="I156">
        <v>3</v>
      </c>
      <c r="J156">
        <v>12.87</v>
      </c>
      <c r="K156" s="29">
        <f t="shared" si="4"/>
        <v>15.186599999999999</v>
      </c>
      <c r="L156" t="str">
        <f>_xlfn.IFNA(VLOOKUP(C156,מצבת_כלי_רכב!$E:$F,2,),"לא נמצא")</f>
        <v>אדיר לוי</v>
      </c>
      <c r="M156" t="str">
        <f t="shared" si="5"/>
        <v>no</v>
      </c>
    </row>
  </sheetData>
  <autoFilter ref="A5:J5" xr:uid="{17CD8638-6479-4588-B268-E2E474FD38F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7A9C6-F561-4EF0-97EB-ACDC2BA8C772}">
  <dimension ref="A3:D10"/>
  <sheetViews>
    <sheetView workbookViewId="0">
      <selection activeCell="A3" sqref="A3:C10"/>
    </sheetView>
  </sheetViews>
  <sheetFormatPr defaultRowHeight="14.4" x14ac:dyDescent="0.3"/>
  <cols>
    <col min="1" max="1" width="20" bestFit="1" customWidth="1"/>
    <col min="2" max="2" width="16.21875" bestFit="1" customWidth="1"/>
    <col min="3" max="3" width="5.33203125" bestFit="1" customWidth="1"/>
    <col min="4" max="4" width="10.77734375" bestFit="1" customWidth="1"/>
  </cols>
  <sheetData>
    <row r="3" spans="1:4" x14ac:dyDescent="0.3">
      <c r="A3" s="27" t="s">
        <v>120</v>
      </c>
      <c r="B3" s="27" t="s">
        <v>116</v>
      </c>
    </row>
    <row r="4" spans="1:4" x14ac:dyDescent="0.3">
      <c r="A4" s="27" t="s">
        <v>113</v>
      </c>
      <c r="B4" t="s">
        <v>117</v>
      </c>
      <c r="C4" t="s">
        <v>118</v>
      </c>
      <c r="D4" t="s">
        <v>115</v>
      </c>
    </row>
    <row r="5" spans="1:4" x14ac:dyDescent="0.3">
      <c r="A5" s="28" t="s">
        <v>84</v>
      </c>
      <c r="B5" s="29">
        <v>427.83259999999996</v>
      </c>
      <c r="C5" s="29"/>
      <c r="D5" s="29">
        <v>427.83259999999996</v>
      </c>
    </row>
    <row r="6" spans="1:4" x14ac:dyDescent="0.3">
      <c r="A6" s="28" t="s">
        <v>79</v>
      </c>
      <c r="B6" s="29">
        <v>364.39579999999995</v>
      </c>
      <c r="C6" s="29"/>
      <c r="D6" s="29">
        <v>364.39579999999995</v>
      </c>
    </row>
    <row r="7" spans="1:4" x14ac:dyDescent="0.3">
      <c r="A7" s="28" t="s">
        <v>114</v>
      </c>
      <c r="B7" s="29">
        <v>171.1472</v>
      </c>
      <c r="C7" s="29"/>
      <c r="D7" s="29">
        <v>171.1472</v>
      </c>
    </row>
    <row r="8" spans="1:4" x14ac:dyDescent="0.3">
      <c r="A8" s="28" t="s">
        <v>121</v>
      </c>
      <c r="B8" s="29">
        <v>1234.2092000000002</v>
      </c>
      <c r="C8" s="29">
        <v>24.366999999999997</v>
      </c>
      <c r="D8" s="29">
        <v>1258.5762000000002</v>
      </c>
    </row>
    <row r="9" spans="1:4" x14ac:dyDescent="0.3">
      <c r="A9" s="28" t="s">
        <v>122</v>
      </c>
      <c r="B9" s="29">
        <v>464.02320000000009</v>
      </c>
      <c r="C9" s="29">
        <v>89.821599999999989</v>
      </c>
      <c r="D9" s="29">
        <v>553.84480000000008</v>
      </c>
    </row>
    <row r="10" spans="1:4" x14ac:dyDescent="0.3">
      <c r="A10" s="28" t="s">
        <v>115</v>
      </c>
      <c r="B10" s="29">
        <v>2661.6080000000002</v>
      </c>
      <c r="C10" s="29">
        <v>114.18859999999998</v>
      </c>
      <c r="D10" s="29">
        <v>2775.7966000000006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E69F3-B355-49BE-A774-E577F704D63C}">
  <sheetPr>
    <tabColor theme="4" tint="-0.249977111117893"/>
    <pageSetUpPr fitToPage="1"/>
  </sheetPr>
  <dimension ref="A2:F39"/>
  <sheetViews>
    <sheetView rightToLeft="1" topLeftCell="A2" zoomScale="80" zoomScaleNormal="80" workbookViewId="0">
      <selection activeCell="B29" sqref="B29"/>
    </sheetView>
  </sheetViews>
  <sheetFormatPr defaultColWidth="10" defaultRowHeight="13.8" x14ac:dyDescent="0.25"/>
  <cols>
    <col min="1" max="1" width="10.77734375" style="3" customWidth="1"/>
    <col min="2" max="2" width="24.77734375" style="3" customWidth="1"/>
    <col min="3" max="3" width="24.21875" style="3" customWidth="1"/>
    <col min="4" max="4" width="13.44140625" style="3" customWidth="1"/>
    <col min="5" max="5" width="17.33203125" style="3" customWidth="1"/>
    <col min="6" max="6" width="24.77734375" style="3" customWidth="1"/>
    <col min="7" max="16384" width="10" style="3"/>
  </cols>
  <sheetData>
    <row r="2" spans="1:6" ht="14.4" thickBot="1" x14ac:dyDescent="0.3"/>
    <row r="3" spans="1:6" ht="18" thickBot="1" x14ac:dyDescent="0.35">
      <c r="B3" s="4" t="s">
        <v>24</v>
      </c>
      <c r="C3" s="4" t="s">
        <v>25</v>
      </c>
      <c r="D3" s="4" t="s">
        <v>5</v>
      </c>
      <c r="F3" s="5" t="s">
        <v>24</v>
      </c>
    </row>
    <row r="4" spans="1:6" ht="17.399999999999999" x14ac:dyDescent="0.3">
      <c r="B4" s="6" t="s">
        <v>26</v>
      </c>
      <c r="C4" s="7"/>
      <c r="D4" s="8"/>
      <c r="F4" s="9" t="s">
        <v>26</v>
      </c>
    </row>
    <row r="5" spans="1:6" ht="17.399999999999999" x14ac:dyDescent="0.3">
      <c r="A5" s="10"/>
      <c r="B5" s="11" t="s">
        <v>27</v>
      </c>
      <c r="C5" s="12" t="s">
        <v>28</v>
      </c>
      <c r="D5" s="13" t="s">
        <v>29</v>
      </c>
      <c r="E5" s="3">
        <v>70725702</v>
      </c>
      <c r="F5" s="14" t="s">
        <v>27</v>
      </c>
    </row>
    <row r="6" spans="1:6" ht="17.399999999999999" x14ac:dyDescent="0.3">
      <c r="A6" s="10"/>
      <c r="B6" s="15" t="s">
        <v>30</v>
      </c>
      <c r="C6" s="12" t="s">
        <v>31</v>
      </c>
      <c r="D6" s="13" t="s">
        <v>32</v>
      </c>
      <c r="E6" s="3">
        <v>13802001</v>
      </c>
      <c r="F6" s="16" t="s">
        <v>30</v>
      </c>
    </row>
    <row r="7" spans="1:6" ht="17.399999999999999" x14ac:dyDescent="0.3">
      <c r="A7" s="10"/>
      <c r="B7" s="15" t="s">
        <v>33</v>
      </c>
      <c r="C7" s="12" t="s">
        <v>34</v>
      </c>
      <c r="D7" s="13" t="s">
        <v>35</v>
      </c>
      <c r="E7" s="3">
        <v>7921639</v>
      </c>
      <c r="F7" s="16" t="s">
        <v>33</v>
      </c>
    </row>
    <row r="8" spans="1:6" ht="27.75" customHeight="1" x14ac:dyDescent="0.3">
      <c r="A8" s="10"/>
      <c r="B8" s="17" t="s">
        <v>36</v>
      </c>
      <c r="C8" s="12" t="s">
        <v>37</v>
      </c>
      <c r="D8" s="13" t="s">
        <v>38</v>
      </c>
      <c r="E8" s="3">
        <v>75872701</v>
      </c>
      <c r="F8" s="14" t="s">
        <v>36</v>
      </c>
    </row>
    <row r="9" spans="1:6" ht="17.399999999999999" x14ac:dyDescent="0.3">
      <c r="A9" s="10"/>
      <c r="B9" s="17" t="s">
        <v>39</v>
      </c>
      <c r="C9" s="18" t="s">
        <v>40</v>
      </c>
      <c r="D9" s="13" t="s">
        <v>41</v>
      </c>
      <c r="E9" s="3">
        <v>31339202</v>
      </c>
      <c r="F9" s="14" t="s">
        <v>39</v>
      </c>
    </row>
    <row r="10" spans="1:6" ht="17.399999999999999" x14ac:dyDescent="0.3">
      <c r="A10" s="10"/>
      <c r="B10" s="11" t="s">
        <v>42</v>
      </c>
      <c r="C10" s="12" t="s">
        <v>43</v>
      </c>
      <c r="D10" s="13" t="s">
        <v>44</v>
      </c>
      <c r="E10" s="3">
        <v>8280686</v>
      </c>
      <c r="F10" s="14" t="s">
        <v>42</v>
      </c>
    </row>
    <row r="11" spans="1:6" ht="17.399999999999999" x14ac:dyDescent="0.3">
      <c r="A11" s="10"/>
      <c r="B11" s="11" t="s">
        <v>45</v>
      </c>
      <c r="C11" s="12" t="s">
        <v>46</v>
      </c>
      <c r="D11" s="13" t="s">
        <v>47</v>
      </c>
      <c r="E11" s="3">
        <v>54718201</v>
      </c>
      <c r="F11" s="14" t="s">
        <v>45</v>
      </c>
    </row>
    <row r="12" spans="1:6" ht="17.399999999999999" x14ac:dyDescent="0.3">
      <c r="A12" s="10"/>
      <c r="B12" s="11" t="s">
        <v>48</v>
      </c>
      <c r="C12" s="12" t="s">
        <v>46</v>
      </c>
      <c r="D12" s="13" t="s">
        <v>49</v>
      </c>
      <c r="E12" s="3">
        <v>51513101</v>
      </c>
      <c r="F12" s="14" t="s">
        <v>48</v>
      </c>
    </row>
    <row r="13" spans="1:6" ht="17.399999999999999" x14ac:dyDescent="0.3">
      <c r="A13" s="10"/>
      <c r="B13" s="11" t="s">
        <v>50</v>
      </c>
      <c r="C13" s="12" t="s">
        <v>46</v>
      </c>
      <c r="D13" s="13" t="s">
        <v>51</v>
      </c>
      <c r="E13" s="3">
        <v>63864202</v>
      </c>
      <c r="F13" s="14" t="s">
        <v>50</v>
      </c>
    </row>
    <row r="14" spans="1:6" ht="17.399999999999999" x14ac:dyDescent="0.3">
      <c r="A14" s="10"/>
      <c r="B14" s="11" t="s">
        <v>52</v>
      </c>
      <c r="C14" s="12" t="s">
        <v>46</v>
      </c>
      <c r="D14" s="13" t="s">
        <v>53</v>
      </c>
      <c r="E14" s="3">
        <v>6823255</v>
      </c>
      <c r="F14" s="14" t="s">
        <v>52</v>
      </c>
    </row>
    <row r="15" spans="1:6" ht="17.399999999999999" x14ac:dyDescent="0.3">
      <c r="A15" s="10"/>
      <c r="B15" s="11" t="s">
        <v>54</v>
      </c>
      <c r="C15" s="12" t="s">
        <v>46</v>
      </c>
      <c r="D15" s="13" t="s">
        <v>55</v>
      </c>
      <c r="E15" s="3">
        <v>77443601</v>
      </c>
      <c r="F15" s="14" t="s">
        <v>54</v>
      </c>
    </row>
    <row r="16" spans="1:6" ht="17.399999999999999" x14ac:dyDescent="0.3">
      <c r="A16" s="10"/>
      <c r="B16" s="11" t="s">
        <v>56</v>
      </c>
      <c r="C16" s="12" t="s">
        <v>46</v>
      </c>
      <c r="D16" s="13" t="s">
        <v>57</v>
      </c>
      <c r="E16" s="3">
        <v>73382101</v>
      </c>
      <c r="F16" s="14" t="s">
        <v>56</v>
      </c>
    </row>
    <row r="17" spans="1:6" ht="17.399999999999999" x14ac:dyDescent="0.3">
      <c r="A17" s="10"/>
      <c r="B17" s="11" t="s">
        <v>58</v>
      </c>
      <c r="C17" s="12" t="s">
        <v>46</v>
      </c>
      <c r="D17" s="13" t="s">
        <v>59</v>
      </c>
      <c r="E17" s="3">
        <v>88365901</v>
      </c>
      <c r="F17" s="14" t="s">
        <v>58</v>
      </c>
    </row>
    <row r="18" spans="1:6" ht="17.399999999999999" x14ac:dyDescent="0.3">
      <c r="A18" s="10"/>
      <c r="B18" s="11" t="s">
        <v>60</v>
      </c>
      <c r="C18" s="12" t="s">
        <v>61</v>
      </c>
      <c r="D18" s="13" t="s">
        <v>62</v>
      </c>
      <c r="E18" s="3">
        <v>39166002</v>
      </c>
      <c r="F18" s="14" t="s">
        <v>60</v>
      </c>
    </row>
    <row r="19" spans="1:6" ht="17.399999999999999" x14ac:dyDescent="0.3">
      <c r="A19" s="10"/>
      <c r="B19" s="17" t="s">
        <v>63</v>
      </c>
      <c r="C19" s="19" t="s">
        <v>31</v>
      </c>
      <c r="D19" s="13" t="s">
        <v>64</v>
      </c>
      <c r="E19" s="3">
        <v>40295602</v>
      </c>
      <c r="F19" s="14" t="s">
        <v>63</v>
      </c>
    </row>
    <row r="20" spans="1:6" ht="18" customHeight="1" x14ac:dyDescent="0.3">
      <c r="A20" s="10"/>
      <c r="B20" s="11" t="s">
        <v>65</v>
      </c>
      <c r="C20" s="12" t="s">
        <v>46</v>
      </c>
      <c r="D20" s="13" t="s">
        <v>66</v>
      </c>
      <c r="E20" s="3">
        <v>39429702</v>
      </c>
      <c r="F20" s="14" t="s">
        <v>65</v>
      </c>
    </row>
    <row r="21" spans="1:6" ht="18" customHeight="1" x14ac:dyDescent="0.3">
      <c r="A21" s="10"/>
      <c r="B21" s="11" t="s">
        <v>67</v>
      </c>
      <c r="C21" s="12" t="s">
        <v>46</v>
      </c>
      <c r="D21" s="13" t="s">
        <v>68</v>
      </c>
      <c r="E21" s="3">
        <v>76886302</v>
      </c>
      <c r="F21" s="14" t="s">
        <v>67</v>
      </c>
    </row>
    <row r="22" spans="1:6" ht="17.399999999999999" x14ac:dyDescent="0.3">
      <c r="A22" s="10"/>
      <c r="B22" s="11" t="s">
        <v>69</v>
      </c>
      <c r="C22" s="12" t="s">
        <v>70</v>
      </c>
      <c r="D22" s="13" t="s">
        <v>71</v>
      </c>
      <c r="E22" s="3">
        <v>74599802</v>
      </c>
      <c r="F22" s="14" t="s">
        <v>69</v>
      </c>
    </row>
    <row r="23" spans="1:6" ht="17.399999999999999" x14ac:dyDescent="0.3">
      <c r="A23" s="10"/>
      <c r="B23" s="11" t="s">
        <v>72</v>
      </c>
      <c r="C23" s="12" t="s">
        <v>73</v>
      </c>
      <c r="D23" s="13" t="s">
        <v>74</v>
      </c>
      <c r="E23" s="3">
        <v>62923103</v>
      </c>
      <c r="F23" s="14" t="s">
        <v>72</v>
      </c>
    </row>
    <row r="24" spans="1:6" ht="17.399999999999999" x14ac:dyDescent="0.3">
      <c r="A24" s="10"/>
      <c r="B24" s="20" t="s">
        <v>75</v>
      </c>
      <c r="C24" s="12" t="s">
        <v>76</v>
      </c>
      <c r="D24" s="13" t="s">
        <v>77</v>
      </c>
      <c r="E24" s="3">
        <v>52297502</v>
      </c>
      <c r="F24" s="21" t="s">
        <v>75</v>
      </c>
    </row>
    <row r="25" spans="1:6" x14ac:dyDescent="0.25">
      <c r="B25" s="3" t="s">
        <v>78</v>
      </c>
      <c r="F25" s="3" t="s">
        <v>78</v>
      </c>
    </row>
    <row r="26" spans="1:6" x14ac:dyDescent="0.25">
      <c r="B26" s="22" t="s">
        <v>79</v>
      </c>
      <c r="C26" s="23" t="s">
        <v>80</v>
      </c>
      <c r="D26" s="24" t="s">
        <v>81</v>
      </c>
      <c r="E26" s="3">
        <v>52251703</v>
      </c>
      <c r="F26" s="22" t="s">
        <v>79</v>
      </c>
    </row>
    <row r="27" spans="1:6" x14ac:dyDescent="0.25">
      <c r="B27" s="22" t="s">
        <v>122</v>
      </c>
      <c r="C27" s="23" t="s">
        <v>82</v>
      </c>
      <c r="D27" s="24" t="s">
        <v>83</v>
      </c>
      <c r="E27" s="3">
        <v>76518502</v>
      </c>
      <c r="F27" s="22" t="s">
        <v>122</v>
      </c>
    </row>
    <row r="28" spans="1:6" x14ac:dyDescent="0.25">
      <c r="B28" s="22" t="s">
        <v>84</v>
      </c>
      <c r="C28" s="23" t="s">
        <v>85</v>
      </c>
      <c r="D28" s="24" t="s">
        <v>86</v>
      </c>
      <c r="E28" s="3">
        <v>12021803</v>
      </c>
      <c r="F28" s="22" t="s">
        <v>84</v>
      </c>
    </row>
    <row r="29" spans="1:6" x14ac:dyDescent="0.25">
      <c r="B29" s="22" t="s">
        <v>121</v>
      </c>
      <c r="C29" s="23" t="s">
        <v>82</v>
      </c>
      <c r="D29" s="24" t="s">
        <v>87</v>
      </c>
      <c r="E29" s="3">
        <v>62236902</v>
      </c>
      <c r="F29" s="22" t="s">
        <v>121</v>
      </c>
    </row>
    <row r="30" spans="1:6" x14ac:dyDescent="0.25">
      <c r="B30" s="22" t="s">
        <v>88</v>
      </c>
      <c r="C30" s="23" t="s">
        <v>89</v>
      </c>
      <c r="D30" s="24" t="s">
        <v>90</v>
      </c>
      <c r="E30" s="3">
        <v>19124004</v>
      </c>
      <c r="F30" s="22" t="s">
        <v>88</v>
      </c>
    </row>
    <row r="31" spans="1:6" x14ac:dyDescent="0.25">
      <c r="B31" s="22" t="s">
        <v>91</v>
      </c>
      <c r="C31" s="23" t="s">
        <v>92</v>
      </c>
      <c r="D31" s="24" t="s">
        <v>93</v>
      </c>
      <c r="E31" s="3">
        <v>9188269</v>
      </c>
      <c r="F31" s="22" t="s">
        <v>91</v>
      </c>
    </row>
    <row r="33" spans="4:6" x14ac:dyDescent="0.25">
      <c r="D33" s="3" t="s">
        <v>94</v>
      </c>
    </row>
    <row r="34" spans="4:6" x14ac:dyDescent="0.25">
      <c r="D34" s="25" t="s">
        <v>95</v>
      </c>
      <c r="E34" s="25">
        <v>50113501</v>
      </c>
      <c r="F34" s="26" t="s">
        <v>96</v>
      </c>
    </row>
    <row r="35" spans="4:6" x14ac:dyDescent="0.25">
      <c r="D35" s="25" t="s">
        <v>97</v>
      </c>
      <c r="E35" s="25">
        <v>18312401</v>
      </c>
      <c r="F35" s="26" t="s">
        <v>42</v>
      </c>
    </row>
    <row r="36" spans="4:6" x14ac:dyDescent="0.25">
      <c r="D36" s="25" t="s">
        <v>98</v>
      </c>
      <c r="E36" s="25">
        <v>51514401</v>
      </c>
      <c r="F36" s="26" t="s">
        <v>99</v>
      </c>
    </row>
    <row r="37" spans="4:6" x14ac:dyDescent="0.25">
      <c r="D37" s="25" t="s">
        <v>100</v>
      </c>
      <c r="E37" s="25">
        <v>53484801</v>
      </c>
      <c r="F37" s="26" t="s">
        <v>58</v>
      </c>
    </row>
    <row r="38" spans="4:6" x14ac:dyDescent="0.25">
      <c r="D38" s="25" t="s">
        <v>101</v>
      </c>
      <c r="E38" s="25">
        <v>19253701</v>
      </c>
      <c r="F38" s="26" t="s">
        <v>102</v>
      </c>
    </row>
    <row r="39" spans="4:6" x14ac:dyDescent="0.25">
      <c r="D39" s="25" t="s">
        <v>103</v>
      </c>
      <c r="E39" s="25">
        <v>7646355</v>
      </c>
      <c r="F39" s="26" t="s">
        <v>72</v>
      </c>
    </row>
  </sheetData>
  <pageMargins left="0.25" right="0.25" top="0.75" bottom="0.75" header="0.3" footer="0.3"/>
  <pageSetup paperSize="9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CustomerStampedTrips_2025052915</vt:lpstr>
      <vt:lpstr>Sheet2</vt:lpstr>
      <vt:lpstr>מצבת_כלי_רכב</vt:lpstr>
      <vt:lpstr>מצבת_כלי_רכב!Print_Area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Pavel Jeltoborodov</cp:lastModifiedBy>
  <dcterms:created xsi:type="dcterms:W3CDTF">2025-05-29T12:24:32Z</dcterms:created>
  <dcterms:modified xsi:type="dcterms:W3CDTF">2025-06-17T18:17:16Z</dcterms:modified>
</cp:coreProperties>
</file>