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himone-my.sharepoint.com/personal/moritz_shimone_com/Documents/עובדים/פקודת משכורת/2025/5/כביש_6_חוצה_צפון_שמעוני/"/>
    </mc:Choice>
  </mc:AlternateContent>
  <xr:revisionPtr revIDLastSave="64" documentId="8_{3E03BD17-7804-48C9-B8FB-685936F8D4F1}" xr6:coauthVersionLast="47" xr6:coauthVersionMax="47" xr10:uidLastSave="{11EA154A-7BC6-4E2A-BE36-BE24D69F3447}"/>
  <bookViews>
    <workbookView xWindow="28680" yWindow="-120" windowWidth="29040" windowHeight="15720" activeTab="1" xr2:uid="{83F2CE57-79B7-45CA-B0A3-8F649DA86670}"/>
  </bookViews>
  <sheets>
    <sheet name="Sheet2" sheetId="3" r:id="rId1"/>
    <sheet name="CustomerStampedTrips_2025052914" sheetId="1" r:id="rId2"/>
    <sheet name="מצבת_כלי_רכב" sheetId="2" r:id="rId3"/>
  </sheets>
  <definedNames>
    <definedName name="_xlnm._FilterDatabase" localSheetId="1" hidden="1">CustomerStampedTrips_2025052914!$A$6:$M$495</definedName>
    <definedName name="_xlnm._FilterDatabase" localSheetId="2" hidden="1">מצבת_כלי_רכב!#REF!</definedName>
    <definedName name="_xlnm.Print_Area" localSheetId="2">מצבת_כלי_רכב!$B$2:$D$24</definedName>
  </definedNames>
  <calcPr calcId="191029"/>
  <pivotCaches>
    <pivotCache cacheId="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7" i="1"/>
  <c r="J497" i="1" l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M7" i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itayk</author>
  </authors>
  <commentList>
    <comment ref="D23" authorId="0" shapeId="0" xr:uid="{A469DD9A-F227-47DB-842C-A636F52788F0}">
      <text>
        <r>
          <rPr>
            <b/>
            <sz val="9"/>
            <color indexed="81"/>
            <rFont val="Tahoma"/>
            <family val="2"/>
          </rPr>
          <t>itayk:</t>
        </r>
        <r>
          <rPr>
            <sz val="9"/>
            <color indexed="81"/>
            <rFont val="Tahoma"/>
            <family val="2"/>
          </rPr>
          <t xml:space="preserve">
רכב נרכש ב 22.02.24 תמורת 247,000 ₪ + מעמ +2,250 ₪ אג.רישוי .סכום הועבר במלואו לכלמוביל ב7.2.24 כנגד הלוואה מבינ"ל ע"ס 290,000 ₪.</t>
        </r>
      </text>
    </comment>
  </commentList>
</comments>
</file>

<file path=xl/sharedStrings.xml><?xml version="1.0" encoding="utf-8"?>
<sst xmlns="http://schemas.openxmlformats.org/spreadsheetml/2006/main" count="2128" uniqueCount="126">
  <si>
    <t>נסיעות שנכללו בחשבונית; הופק בתאריך 14:55:04 29/05/2025</t>
  </si>
  <si>
    <t>הנתונים מוצגים עבור מספר חשבון: כל מספרי הלקוח ; מתאריך: 01/01/2025 עד תאריך: 30/04/2025.</t>
  </si>
  <si>
    <t>נמצאו 489 רשומות.</t>
  </si>
  <si>
    <t>מספר חשבון</t>
  </si>
  <si>
    <t>מספר חשבונית</t>
  </si>
  <si>
    <t>מספר רכב</t>
  </si>
  <si>
    <t>סוג רכב</t>
  </si>
  <si>
    <t>כניסה</t>
  </si>
  <si>
    <t>יציאה</t>
  </si>
  <si>
    <t>מס קטעים</t>
  </si>
  <si>
    <t>סכום לפני מעמ</t>
  </si>
  <si>
    <t>פרטי</t>
  </si>
  <si>
    <t>בן-שמן</t>
  </si>
  <si>
    <t>נחשונים</t>
  </si>
  <si>
    <t>עין תות</t>
  </si>
  <si>
    <t>אייל</t>
  </si>
  <si>
    <t>עירון</t>
  </si>
  <si>
    <t>קסם</t>
  </si>
  <si>
    <t>מעל 4 טון</t>
  </si>
  <si>
    <t>חורשים</t>
  </si>
  <si>
    <t>שורק</t>
  </si>
  <si>
    <t>באקה</t>
  </si>
  <si>
    <t>נשרים</t>
  </si>
  <si>
    <t>ניצני-עוז</t>
  </si>
  <si>
    <t>כביש 6 הייווייז שמעוני</t>
  </si>
  <si>
    <t>1-4/2025</t>
  </si>
  <si>
    <t>מחסן ספרינטר</t>
  </si>
  <si>
    <t>76-463-55</t>
  </si>
  <si>
    <t>מאגר - תובל (בעבר עומר כהן - טכנאי/ עמית רוזנשטיין)</t>
  </si>
  <si>
    <t>192-53-701</t>
  </si>
  <si>
    <t>איציק גבע</t>
  </si>
  <si>
    <t>534-84-801</t>
  </si>
  <si>
    <t>מאגר-יקום- אלעד (אבי ברכה לשעבר)</t>
  </si>
  <si>
    <t>515-14-401</t>
  </si>
  <si>
    <t>אורי צמח</t>
  </si>
  <si>
    <t>183-12-401</t>
  </si>
  <si>
    <t>יאיר חסידוב</t>
  </si>
  <si>
    <t>501-13-501</t>
  </si>
  <si>
    <t>רכבים שנמכרו</t>
  </si>
  <si>
    <t>עודד אביחן</t>
  </si>
  <si>
    <t>91-882-69</t>
  </si>
  <si>
    <t>GMC</t>
  </si>
  <si>
    <t>אבישי אביחן חדש</t>
  </si>
  <si>
    <t>191-24-004</t>
  </si>
  <si>
    <t>ליפמוטור</t>
  </si>
  <si>
    <t>בני בסטקר</t>
  </si>
  <si>
    <t>622-36-902</t>
  </si>
  <si>
    <t>יונדאי אוניק</t>
  </si>
  <si>
    <t xml:space="preserve">אלמוג מורבייה </t>
  </si>
  <si>
    <t xml:space="preserve">120-21-803 </t>
  </si>
  <si>
    <t>יונדאי ELANTRA</t>
  </si>
  <si>
    <t>יוני אגמון (פיני לשעבר)</t>
  </si>
  <si>
    <t>765-18-502</t>
  </si>
  <si>
    <t>יוני אגמון</t>
  </si>
  <si>
    <t>522-51-703</t>
  </si>
  <si>
    <t>BYD</t>
  </si>
  <si>
    <t>ברייטקום</t>
  </si>
  <si>
    <t>(מאגר)</t>
  </si>
  <si>
    <t>522-97-502</t>
  </si>
  <si>
    <t>טויטה קורולה</t>
  </si>
  <si>
    <t>629-23-103</t>
  </si>
  <si>
    <t>משאית מרצדס</t>
  </si>
  <si>
    <t>מחסן איציק משיח</t>
  </si>
  <si>
    <t>745-99-802</t>
  </si>
  <si>
    <t>משאית איווקו</t>
  </si>
  <si>
    <t>יניב הררי</t>
  </si>
  <si>
    <t>768-86-302</t>
  </si>
  <si>
    <t>יונדאי איוניק</t>
  </si>
  <si>
    <t xml:space="preserve">ירון יוסף </t>
  </si>
  <si>
    <t>394-29-702</t>
  </si>
  <si>
    <t>יאיר חסידוף</t>
  </si>
  <si>
    <t>402-95-602</t>
  </si>
  <si>
    <t>קיה נירו סטיישן EX</t>
  </si>
  <si>
    <t>מאגר(יקום אלעד)</t>
  </si>
  <si>
    <t>391-66-002</t>
  </si>
  <si>
    <t>אופל קומבה</t>
  </si>
  <si>
    <t>883-65-901</t>
  </si>
  <si>
    <t>ארז שפירא(מאגר)</t>
  </si>
  <si>
    <t>733-82-101</t>
  </si>
  <si>
    <t>דניאל קעאטבי</t>
  </si>
  <si>
    <t>774-43-601</t>
  </si>
  <si>
    <t xml:space="preserve">אמנון גבע </t>
  </si>
  <si>
    <t>68-232-55</t>
  </si>
  <si>
    <t xml:space="preserve">אבי ברכה </t>
  </si>
  <si>
    <t>638-64-202</t>
  </si>
  <si>
    <t>יגאל פניאל</t>
  </si>
  <si>
    <t>515-13-101</t>
  </si>
  <si>
    <t>עמית רוזנשטיין</t>
  </si>
  <si>
    <t>547-18-201</t>
  </si>
  <si>
    <t>82-806-86</t>
  </si>
  <si>
    <t>טויוטה C-HR CHIC</t>
  </si>
  <si>
    <t xml:space="preserve">דוד זילברמן </t>
  </si>
  <si>
    <t>313-39-202</t>
  </si>
  <si>
    <t>MG</t>
  </si>
  <si>
    <t>כנרת פרס</t>
  </si>
  <si>
    <t>758-72-701</t>
  </si>
  <si>
    <t>טויוטה C-HR CITY</t>
  </si>
  <si>
    <t xml:space="preserve">ליאור שמעוני </t>
  </si>
  <si>
    <t>79-216-39</t>
  </si>
  <si>
    <t>מיצובישי אוטלנדר</t>
  </si>
  <si>
    <t xml:space="preserve">גאיה שמעוני </t>
  </si>
  <si>
    <t>138-02-001</t>
  </si>
  <si>
    <t>יחזקאל שמעוני</t>
  </si>
  <si>
    <t>707-25-702</t>
  </si>
  <si>
    <t>לקסוס</t>
  </si>
  <si>
    <t>קבוצת שמעוני:</t>
  </si>
  <si>
    <t>שם העובד</t>
  </si>
  <si>
    <t>סוג הרכב</t>
  </si>
  <si>
    <t>מועד</t>
  </si>
  <si>
    <t>Wednesday</t>
  </si>
  <si>
    <t>Tuesday</t>
  </si>
  <si>
    <t>Monday</t>
  </si>
  <si>
    <t>Sunday</t>
  </si>
  <si>
    <t>Friday</t>
  </si>
  <si>
    <t>Thursday</t>
  </si>
  <si>
    <t>Saturday</t>
  </si>
  <si>
    <t>שם נהג</t>
  </si>
  <si>
    <t>שישי/שבת?</t>
  </si>
  <si>
    <t>Row Labels</t>
  </si>
  <si>
    <t>Grand Total</t>
  </si>
  <si>
    <t>no</t>
  </si>
  <si>
    <t>yes</t>
  </si>
  <si>
    <t>Column Labels</t>
  </si>
  <si>
    <t>לחיוב בשכר של 5/25</t>
  </si>
  <si>
    <t>סכום כולל מע"מ</t>
  </si>
  <si>
    <t>Sum of סכום כולל מע"מ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</si>
</sst>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dd\,\ mmmm\ d\,\ yyyy;@" x16r2:formatCode16="[$-en-IL,1]dddd\,\ mmmm\ d\,\ yyyy;@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</cellStyleXfs>
  <cellXfs count="31">
    <xf numFmtId="0" fontId="0" fillId="0" borderId="0" xfId="0"/>
    <xf numFmtId="14" fontId="0" fillId="0" borderId="0" xfId="0" quotePrefix="1" applyNumberFormat="1"/>
    <xf numFmtId="0" fontId="18" fillId="0" borderId="0" xfId="42"/>
    <xf numFmtId="0" fontId="19" fillId="33" borderId="0" xfId="43" applyFill="1"/>
    <xf numFmtId="0" fontId="19" fillId="33" borderId="0" xfId="43" applyFill="1" applyAlignment="1">
      <alignment horizontal="center"/>
    </xf>
    <xf numFmtId="0" fontId="19" fillId="0" borderId="0" xfId="43"/>
    <xf numFmtId="0" fontId="19" fillId="0" borderId="0" xfId="43" applyAlignment="1">
      <alignment horizontal="center"/>
    </xf>
    <xf numFmtId="0" fontId="19" fillId="0" borderId="0" xfId="43" applyAlignment="1">
      <alignment horizontal="right"/>
    </xf>
    <xf numFmtId="0" fontId="19" fillId="34" borderId="0" xfId="43" applyFill="1"/>
    <xf numFmtId="0" fontId="20" fillId="0" borderId="0" xfId="42" applyFont="1" applyAlignment="1">
      <alignment horizontal="right"/>
    </xf>
    <xf numFmtId="0" fontId="21" fillId="0" borderId="10" xfId="42" applyFont="1" applyBorder="1" applyAlignment="1">
      <alignment horizontal="center"/>
    </xf>
    <xf numFmtId="0" fontId="21" fillId="0" borderId="10" xfId="42" applyFont="1" applyBorder="1"/>
    <xf numFmtId="0" fontId="22" fillId="0" borderId="10" xfId="42" applyFont="1" applyBorder="1" applyAlignment="1">
      <alignment horizontal="right"/>
    </xf>
    <xf numFmtId="14" fontId="18" fillId="0" borderId="0" xfId="42" applyNumberFormat="1"/>
    <xf numFmtId="0" fontId="20" fillId="0" borderId="0" xfId="42" applyFont="1"/>
    <xf numFmtId="0" fontId="22" fillId="0" borderId="10" xfId="42" applyFont="1" applyBorder="1"/>
    <xf numFmtId="0" fontId="21" fillId="0" borderId="10" xfId="44" applyFont="1" applyBorder="1"/>
    <xf numFmtId="0" fontId="22" fillId="35" borderId="10" xfId="42" applyFont="1" applyFill="1" applyBorder="1"/>
    <xf numFmtId="0" fontId="21" fillId="0" borderId="10" xfId="42" applyFont="1" applyBorder="1" applyAlignment="1">
      <alignment horizontal="right"/>
    </xf>
    <xf numFmtId="0" fontId="20" fillId="0" borderId="0" xfId="42" applyFont="1" applyAlignment="1">
      <alignment wrapText="1"/>
    </xf>
    <xf numFmtId="0" fontId="22" fillId="35" borderId="10" xfId="42" applyFont="1" applyFill="1" applyBorder="1" applyAlignment="1">
      <alignment wrapText="1"/>
    </xf>
    <xf numFmtId="0" fontId="23" fillId="0" borderId="0" xfId="42" applyFont="1"/>
    <xf numFmtId="0" fontId="22" fillId="0" borderId="11" xfId="42" applyFont="1" applyBorder="1" applyAlignment="1">
      <alignment horizontal="center"/>
    </xf>
    <xf numFmtId="0" fontId="21" fillId="0" borderId="11" xfId="42" applyFont="1" applyBorder="1"/>
    <xf numFmtId="0" fontId="24" fillId="0" borderId="11" xfId="42" applyFont="1" applyBorder="1"/>
    <xf numFmtId="0" fontId="20" fillId="0" borderId="0" xfId="42" applyFont="1" applyAlignment="1">
      <alignment horizontal="center" wrapText="1"/>
    </xf>
    <xf numFmtId="0" fontId="22" fillId="36" borderId="12" xfId="42" applyFont="1" applyFill="1" applyBorder="1" applyAlignment="1">
      <alignment horizontal="center" wrapText="1"/>
    </xf>
    <xf numFmtId="2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39EAC9EF-EEFB-48B4-B662-88E2CE38CF4D}"/>
    <cellStyle name="Normal 6 2 2 3" xfId="44" xr:uid="{98245BE2-795D-4211-B2A5-22AF1338CB31}"/>
    <cellStyle name="Normal 6 2 4" xfId="42" xr:uid="{68FA12BB-5573-4F39-B64D-7E0CB739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[כביש_6_הייווייז_שמעוני_1-4.25.xlsx]Sheet2!PivotTable1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Sheet2!$A$3:$A$24</c:f>
              <c:strCache>
                <c:ptCount val="21"/>
                <c:pt idx="0">
                  <c:v>אבי ברכה </c:v>
                </c:pt>
                <c:pt idx="1">
                  <c:v>אורי צמח</c:v>
                </c:pt>
                <c:pt idx="2">
                  <c:v>איציק גבע</c:v>
                </c:pt>
                <c:pt idx="3">
                  <c:v>אמנון גבע </c:v>
                </c:pt>
                <c:pt idx="4">
                  <c:v>ארז שפירא(מאגר)</c:v>
                </c:pt>
                <c:pt idx="5">
                  <c:v>גאיה שמעוני </c:v>
                </c:pt>
                <c:pt idx="6">
                  <c:v>דוד זילברמן </c:v>
                </c:pt>
                <c:pt idx="7">
                  <c:v>דניאל קעאטבי</c:v>
                </c:pt>
                <c:pt idx="8">
                  <c:v>יאיר חסידוב</c:v>
                </c:pt>
                <c:pt idx="9">
                  <c:v>יאיר חסידוף</c:v>
                </c:pt>
                <c:pt idx="10">
                  <c:v>יגאל פניאל</c:v>
                </c:pt>
                <c:pt idx="11">
                  <c:v>יחזקאל שמעוני</c:v>
                </c:pt>
                <c:pt idx="12">
                  <c:v>יניב הררי</c:v>
                </c:pt>
                <c:pt idx="13">
                  <c:v>ירון יוסף </c:v>
                </c:pt>
                <c:pt idx="14">
                  <c:v>כנרת פרס</c:v>
                </c:pt>
                <c:pt idx="15">
                  <c:v>ליאור שמעוני </c:v>
                </c:pt>
                <c:pt idx="16">
                  <c:v>מאגר-יקום- אלעד (אבי ברכה לשעבר)</c:v>
                </c:pt>
                <c:pt idx="17">
                  <c:v>מאגר - תובל (בעבר עומר כהן - טכנאי/ עמית רוזנשטיין)</c:v>
                </c:pt>
                <c:pt idx="18">
                  <c:v>מחסן איציק משיח</c:v>
                </c:pt>
                <c:pt idx="19">
                  <c:v>מחסן ספרינטר</c:v>
                </c:pt>
                <c:pt idx="20">
                  <c:v>עמית רוזנשטיין</c:v>
                </c:pt>
              </c:strCache>
            </c:strRef>
          </c:cat>
          <c:val>
            <c:numRef>
              <c:f>Sheet2!$B$3:$B$24</c:f>
              <c:numCache>
                <c:formatCode>General</c:formatCode>
                <c:ptCount val="21"/>
                <c:pt idx="0">
                  <c:v>1824.1029999999994</c:v>
                </c:pt>
                <c:pt idx="1">
                  <c:v>15.186599999999999</c:v>
                </c:pt>
                <c:pt idx="2">
                  <c:v>793.97480000000019</c:v>
                </c:pt>
                <c:pt idx="3">
                  <c:v>29.240400000000001</c:v>
                </c:pt>
                <c:pt idx="4">
                  <c:v>7.3513999999999999</c:v>
                </c:pt>
                <c:pt idx="5">
                  <c:v>335.45040000000012</c:v>
                </c:pt>
                <c:pt idx="6">
                  <c:v>80.995199999999983</c:v>
                </c:pt>
                <c:pt idx="7">
                  <c:v>297.72579999999999</c:v>
                </c:pt>
                <c:pt idx="8">
                  <c:v>398.46239999999995</c:v>
                </c:pt>
                <c:pt idx="9">
                  <c:v>236.95579999999995</c:v>
                </c:pt>
                <c:pt idx="10">
                  <c:v>1020.7944000000002</c:v>
                </c:pt>
                <c:pt idx="11">
                  <c:v>15.186599999999999</c:v>
                </c:pt>
                <c:pt idx="12">
                  <c:v>832.86760000000038</c:v>
                </c:pt>
                <c:pt idx="13">
                  <c:v>694.18220000000019</c:v>
                </c:pt>
                <c:pt idx="14">
                  <c:v>14.620200000000001</c:v>
                </c:pt>
                <c:pt idx="15">
                  <c:v>79.697199999999995</c:v>
                </c:pt>
                <c:pt idx="16">
                  <c:v>25.310999999999996</c:v>
                </c:pt>
                <c:pt idx="17">
                  <c:v>30.373199999999997</c:v>
                </c:pt>
                <c:pt idx="18">
                  <c:v>2129.2391999999995</c:v>
                </c:pt>
                <c:pt idx="19">
                  <c:v>2625.3702000000003</c:v>
                </c:pt>
                <c:pt idx="20">
                  <c:v>290.35079999999994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5-4341-BE21-03C1E9DEEFD1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Sheet2!$A$3:$A$24</c:f>
              <c:strCache>
                <c:ptCount val="21"/>
                <c:pt idx="0">
                  <c:v>אבי ברכה </c:v>
                </c:pt>
                <c:pt idx="1">
                  <c:v>אורי צמח</c:v>
                </c:pt>
                <c:pt idx="2">
                  <c:v>איציק גבע</c:v>
                </c:pt>
                <c:pt idx="3">
                  <c:v>אמנון גבע </c:v>
                </c:pt>
                <c:pt idx="4">
                  <c:v>ארז שפירא(מאגר)</c:v>
                </c:pt>
                <c:pt idx="5">
                  <c:v>גאיה שמעוני </c:v>
                </c:pt>
                <c:pt idx="6">
                  <c:v>דוד זילברמן </c:v>
                </c:pt>
                <c:pt idx="7">
                  <c:v>דניאל קעאטבי</c:v>
                </c:pt>
                <c:pt idx="8">
                  <c:v>יאיר חסידוב</c:v>
                </c:pt>
                <c:pt idx="9">
                  <c:v>יאיר חסידוף</c:v>
                </c:pt>
                <c:pt idx="10">
                  <c:v>יגאל פניאל</c:v>
                </c:pt>
                <c:pt idx="11">
                  <c:v>יחזקאל שמעוני</c:v>
                </c:pt>
                <c:pt idx="12">
                  <c:v>יניב הררי</c:v>
                </c:pt>
                <c:pt idx="13">
                  <c:v>ירון יוסף </c:v>
                </c:pt>
                <c:pt idx="14">
                  <c:v>כנרת פרס</c:v>
                </c:pt>
                <c:pt idx="15">
                  <c:v>ליאור שמעוני </c:v>
                </c:pt>
                <c:pt idx="16">
                  <c:v>מאגר-יקום- אלעד (אבי ברכה לשעבר)</c:v>
                </c:pt>
                <c:pt idx="17">
                  <c:v>מאגר - תובל (בעבר עומר כהן - טכנאי/ עמית רוזנשטיין)</c:v>
                </c:pt>
                <c:pt idx="18">
                  <c:v>מחסן איציק משיח</c:v>
                </c:pt>
                <c:pt idx="19">
                  <c:v>מחסן ספרינטר</c:v>
                </c:pt>
                <c:pt idx="20">
                  <c:v>עמית רוזנשטיין</c:v>
                </c:pt>
              </c:strCache>
            </c:strRef>
          </c:cat>
          <c:val>
            <c:numRef>
              <c:f>Sheet2!$C$3:$C$24</c:f>
              <c:numCache>
                <c:formatCode>General</c:formatCode>
                <c:ptCount val="21"/>
                <c:pt idx="0">
                  <c:v>30.373199999999997</c:v>
                </c:pt>
                <c:pt idx="1">
                  <c:v>15.186599999999999</c:v>
                </c:pt>
                <c:pt idx="2">
                  <c:v>32.662399999999998</c:v>
                </c:pt>
                <c:pt idx="5">
                  <c:v>85.573599999999999</c:v>
                </c:pt>
                <c:pt idx="6">
                  <c:v>141.05719999999999</c:v>
                </c:pt>
                <c:pt idx="7">
                  <c:v>50.621999999999993</c:v>
                </c:pt>
                <c:pt idx="9">
                  <c:v>24.366999999999997</c:v>
                </c:pt>
                <c:pt idx="10">
                  <c:v>100.67759999999998</c:v>
                </c:pt>
                <c:pt idx="11">
                  <c:v>31.848199999999995</c:v>
                </c:pt>
                <c:pt idx="12">
                  <c:v>177.6018</c:v>
                </c:pt>
                <c:pt idx="13">
                  <c:v>314.91839999999996</c:v>
                </c:pt>
                <c:pt idx="14">
                  <c:v>131.13339999999999</c:v>
                </c:pt>
                <c:pt idx="15">
                  <c:v>111.54539999999999</c:v>
                </c:pt>
                <c:pt idx="20">
                  <c:v>25.310999999999996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5-4341-BE21-03C1E9DE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343888"/>
        <c:axId val="1580339568"/>
      </c:barChart>
      <c:catAx>
        <c:axId val="15803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0339568"/>
        <c:crosses val="autoZero"/>
        <c:auto val="1"/>
        <c:lblAlgn val="ctr"/>
        <c:lblOffset val="100"/>
        <c:noMultiLvlLbl val="0"/>
      </c:catAx>
      <c:valAx>
        <c:axId val="15803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03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ucVehicleList$rptVehicle$ctl07$lbtnDelete','')" TargetMode="External"/><Relationship Id="rId13" Type="http://schemas.openxmlformats.org/officeDocument/2006/relationships/hyperlink" Target="javascript:__doPostBack('ctl00$ContentPlaceHolder1$ucVehicleList$rptVehicle$ctl12$lbtnDelete','')" TargetMode="External"/><Relationship Id="rId18" Type="http://schemas.openxmlformats.org/officeDocument/2006/relationships/hyperlink" Target="javascript:__doPostBack('ctl00$ContentPlaceHolder1$ucVehicleList$rptVehicle$ctl17$lbtnDelete','')" TargetMode="External"/><Relationship Id="rId3" Type="http://schemas.openxmlformats.org/officeDocument/2006/relationships/hyperlink" Target="javascript:__doPostBack('ctl00$ContentPlaceHolder1$ucVehicleList$rptVehicle$ctl02$lbtnDelete','')" TargetMode="External"/><Relationship Id="rId7" Type="http://schemas.openxmlformats.org/officeDocument/2006/relationships/hyperlink" Target="javascript:__doPostBack('ctl00$ContentPlaceHolder1$ucVehicleList$rptVehicle$ctl06$lbtnDelete','')" TargetMode="External"/><Relationship Id="rId12" Type="http://schemas.openxmlformats.org/officeDocument/2006/relationships/hyperlink" Target="javascript:__doPostBack('ctl00$ContentPlaceHolder1$ucVehicleList$rptVehicle$ctl11$lbtnDelete','')" TargetMode="External"/><Relationship Id="rId17" Type="http://schemas.openxmlformats.org/officeDocument/2006/relationships/hyperlink" Target="javascript:__doPostBack('ctl00$ContentPlaceHolder1$ucVehicleList$rptVehicle$ctl16$lbtnDelete','')" TargetMode="External"/><Relationship Id="rId2" Type="http://schemas.openxmlformats.org/officeDocument/2006/relationships/image" Target="../media/image1.png"/><Relationship Id="rId16" Type="http://schemas.openxmlformats.org/officeDocument/2006/relationships/hyperlink" Target="javascript:__doPostBack('ctl00$ContentPlaceHolder1$ucVehicleList$rptVehicle$ctl15$lbtnDelete','')" TargetMode="External"/><Relationship Id="rId20" Type="http://schemas.openxmlformats.org/officeDocument/2006/relationships/hyperlink" Target="javascript:__doPostBack('ctl00$ContentPlaceHolder1$ucVehicleList$rptVehicle$ctl19$lbtnDelete','')" TargetMode="External"/><Relationship Id="rId1" Type="http://schemas.openxmlformats.org/officeDocument/2006/relationships/hyperlink" Target="javascript:__doPostBack('ctl00$ContentPlaceHolder1$ucVehicleList$rptVehicle$ctl01$lbtnDelete','')" TargetMode="External"/><Relationship Id="rId6" Type="http://schemas.openxmlformats.org/officeDocument/2006/relationships/hyperlink" Target="javascript:__doPostBack('ctl00$ContentPlaceHolder1$ucVehicleList$rptVehicle$ctl05$lbtnDelete','')" TargetMode="External"/><Relationship Id="rId11" Type="http://schemas.openxmlformats.org/officeDocument/2006/relationships/hyperlink" Target="javascript:__doPostBack('ctl00$ContentPlaceHolder1$ucVehicleList$rptVehicle$ctl10$lbtnDelete','')" TargetMode="External"/><Relationship Id="rId5" Type="http://schemas.openxmlformats.org/officeDocument/2006/relationships/hyperlink" Target="javascript:__doPostBack('ctl00$ContentPlaceHolder1$ucVehicleList$rptVehicle$ctl04$lbtnDelete','')" TargetMode="External"/><Relationship Id="rId15" Type="http://schemas.openxmlformats.org/officeDocument/2006/relationships/hyperlink" Target="javascript:__doPostBack('ctl00$ContentPlaceHolder1$ucVehicleList$rptVehicle$ctl14$lbtnDelete','')" TargetMode="External"/><Relationship Id="rId10" Type="http://schemas.openxmlformats.org/officeDocument/2006/relationships/hyperlink" Target="javascript:__doPostBack('ctl00$ContentPlaceHolder1$ucVehicleList$rptVehicle$ctl09$lbtnDelete','')" TargetMode="External"/><Relationship Id="rId19" Type="http://schemas.openxmlformats.org/officeDocument/2006/relationships/hyperlink" Target="javascript:__doPostBack('ctl00$ContentPlaceHolder1$ucVehicleList$rptVehicle$ctl18$lbtnDelete','')" TargetMode="External"/><Relationship Id="rId4" Type="http://schemas.openxmlformats.org/officeDocument/2006/relationships/hyperlink" Target="javascript:__doPostBack('ctl00$ContentPlaceHolder1$ucVehicleList$rptVehicle$ctl03$lbtnDelete','')" TargetMode="External"/><Relationship Id="rId9" Type="http://schemas.openxmlformats.org/officeDocument/2006/relationships/hyperlink" Target="javascript:__doPostBack('ctl00$ContentPlaceHolder1$ucVehicleList$rptVehicle$ctl08$lbtnDelete','')" TargetMode="External"/><Relationship Id="rId14" Type="http://schemas.openxmlformats.org/officeDocument/2006/relationships/hyperlink" Target="javascript:__doPostBack('ctl00$ContentPlaceHolder1$ucVehicleList$rptVehicle$ctl13$lbtnDelete','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</xdr:row>
      <xdr:rowOff>38100</xdr:rowOff>
    </xdr:from>
    <xdr:to>
      <xdr:col>14</xdr:col>
      <xdr:colOff>139700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903A9-CA49-0E40-FF8E-4C3802642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16320</xdr:col>
      <xdr:colOff>5715</xdr:colOff>
      <xdr:row>25</xdr:row>
      <xdr:rowOff>0</xdr:rowOff>
    </xdr:from>
    <xdr:ext cx="127635" cy="192405"/>
    <xdr:pic>
      <xdr:nvPicPr>
        <xdr:cNvPr id="2" name="תמונה 1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2183F1CC-C73F-4E21-A377-9500E55D3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275" y="4048125"/>
          <a:ext cx="12763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3" name="תמונה 2">
          <a:hlinkClick xmlns:r="http://schemas.openxmlformats.org/officeDocument/2006/relationships" r:id="rId3" tooltip="מחיקת רכב מספר 192-53-701"/>
          <a:extLst>
            <a:ext uri="{FF2B5EF4-FFF2-40B4-BE49-F238E27FC236}">
              <a16:creationId xmlns:a16="http://schemas.microsoft.com/office/drawing/2014/main" id="{1E0CA256-AD3D-40E1-8D7F-CD2771A3A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4" name="תמונה 3">
          <a:hlinkClick xmlns:r="http://schemas.openxmlformats.org/officeDocument/2006/relationships" r:id="rId4" tooltip="מחיקת רכב מספר 185-98-401"/>
          <a:extLst>
            <a:ext uri="{FF2B5EF4-FFF2-40B4-BE49-F238E27FC236}">
              <a16:creationId xmlns:a16="http://schemas.microsoft.com/office/drawing/2014/main" id="{85598DA4-59D6-46C7-82B4-CF7803536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5" name="תמונה 4">
          <a:hlinkClick xmlns:r="http://schemas.openxmlformats.org/officeDocument/2006/relationships" r:id="rId5" tooltip="מחיקת רכב מספר 183-12-401"/>
          <a:extLst>
            <a:ext uri="{FF2B5EF4-FFF2-40B4-BE49-F238E27FC236}">
              <a16:creationId xmlns:a16="http://schemas.microsoft.com/office/drawing/2014/main" id="{AD45CA1A-F861-4A45-A076-DD45FCC2D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6" name="תמונה 5">
          <a:hlinkClick xmlns:r="http://schemas.openxmlformats.org/officeDocument/2006/relationships" r:id="rId6" tooltip="מחיקת רכב מספר 84-431-13"/>
          <a:extLst>
            <a:ext uri="{FF2B5EF4-FFF2-40B4-BE49-F238E27FC236}">
              <a16:creationId xmlns:a16="http://schemas.microsoft.com/office/drawing/2014/main" id="{D8955E9F-5E9B-4E63-A05A-CEDE5AB88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7" name="תמונה 6">
          <a:hlinkClick xmlns:r="http://schemas.openxmlformats.org/officeDocument/2006/relationships" r:id="rId7" tooltip="מחיקת רכב מספר 79-216-39"/>
          <a:extLst>
            <a:ext uri="{FF2B5EF4-FFF2-40B4-BE49-F238E27FC236}">
              <a16:creationId xmlns:a16="http://schemas.microsoft.com/office/drawing/2014/main" id="{B682DAA0-708D-467C-9FE2-46DD72ED2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8" name="תמונה 7">
          <a:hlinkClick xmlns:r="http://schemas.openxmlformats.org/officeDocument/2006/relationships" r:id="rId8" tooltip="מחיקת רכב מספר 62-045-75"/>
          <a:extLst>
            <a:ext uri="{FF2B5EF4-FFF2-40B4-BE49-F238E27FC236}">
              <a16:creationId xmlns:a16="http://schemas.microsoft.com/office/drawing/2014/main" id="{4A7D50F8-0C13-4759-8595-FAB4ACB08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9" name="תמונה 8">
          <a:hlinkClick xmlns:r="http://schemas.openxmlformats.org/officeDocument/2006/relationships" r:id="rId9" tooltip="מחיקת רכב מספר 42-744-78"/>
          <a:extLst>
            <a:ext uri="{FF2B5EF4-FFF2-40B4-BE49-F238E27FC236}">
              <a16:creationId xmlns:a16="http://schemas.microsoft.com/office/drawing/2014/main" id="{BCC58D49-1501-4D54-8474-BEBC6B11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0" name="תמונה 9">
          <a:hlinkClick xmlns:r="http://schemas.openxmlformats.org/officeDocument/2006/relationships" r:id="rId10" tooltip="מחיקת רכב מספר 10-668-34"/>
          <a:extLst>
            <a:ext uri="{FF2B5EF4-FFF2-40B4-BE49-F238E27FC236}">
              <a16:creationId xmlns:a16="http://schemas.microsoft.com/office/drawing/2014/main" id="{A18ADDA0-B214-497A-9DBB-055DA588E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1" name="תמונה 10">
          <a:hlinkClick xmlns:r="http://schemas.openxmlformats.org/officeDocument/2006/relationships" r:id="rId11" tooltip="מחיקת רכב מספר 182-47-101"/>
          <a:extLst>
            <a:ext uri="{FF2B5EF4-FFF2-40B4-BE49-F238E27FC236}">
              <a16:creationId xmlns:a16="http://schemas.microsoft.com/office/drawing/2014/main" id="{243AC251-4107-47B3-98B0-C39A54A3F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2" name="תמונה 11">
          <a:hlinkClick xmlns:r="http://schemas.openxmlformats.org/officeDocument/2006/relationships" r:id="rId12" tooltip="מחיקת רכב מספר 76-463-55"/>
          <a:extLst>
            <a:ext uri="{FF2B5EF4-FFF2-40B4-BE49-F238E27FC236}">
              <a16:creationId xmlns:a16="http://schemas.microsoft.com/office/drawing/2014/main" id="{5188E224-953D-4CE8-AAF4-B3FE34603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3" name="תמונה 12">
          <a:hlinkClick xmlns:r="http://schemas.openxmlformats.org/officeDocument/2006/relationships" r:id="rId13" tooltip="מחיקת רכב מספר 285-24-201"/>
          <a:extLst>
            <a:ext uri="{FF2B5EF4-FFF2-40B4-BE49-F238E27FC236}">
              <a16:creationId xmlns:a16="http://schemas.microsoft.com/office/drawing/2014/main" id="{CA512EA2-4161-424D-8D64-C867BD7A0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4" name="תמונה 13">
          <a:hlinkClick xmlns:r="http://schemas.openxmlformats.org/officeDocument/2006/relationships" r:id="rId14" tooltip="מחיקת רכב מספר 185-98-501"/>
          <a:extLst>
            <a:ext uri="{FF2B5EF4-FFF2-40B4-BE49-F238E27FC236}">
              <a16:creationId xmlns:a16="http://schemas.microsoft.com/office/drawing/2014/main" id="{C0F058BF-7EE6-4781-9CD0-8EF8CCB30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5" name="תמונה 14">
          <a:hlinkClick xmlns:r="http://schemas.openxmlformats.org/officeDocument/2006/relationships" r:id="rId15" tooltip="מחיקת רכב מספר 183-12-201"/>
          <a:extLst>
            <a:ext uri="{FF2B5EF4-FFF2-40B4-BE49-F238E27FC236}">
              <a16:creationId xmlns:a16="http://schemas.microsoft.com/office/drawing/2014/main" id="{2CAC56AF-566A-435F-8158-4C014D932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6" name="תמונה 15">
          <a:hlinkClick xmlns:r="http://schemas.openxmlformats.org/officeDocument/2006/relationships" r:id="rId16" tooltip="מחיקת רכב מספר 82-806-86"/>
          <a:extLst>
            <a:ext uri="{FF2B5EF4-FFF2-40B4-BE49-F238E27FC236}">
              <a16:creationId xmlns:a16="http://schemas.microsoft.com/office/drawing/2014/main" id="{21D1BD19-BF2D-414A-B438-42CA80631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7" name="תמונה 16">
          <a:hlinkClick xmlns:r="http://schemas.openxmlformats.org/officeDocument/2006/relationships" r:id="rId17" tooltip="מחיקת רכב מספר 68-232-55"/>
          <a:extLst>
            <a:ext uri="{FF2B5EF4-FFF2-40B4-BE49-F238E27FC236}">
              <a16:creationId xmlns:a16="http://schemas.microsoft.com/office/drawing/2014/main" id="{A0CCF13B-EE92-43E5-8169-F98EA0E72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8" name="תמונה 17">
          <a:hlinkClick xmlns:r="http://schemas.openxmlformats.org/officeDocument/2006/relationships" r:id="rId18" tooltip="מחיקת רכב מספר 515-14-401"/>
          <a:extLst>
            <a:ext uri="{FF2B5EF4-FFF2-40B4-BE49-F238E27FC236}">
              <a16:creationId xmlns:a16="http://schemas.microsoft.com/office/drawing/2014/main" id="{1C66E75D-8013-4106-AC02-15C261355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9" name="תמונה 18">
          <a:hlinkClick xmlns:r="http://schemas.openxmlformats.org/officeDocument/2006/relationships" r:id="rId19" tooltip="מחיקת רכב מספר 515-13-101"/>
          <a:extLst>
            <a:ext uri="{FF2B5EF4-FFF2-40B4-BE49-F238E27FC236}">
              <a16:creationId xmlns:a16="http://schemas.microsoft.com/office/drawing/2014/main" id="{F725B35F-512D-4162-9F19-B2C85F32F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20" name="תמונה 19">
          <a:hlinkClick xmlns:r="http://schemas.openxmlformats.org/officeDocument/2006/relationships" r:id="rId20" tooltip="מחיקת רכב מספר 501-13-501"/>
          <a:extLst>
            <a:ext uri="{FF2B5EF4-FFF2-40B4-BE49-F238E27FC236}">
              <a16:creationId xmlns:a16="http://schemas.microsoft.com/office/drawing/2014/main" id="{326A9719-F54F-41F6-8A98-A7126761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404812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16315</xdr:col>
      <xdr:colOff>430530</xdr:colOff>
      <xdr:row>25</xdr:row>
      <xdr:rowOff>0</xdr:rowOff>
    </xdr:from>
    <xdr:ext cx="140970" cy="192405"/>
    <xdr:pic>
      <xdr:nvPicPr>
        <xdr:cNvPr id="21" name="תמונה 20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CA7B6B04-4D6C-4BCF-A217-42A4AD875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9100" y="4048125"/>
          <a:ext cx="14097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el" refreshedDate="45806.656591203704" createdVersion="8" refreshedVersion="8" minRefreshableVersion="3" recordCount="489" xr:uid="{038531AF-8E61-42CE-A699-7E0B1595CF6C}">
  <cacheSource type="worksheet">
    <worksheetSource ref="A6:M495" sheet="CustomerStampedTrips_2025052914"/>
  </cacheSource>
  <cacheFields count="13">
    <cacheField name="מספר חשבון" numFmtId="0">
      <sharedItems containsSemiMixedTypes="0" containsString="0" containsNumber="1" containsInteger="1" minValue="176133" maxValue="176133"/>
    </cacheField>
    <cacheField name="מספר חשבונית" numFmtId="0">
      <sharedItems containsSemiMixedTypes="0" containsString="0" containsNumber="1" containsInteger="1" minValue="1250199072" maxValue="1254361039"/>
    </cacheField>
    <cacheField name="מספר רכב" numFmtId="0">
      <sharedItems containsSemiMixedTypes="0" containsString="0" containsNumber="1" containsInteger="1" minValue="6823255" maxValue="88365901"/>
    </cacheField>
    <cacheField name="מועד" numFmtId="164">
      <sharedItems containsSemiMixedTypes="0" containsNonDate="0" containsDate="1" containsString="0" minDate="2025-01-01T00:00:00" maxDate="2025-05-01T00:00:00"/>
    </cacheField>
    <cacheField name="מועד2" numFmtId="21">
      <sharedItems/>
    </cacheField>
    <cacheField name="סוג רכב" numFmtId="0">
      <sharedItems/>
    </cacheField>
    <cacheField name="כניסה" numFmtId="0">
      <sharedItems/>
    </cacheField>
    <cacheField name="יציאה" numFmtId="0">
      <sharedItems/>
    </cacheField>
    <cacheField name="מס קטעים" numFmtId="0">
      <sharedItems containsSemiMixedTypes="0" containsString="0" containsNumber="1" containsInteger="1" minValue="1" maxValue="10"/>
    </cacheField>
    <cacheField name="סכום לפני מעמ" numFmtId="0">
      <sharedItems containsSemiMixedTypes="0" containsString="0" containsNumber="1" minValue="6.23" maxValue="83.04"/>
    </cacheField>
    <cacheField name="סכום כולל מע&quot;מ" numFmtId="0">
      <sharedItems containsSemiMixedTypes="0" containsString="0" containsNumber="1" minValue="7.3513999999999999" maxValue="97.987200000000001"/>
    </cacheField>
    <cacheField name="שם נהג" numFmtId="0">
      <sharedItems count="21">
        <s v="ירון יוסף "/>
        <s v="אבי ברכה "/>
        <s v="יגאל פניאל"/>
        <s v="מחסן איציק משיח"/>
        <s v="כנרת פרס"/>
        <s v="מחסן ספרינטר"/>
        <s v="ליאור שמעוני "/>
        <s v="יניב הררי"/>
        <s v="איציק גבע"/>
        <s v="אמנון גבע "/>
        <s v="דוד זילברמן "/>
        <s v="גאיה שמעוני "/>
        <s v="יאיר חסידוף"/>
        <s v="יחזקאל שמעוני"/>
        <s v="דניאל קעאטבי"/>
        <s v="עמית רוזנשטיין"/>
        <s v="יאיר חסידוב"/>
        <s v="אורי צמח"/>
        <s v="ארז שפירא(מאגר)"/>
        <s v="מאגר-יקום- אלעד (אבי ברכה לשעבר)"/>
        <s v="מאגר - תובל (בעבר עומר כהן - טכנאי/ עמית רוזנשטיין)"/>
      </sharedItems>
    </cacheField>
    <cacheField name="שישי/שבת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">
  <r>
    <n v="176133"/>
    <n v="1254361039"/>
    <n v="39429702"/>
    <d v="2025-04-30T00:00:00"/>
    <s v="Wednesday"/>
    <s v="פרטי"/>
    <s v="בן-שמן"/>
    <s v="נחשונים"/>
    <n v="1"/>
    <n v="12.39"/>
    <n v="14.620200000000001"/>
    <x v="0"/>
    <x v="0"/>
  </r>
  <r>
    <n v="176133"/>
    <n v="1254361039"/>
    <n v="39429702"/>
    <d v="2025-04-30T00:00:00"/>
    <s v="Wednesday"/>
    <s v="פרטי"/>
    <s v="נחשונים"/>
    <s v="בן-שמן"/>
    <n v="1"/>
    <n v="12.39"/>
    <n v="14.620200000000001"/>
    <x v="0"/>
    <x v="0"/>
  </r>
  <r>
    <n v="176133"/>
    <n v="1254361039"/>
    <n v="63864202"/>
    <d v="2025-04-29T00:00:00"/>
    <s v="Tuesday"/>
    <s v="פרטי"/>
    <s v="עין תות"/>
    <s v="נחשונים"/>
    <n v="7"/>
    <n v="26.99"/>
    <n v="31.848199999999995"/>
    <x v="1"/>
    <x v="0"/>
  </r>
  <r>
    <n v="176133"/>
    <n v="1254361039"/>
    <n v="51513101"/>
    <d v="2025-04-29T00:00:00"/>
    <s v="Tuesday"/>
    <s v="פרטי"/>
    <s v="נחשונים"/>
    <s v="אייל"/>
    <n v="3"/>
    <n v="12.39"/>
    <n v="14.620200000000001"/>
    <x v="2"/>
    <x v="0"/>
  </r>
  <r>
    <n v="176133"/>
    <n v="1254361039"/>
    <n v="63864202"/>
    <d v="2025-04-29T00:00:00"/>
    <s v="Tuesday"/>
    <s v="פרטי"/>
    <s v="עירון"/>
    <s v="עין תות"/>
    <n v="1"/>
    <n v="6.34"/>
    <n v="7.4811999999999994"/>
    <x v="1"/>
    <x v="0"/>
  </r>
  <r>
    <n v="176133"/>
    <n v="1254361039"/>
    <n v="51513101"/>
    <d v="2025-04-29T00:00:00"/>
    <s v="Tuesday"/>
    <s v="פרטי"/>
    <s v="קסם"/>
    <s v="בן-שמן"/>
    <n v="2"/>
    <n v="12.39"/>
    <n v="14.620200000000001"/>
    <x v="2"/>
    <x v="0"/>
  </r>
  <r>
    <n v="176133"/>
    <n v="1254361039"/>
    <n v="74599802"/>
    <d v="2025-04-29T00:00:00"/>
    <s v="Tuesday"/>
    <s v="מעל 4 טון"/>
    <s v="חורשים"/>
    <s v="בן-שמן"/>
    <n v="3"/>
    <n v="37.17"/>
    <n v="43.860599999999998"/>
    <x v="3"/>
    <x v="0"/>
  </r>
  <r>
    <n v="176133"/>
    <n v="1254361039"/>
    <n v="75872701"/>
    <d v="2025-04-28T00:00:00"/>
    <s v="Monday"/>
    <s v="פרטי"/>
    <s v="חורשים"/>
    <s v="בן-שמן"/>
    <n v="3"/>
    <n v="12.39"/>
    <n v="14.620200000000001"/>
    <x v="4"/>
    <x v="0"/>
  </r>
  <r>
    <n v="176133"/>
    <n v="1254361039"/>
    <n v="51513101"/>
    <d v="2025-04-28T00:00:00"/>
    <s v="Monday"/>
    <s v="פרטי"/>
    <s v="בן-שמן"/>
    <s v="אייל"/>
    <n v="4"/>
    <n v="16.52"/>
    <n v="19.493599999999997"/>
    <x v="2"/>
    <x v="0"/>
  </r>
  <r>
    <n v="176133"/>
    <n v="1254361039"/>
    <n v="63864202"/>
    <d v="2025-04-28T00:00:00"/>
    <s v="Monday"/>
    <s v="פרטי"/>
    <s v="עירון"/>
    <s v="נחשונים"/>
    <n v="6"/>
    <n v="20.65"/>
    <n v="24.366999999999997"/>
    <x v="1"/>
    <x v="0"/>
  </r>
  <r>
    <n v="176133"/>
    <n v="1254361039"/>
    <n v="62923103"/>
    <d v="2025-04-28T00:00:00"/>
    <s v="Monday"/>
    <s v="מעל 4 טון"/>
    <s v="קסם"/>
    <s v="אייל"/>
    <n v="2"/>
    <n v="37.17"/>
    <n v="43.860599999999998"/>
    <x v="5"/>
    <x v="0"/>
  </r>
  <r>
    <n v="176133"/>
    <n v="1254361039"/>
    <n v="51513101"/>
    <d v="2025-04-28T00:00:00"/>
    <s v="Monday"/>
    <s v="פרטי"/>
    <s v="נחשונים"/>
    <s v="בן-שמן"/>
    <n v="1"/>
    <n v="12.39"/>
    <n v="14.620200000000001"/>
    <x v="2"/>
    <x v="0"/>
  </r>
  <r>
    <n v="176133"/>
    <n v="1254361039"/>
    <n v="74599802"/>
    <d v="2025-04-27T00:00:00"/>
    <s v="Sunday"/>
    <s v="מעל 4 טון"/>
    <s v="שורק"/>
    <s v="בן-שמן"/>
    <n v="2"/>
    <n v="37.17"/>
    <n v="43.860599999999998"/>
    <x v="3"/>
    <x v="0"/>
  </r>
  <r>
    <n v="176133"/>
    <n v="1254361039"/>
    <n v="63864202"/>
    <d v="2025-04-27T00:00:00"/>
    <s v="Sunday"/>
    <s v="פרטי"/>
    <s v="עין תות"/>
    <s v="נחשונים"/>
    <n v="7"/>
    <n v="26.99"/>
    <n v="31.848199999999995"/>
    <x v="1"/>
    <x v="0"/>
  </r>
  <r>
    <n v="176133"/>
    <n v="1254361039"/>
    <n v="62923103"/>
    <d v="2025-04-27T00:00:00"/>
    <s v="Sunday"/>
    <s v="מעל 4 טון"/>
    <s v="עין תות"/>
    <s v="עירון"/>
    <n v="1"/>
    <n v="19.02"/>
    <n v="22.4436"/>
    <x v="5"/>
    <x v="0"/>
  </r>
  <r>
    <n v="176133"/>
    <n v="1254361039"/>
    <n v="63864202"/>
    <d v="2025-04-27T00:00:00"/>
    <s v="Sunday"/>
    <s v="פרטי"/>
    <s v="נחשונים"/>
    <s v="עין תות"/>
    <n v="7"/>
    <n v="26.99"/>
    <n v="31.848199999999995"/>
    <x v="1"/>
    <x v="0"/>
  </r>
  <r>
    <n v="176133"/>
    <n v="1254361039"/>
    <n v="7921639"/>
    <d v="2025-04-25T00:00:00"/>
    <s v="Friday"/>
    <s v="פרטי"/>
    <s v="קסם"/>
    <s v="עין תות"/>
    <n v="6"/>
    <n v="26.99"/>
    <n v="31.848199999999995"/>
    <x v="6"/>
    <x v="1"/>
  </r>
  <r>
    <n v="176133"/>
    <n v="1254361039"/>
    <n v="39429702"/>
    <d v="2025-04-25T00:00:00"/>
    <s v="Friday"/>
    <s v="פרטי"/>
    <s v="נחשונים"/>
    <s v="באקה"/>
    <n v="5"/>
    <n v="20.65"/>
    <n v="24.366999999999997"/>
    <x v="0"/>
    <x v="1"/>
  </r>
  <r>
    <n v="176133"/>
    <n v="1254361039"/>
    <n v="63864202"/>
    <d v="2025-04-24T00:00:00"/>
    <s v="Thursday"/>
    <s v="פרטי"/>
    <s v="עין תות"/>
    <s v="נחשונים"/>
    <n v="7"/>
    <n v="26.99"/>
    <n v="31.848199999999995"/>
    <x v="1"/>
    <x v="0"/>
  </r>
  <r>
    <n v="176133"/>
    <n v="1254361039"/>
    <n v="62923103"/>
    <d v="2025-04-24T00:00:00"/>
    <s v="Thursday"/>
    <s v="מעל 4 טון"/>
    <s v="בן-שמן"/>
    <s v="אייל"/>
    <n v="4"/>
    <n v="49.56"/>
    <n v="58.480800000000002"/>
    <x v="5"/>
    <x v="0"/>
  </r>
  <r>
    <n v="176133"/>
    <n v="1254361039"/>
    <n v="76886302"/>
    <d v="2025-04-24T00:00:00"/>
    <s v="Thursday"/>
    <s v="פרטי"/>
    <s v="עירון"/>
    <s v="עין תות"/>
    <n v="1"/>
    <n v="6.34"/>
    <n v="7.4811999999999994"/>
    <x v="7"/>
    <x v="0"/>
  </r>
  <r>
    <n v="176133"/>
    <n v="1254361039"/>
    <n v="51513101"/>
    <d v="2025-04-24T00:00:00"/>
    <s v="Thursday"/>
    <s v="פרטי"/>
    <s v="חורשים"/>
    <s v="בן-שמן"/>
    <n v="3"/>
    <n v="12.39"/>
    <n v="14.620200000000001"/>
    <x v="2"/>
    <x v="0"/>
  </r>
  <r>
    <n v="176133"/>
    <n v="1254361039"/>
    <n v="62923103"/>
    <d v="2025-04-24T00:00:00"/>
    <s v="Thursday"/>
    <s v="מעל 4 טון"/>
    <s v="חורשים"/>
    <s v="בן-שמן"/>
    <n v="3"/>
    <n v="37.17"/>
    <n v="43.860599999999998"/>
    <x v="5"/>
    <x v="0"/>
  </r>
  <r>
    <n v="176133"/>
    <n v="1254361039"/>
    <n v="51513101"/>
    <d v="2025-04-23T00:00:00"/>
    <s v="Wednesday"/>
    <s v="פרטי"/>
    <s v="אייל"/>
    <s v="קסם"/>
    <n v="2"/>
    <n v="12.39"/>
    <n v="14.620200000000001"/>
    <x v="2"/>
    <x v="0"/>
  </r>
  <r>
    <n v="176133"/>
    <n v="1254361039"/>
    <n v="74599802"/>
    <d v="2025-04-23T00:00:00"/>
    <s v="Wednesday"/>
    <s v="מעל 4 טון"/>
    <s v="עין תות"/>
    <s v="נחשונים"/>
    <n v="7"/>
    <n v="80.97"/>
    <n v="95.544599999999988"/>
    <x v="3"/>
    <x v="0"/>
  </r>
  <r>
    <n v="176133"/>
    <n v="1254361039"/>
    <n v="39429702"/>
    <d v="2025-04-23T00:00:00"/>
    <s v="Wednesday"/>
    <s v="פרטי"/>
    <s v="שורק"/>
    <s v="נשרים"/>
    <n v="1"/>
    <n v="12.39"/>
    <n v="14.620200000000001"/>
    <x v="0"/>
    <x v="0"/>
  </r>
  <r>
    <n v="176133"/>
    <n v="1254361039"/>
    <n v="88365901"/>
    <d v="2025-04-23T00:00:00"/>
    <s v="Wednesday"/>
    <s v="פרטי"/>
    <s v="עין תות"/>
    <s v="חורשים"/>
    <n v="5"/>
    <n v="22.86"/>
    <n v="26.974799999999998"/>
    <x v="8"/>
    <x v="0"/>
  </r>
  <r>
    <n v="176133"/>
    <n v="1254361039"/>
    <n v="63864202"/>
    <d v="2025-04-23T00:00:00"/>
    <s v="Wednesday"/>
    <s v="פרטי"/>
    <s v="חורשים"/>
    <s v="שורק"/>
    <n v="5"/>
    <n v="20.65"/>
    <n v="24.366999999999997"/>
    <x v="1"/>
    <x v="0"/>
  </r>
  <r>
    <n v="176133"/>
    <n v="1254361039"/>
    <n v="6823255"/>
    <d v="2025-04-23T00:00:00"/>
    <s v="Wednesday"/>
    <s v="פרטי"/>
    <s v="קסם"/>
    <s v="בן-שמן"/>
    <n v="2"/>
    <n v="12.39"/>
    <n v="14.620200000000001"/>
    <x v="9"/>
    <x v="0"/>
  </r>
  <r>
    <n v="176133"/>
    <n v="1254361039"/>
    <n v="63864202"/>
    <d v="2025-04-22T00:00:00"/>
    <s v="Tuesday"/>
    <s v="פרטי"/>
    <s v="עין תות"/>
    <s v="נחשונים"/>
    <n v="7"/>
    <n v="26.99"/>
    <n v="31.848199999999995"/>
    <x v="1"/>
    <x v="0"/>
  </r>
  <r>
    <n v="176133"/>
    <n v="1254361039"/>
    <n v="63864202"/>
    <d v="2025-04-22T00:00:00"/>
    <s v="Tuesday"/>
    <s v="פרטי"/>
    <s v="נחשונים"/>
    <s v="עירון"/>
    <n v="6"/>
    <n v="20.65"/>
    <n v="24.366999999999997"/>
    <x v="1"/>
    <x v="0"/>
  </r>
  <r>
    <n v="176133"/>
    <n v="1254361039"/>
    <n v="74599802"/>
    <d v="2025-04-22T00:00:00"/>
    <s v="Tuesday"/>
    <s v="מעל 4 טון"/>
    <s v="חורשים"/>
    <s v="בן-שמן"/>
    <n v="3"/>
    <n v="37.17"/>
    <n v="43.860599999999998"/>
    <x v="3"/>
    <x v="0"/>
  </r>
  <r>
    <n v="176133"/>
    <n v="1254361039"/>
    <n v="51513101"/>
    <d v="2025-04-22T00:00:00"/>
    <s v="Tuesday"/>
    <s v="פרטי"/>
    <s v="אייל"/>
    <s v="נחשונים"/>
    <n v="3"/>
    <n v="12.39"/>
    <n v="14.620200000000001"/>
    <x v="2"/>
    <x v="0"/>
  </r>
  <r>
    <n v="176133"/>
    <n v="1254361039"/>
    <n v="51513101"/>
    <d v="2025-04-21T00:00:00"/>
    <s v="Monday"/>
    <s v="פרטי"/>
    <s v="נחשונים"/>
    <s v="אייל"/>
    <n v="3"/>
    <n v="12.39"/>
    <n v="14.620200000000001"/>
    <x v="2"/>
    <x v="0"/>
  </r>
  <r>
    <n v="176133"/>
    <n v="1254361039"/>
    <n v="63864202"/>
    <d v="2025-04-21T00:00:00"/>
    <s v="Monday"/>
    <s v="פרטי"/>
    <s v="עין תות"/>
    <s v="ניצני-עוז"/>
    <n v="3"/>
    <n v="18.73"/>
    <n v="22.101399999999998"/>
    <x v="1"/>
    <x v="0"/>
  </r>
  <r>
    <n v="176133"/>
    <n v="1254361039"/>
    <n v="88365901"/>
    <d v="2025-04-21T00:00:00"/>
    <s v="Monday"/>
    <s v="פרטי"/>
    <s v="שורק"/>
    <s v="חורשים"/>
    <n v="5"/>
    <n v="20.65"/>
    <n v="24.366999999999997"/>
    <x v="8"/>
    <x v="0"/>
  </r>
  <r>
    <n v="176133"/>
    <n v="1254361039"/>
    <n v="6823255"/>
    <d v="2025-04-21T00:00:00"/>
    <s v="Monday"/>
    <s v="פרטי"/>
    <s v="נחשונים"/>
    <s v="בן-שמן"/>
    <n v="1"/>
    <n v="12.39"/>
    <n v="14.620200000000001"/>
    <x v="9"/>
    <x v="0"/>
  </r>
  <r>
    <n v="176133"/>
    <n v="1254361039"/>
    <n v="51513101"/>
    <d v="2025-04-21T00:00:00"/>
    <s v="Monday"/>
    <s v="פרטי"/>
    <s v="נחשונים"/>
    <s v="בן-שמן"/>
    <n v="1"/>
    <n v="12.39"/>
    <n v="14.620200000000001"/>
    <x v="2"/>
    <x v="0"/>
  </r>
  <r>
    <n v="176133"/>
    <n v="1254361039"/>
    <n v="88365901"/>
    <d v="2025-04-20T00:00:00"/>
    <s v="Sunday"/>
    <s v="פרטי"/>
    <s v="נחשונים"/>
    <s v="קסם"/>
    <n v="1"/>
    <n v="12.39"/>
    <n v="14.620200000000001"/>
    <x v="8"/>
    <x v="0"/>
  </r>
  <r>
    <n v="176133"/>
    <n v="1254361039"/>
    <n v="74599802"/>
    <d v="2025-04-20T00:00:00"/>
    <s v="Sunday"/>
    <s v="מעל 4 טון"/>
    <s v="שורק"/>
    <s v="נשרים"/>
    <n v="1"/>
    <n v="37.17"/>
    <n v="43.860599999999998"/>
    <x v="3"/>
    <x v="0"/>
  </r>
  <r>
    <n v="176133"/>
    <n v="1254361039"/>
    <n v="63864202"/>
    <d v="2025-04-20T00:00:00"/>
    <s v="Sunday"/>
    <s v="פרטי"/>
    <s v="באקה"/>
    <s v="חורשים"/>
    <n v="3"/>
    <n v="12.39"/>
    <n v="14.620200000000001"/>
    <x v="1"/>
    <x v="0"/>
  </r>
  <r>
    <n v="176133"/>
    <n v="1254361039"/>
    <n v="88365901"/>
    <d v="2025-04-20T00:00:00"/>
    <s v="Sunday"/>
    <s v="פרטי"/>
    <s v="חורשים"/>
    <s v="בן-שמן"/>
    <n v="3"/>
    <n v="12.39"/>
    <n v="14.620200000000001"/>
    <x v="8"/>
    <x v="0"/>
  </r>
  <r>
    <n v="176133"/>
    <n v="1254361039"/>
    <n v="63864202"/>
    <d v="2025-04-20T00:00:00"/>
    <s v="Sunday"/>
    <s v="פרטי"/>
    <s v="בן-שמן"/>
    <s v="עין תות"/>
    <n v="8"/>
    <n v="26.99"/>
    <n v="31.848199999999995"/>
    <x v="1"/>
    <x v="0"/>
  </r>
  <r>
    <n v="176133"/>
    <n v="1254361039"/>
    <n v="31339202"/>
    <d v="2025-04-19T00:00:00"/>
    <s v="Saturday"/>
    <s v="פרטי"/>
    <s v="עין תות"/>
    <s v="ניצני-עוז"/>
    <n v="3"/>
    <n v="18.73"/>
    <n v="22.101399999999998"/>
    <x v="10"/>
    <x v="1"/>
  </r>
  <r>
    <n v="176133"/>
    <n v="1254361039"/>
    <n v="31339202"/>
    <d v="2025-04-19T00:00:00"/>
    <s v="Saturday"/>
    <s v="פרטי"/>
    <s v="ניצני-עוז"/>
    <s v="עין תות"/>
    <n v="3"/>
    <n v="18.73"/>
    <n v="22.101399999999998"/>
    <x v="10"/>
    <x v="1"/>
  </r>
  <r>
    <n v="176133"/>
    <n v="1254361039"/>
    <n v="51513101"/>
    <d v="2025-04-18T00:00:00"/>
    <s v="Friday"/>
    <s v="פרטי"/>
    <s v="אייל"/>
    <s v="קסם"/>
    <n v="2"/>
    <n v="12.39"/>
    <n v="14.620200000000001"/>
    <x v="2"/>
    <x v="1"/>
  </r>
  <r>
    <n v="176133"/>
    <n v="1254361039"/>
    <n v="13802001"/>
    <d v="2025-04-17T00:00:00"/>
    <s v="Thursday"/>
    <s v="פרטי"/>
    <s v="עירון"/>
    <s v="קסם"/>
    <n v="5"/>
    <n v="20.65"/>
    <n v="24.366999999999997"/>
    <x v="11"/>
    <x v="0"/>
  </r>
  <r>
    <n v="176133"/>
    <n v="1254361039"/>
    <n v="88365901"/>
    <d v="2025-04-17T00:00:00"/>
    <s v="Thursday"/>
    <s v="פרטי"/>
    <s v="עין תות"/>
    <s v="אייל"/>
    <n v="4"/>
    <n v="18.73"/>
    <n v="22.101399999999998"/>
    <x v="8"/>
    <x v="0"/>
  </r>
  <r>
    <n v="176133"/>
    <n v="1254361039"/>
    <n v="63864202"/>
    <d v="2025-04-17T00:00:00"/>
    <s v="Thursday"/>
    <s v="פרטי"/>
    <s v="באקה"/>
    <s v="קסם"/>
    <n v="4"/>
    <n v="16.52"/>
    <n v="19.493599999999997"/>
    <x v="1"/>
    <x v="0"/>
  </r>
  <r>
    <n v="176133"/>
    <n v="1254361039"/>
    <n v="39429702"/>
    <d v="2025-04-16T00:00:00"/>
    <s v="Wednesday"/>
    <s v="פרטי"/>
    <s v="עין תות"/>
    <s v="קסם"/>
    <n v="6"/>
    <n v="26.99"/>
    <n v="31.848199999999995"/>
    <x v="0"/>
    <x v="0"/>
  </r>
  <r>
    <n v="176133"/>
    <n v="1254361039"/>
    <n v="63864202"/>
    <d v="2025-04-15T00:00:00"/>
    <s v="Tuesday"/>
    <s v="פרטי"/>
    <s v="עין תות"/>
    <s v="קסם"/>
    <n v="6"/>
    <n v="26.99"/>
    <n v="31.848199999999995"/>
    <x v="1"/>
    <x v="0"/>
  </r>
  <r>
    <n v="176133"/>
    <n v="1254361039"/>
    <n v="74599802"/>
    <d v="2025-04-14T00:00:00"/>
    <s v="Monday"/>
    <s v="מעל 4 טון"/>
    <s v="שורק"/>
    <s v="בן-שמן"/>
    <n v="2"/>
    <n v="37.17"/>
    <n v="43.860599999999998"/>
    <x v="3"/>
    <x v="0"/>
  </r>
  <r>
    <n v="176133"/>
    <n v="1254361039"/>
    <n v="51513101"/>
    <d v="2025-04-14T00:00:00"/>
    <s v="Monday"/>
    <s v="פרטי"/>
    <s v="חורשים"/>
    <s v="נחשונים"/>
    <n v="2"/>
    <n v="12.39"/>
    <n v="14.620200000000001"/>
    <x v="2"/>
    <x v="0"/>
  </r>
  <r>
    <n v="176133"/>
    <n v="1254361039"/>
    <n v="39429702"/>
    <d v="2025-04-13T00:00:00"/>
    <s v="Sunday"/>
    <s v="פרטי"/>
    <s v="עירון"/>
    <s v="קסם"/>
    <n v="5"/>
    <n v="20.65"/>
    <n v="24.366999999999997"/>
    <x v="0"/>
    <x v="0"/>
  </r>
  <r>
    <n v="176133"/>
    <n v="1254361039"/>
    <n v="76886302"/>
    <d v="2025-04-12T00:00:00"/>
    <s v="Saturday"/>
    <s v="פרטי"/>
    <s v="בן-שמן"/>
    <s v="עין תות"/>
    <n v="8"/>
    <n v="26.99"/>
    <n v="31.848199999999995"/>
    <x v="7"/>
    <x v="1"/>
  </r>
  <r>
    <n v="176133"/>
    <n v="1253182526"/>
    <n v="39429702"/>
    <d v="2025-04-12T00:00:00"/>
    <s v="Saturday"/>
    <s v="פרטי"/>
    <s v="קסם"/>
    <s v="עירון"/>
    <n v="5"/>
    <n v="20.65"/>
    <n v="24.366999999999997"/>
    <x v="0"/>
    <x v="1"/>
  </r>
  <r>
    <n v="176133"/>
    <n v="1253182526"/>
    <n v="63864202"/>
    <d v="2025-04-10T00:00:00"/>
    <s v="Thursday"/>
    <s v="פרטי"/>
    <s v="חורשים"/>
    <s v="נחשונים"/>
    <n v="2"/>
    <n v="12.39"/>
    <n v="14.620200000000001"/>
    <x v="1"/>
    <x v="0"/>
  </r>
  <r>
    <n v="176133"/>
    <n v="1253182526"/>
    <n v="63864202"/>
    <d v="2025-04-10T00:00:00"/>
    <s v="Thursday"/>
    <s v="פרטי"/>
    <s v="עין תות"/>
    <s v="חורשים"/>
    <n v="5"/>
    <n v="22.86"/>
    <n v="26.974799999999998"/>
    <x v="1"/>
    <x v="0"/>
  </r>
  <r>
    <n v="176133"/>
    <n v="1253182526"/>
    <n v="62923103"/>
    <d v="2025-04-10T00:00:00"/>
    <s v="Thursday"/>
    <s v="מעל 4 טון"/>
    <s v="בן-שמן"/>
    <s v="באקה"/>
    <n v="6"/>
    <n v="61.95"/>
    <n v="73.100999999999999"/>
    <x v="5"/>
    <x v="0"/>
  </r>
  <r>
    <n v="176133"/>
    <n v="1253182526"/>
    <n v="51513101"/>
    <d v="2025-04-10T00:00:00"/>
    <s v="Thursday"/>
    <s v="פרטי"/>
    <s v="בן-שמן"/>
    <s v="נחשונים"/>
    <n v="1"/>
    <n v="12.39"/>
    <n v="14.620200000000001"/>
    <x v="2"/>
    <x v="0"/>
  </r>
  <r>
    <n v="176133"/>
    <n v="1253182526"/>
    <n v="63864202"/>
    <d v="2025-04-10T00:00:00"/>
    <s v="Thursday"/>
    <s v="פרטי"/>
    <s v="קסם"/>
    <s v="עירון"/>
    <n v="5"/>
    <n v="20.65"/>
    <n v="24.366999999999997"/>
    <x v="1"/>
    <x v="0"/>
  </r>
  <r>
    <n v="176133"/>
    <n v="1253182526"/>
    <n v="62923103"/>
    <d v="2025-04-10T00:00:00"/>
    <s v="Thursday"/>
    <s v="מעל 4 טון"/>
    <s v="חורשים"/>
    <s v="בן-שמן"/>
    <n v="3"/>
    <n v="37.17"/>
    <n v="43.860599999999998"/>
    <x v="5"/>
    <x v="0"/>
  </r>
  <r>
    <n v="176133"/>
    <n v="1253182526"/>
    <n v="51513101"/>
    <d v="2025-04-09T00:00:00"/>
    <s v="Wednesday"/>
    <s v="פרטי"/>
    <s v="אייל"/>
    <s v="נחשונים"/>
    <n v="3"/>
    <n v="12.39"/>
    <n v="14.620200000000001"/>
    <x v="2"/>
    <x v="0"/>
  </r>
  <r>
    <n v="176133"/>
    <n v="1253182526"/>
    <n v="63864202"/>
    <d v="2025-04-09T00:00:00"/>
    <s v="Wednesday"/>
    <s v="פרטי"/>
    <s v="עירון"/>
    <s v="נחשונים"/>
    <n v="6"/>
    <n v="20.65"/>
    <n v="24.366999999999997"/>
    <x v="1"/>
    <x v="0"/>
  </r>
  <r>
    <n v="176133"/>
    <n v="1253182526"/>
    <n v="39429702"/>
    <d v="2025-04-09T00:00:00"/>
    <s v="Wednesday"/>
    <s v="פרטי"/>
    <s v="בן-שמן"/>
    <s v="נחשונים"/>
    <n v="1"/>
    <n v="12.39"/>
    <n v="14.620200000000001"/>
    <x v="0"/>
    <x v="0"/>
  </r>
  <r>
    <n v="176133"/>
    <n v="1253182526"/>
    <n v="51513101"/>
    <d v="2025-04-09T00:00:00"/>
    <s v="Wednesday"/>
    <s v="פרטי"/>
    <s v="בן-שמן"/>
    <s v="נחשונים"/>
    <n v="1"/>
    <n v="12.39"/>
    <n v="14.620200000000001"/>
    <x v="2"/>
    <x v="0"/>
  </r>
  <r>
    <n v="176133"/>
    <n v="1253182526"/>
    <n v="39429702"/>
    <d v="2025-04-09T00:00:00"/>
    <s v="Wednesday"/>
    <s v="פרטי"/>
    <s v="חורשים"/>
    <s v="בן-שמן"/>
    <n v="3"/>
    <n v="12.39"/>
    <n v="14.620200000000001"/>
    <x v="0"/>
    <x v="0"/>
  </r>
  <r>
    <n v="176133"/>
    <n v="1253182526"/>
    <n v="51513101"/>
    <d v="2025-04-09T00:00:00"/>
    <s v="Wednesday"/>
    <s v="פרטי"/>
    <s v="חורשים"/>
    <s v="בן-שמן"/>
    <n v="3"/>
    <n v="12.39"/>
    <n v="14.620200000000001"/>
    <x v="2"/>
    <x v="0"/>
  </r>
  <r>
    <n v="176133"/>
    <n v="1253182526"/>
    <n v="62923103"/>
    <d v="2025-04-09T00:00:00"/>
    <s v="Wednesday"/>
    <s v="מעל 4 טון"/>
    <s v="באקה"/>
    <s v="עין תות"/>
    <n v="2"/>
    <n v="56.19"/>
    <n v="66.304199999999994"/>
    <x v="5"/>
    <x v="0"/>
  </r>
  <r>
    <n v="176133"/>
    <n v="1253182526"/>
    <n v="51513101"/>
    <d v="2025-04-08T00:00:00"/>
    <s v="Tuesday"/>
    <s v="פרטי"/>
    <s v="אייל"/>
    <s v="נחשונים"/>
    <n v="3"/>
    <n v="12.39"/>
    <n v="14.620200000000001"/>
    <x v="2"/>
    <x v="0"/>
  </r>
  <r>
    <n v="176133"/>
    <n v="1253182526"/>
    <n v="63864202"/>
    <d v="2025-04-08T00:00:00"/>
    <s v="Tuesday"/>
    <s v="פרטי"/>
    <s v="שורק"/>
    <s v="חורשים"/>
    <n v="5"/>
    <n v="20.65"/>
    <n v="24.366999999999997"/>
    <x v="1"/>
    <x v="0"/>
  </r>
  <r>
    <n v="176133"/>
    <n v="1253182526"/>
    <n v="51513101"/>
    <d v="2025-04-08T00:00:00"/>
    <s v="Tuesday"/>
    <s v="פרטי"/>
    <s v="בן-שמן"/>
    <s v="נחשונים"/>
    <n v="1"/>
    <n v="12.39"/>
    <n v="14.620200000000001"/>
    <x v="2"/>
    <x v="0"/>
  </r>
  <r>
    <n v="176133"/>
    <n v="1253182526"/>
    <n v="51513101"/>
    <d v="2025-04-08T00:00:00"/>
    <s v="Tuesday"/>
    <s v="פרטי"/>
    <s v="חורשים"/>
    <s v="בן-שמן"/>
    <n v="3"/>
    <n v="12.39"/>
    <n v="14.620200000000001"/>
    <x v="2"/>
    <x v="0"/>
  </r>
  <r>
    <n v="176133"/>
    <n v="1253182526"/>
    <n v="62923103"/>
    <d v="2025-04-08T00:00:00"/>
    <s v="Tuesday"/>
    <s v="מעל 4 טון"/>
    <s v="נחשונים"/>
    <s v="אייל"/>
    <n v="3"/>
    <n v="37.17"/>
    <n v="43.860599999999998"/>
    <x v="5"/>
    <x v="0"/>
  </r>
  <r>
    <n v="176133"/>
    <n v="1253182526"/>
    <n v="63864202"/>
    <d v="2025-04-08T00:00:00"/>
    <s v="Tuesday"/>
    <s v="פרטי"/>
    <s v="עין תות"/>
    <s v="נשרים"/>
    <n v="9"/>
    <n v="26.99"/>
    <n v="31.848199999999995"/>
    <x v="1"/>
    <x v="0"/>
  </r>
  <r>
    <n v="176133"/>
    <n v="1253182526"/>
    <n v="74599802"/>
    <d v="2025-04-08T00:00:00"/>
    <s v="Tuesday"/>
    <s v="מעל 4 טון"/>
    <s v="חורשים"/>
    <s v="בן-שמן"/>
    <n v="3"/>
    <n v="37.17"/>
    <n v="43.860599999999998"/>
    <x v="3"/>
    <x v="0"/>
  </r>
  <r>
    <n v="176133"/>
    <n v="1253182526"/>
    <n v="76886302"/>
    <d v="2025-04-08T00:00:00"/>
    <s v="Tuesday"/>
    <s v="פרטי"/>
    <s v="עירון"/>
    <s v="נשרים"/>
    <n v="8"/>
    <n v="20.65"/>
    <n v="24.366999999999997"/>
    <x v="7"/>
    <x v="0"/>
  </r>
  <r>
    <n v="176133"/>
    <n v="1253182526"/>
    <n v="63864202"/>
    <d v="2025-04-08T00:00:00"/>
    <s v="Tuesday"/>
    <s v="פרטי"/>
    <s v="נחשונים"/>
    <s v="עין תות"/>
    <n v="7"/>
    <n v="26.99"/>
    <n v="31.848199999999995"/>
    <x v="1"/>
    <x v="0"/>
  </r>
  <r>
    <n v="176133"/>
    <n v="1253182526"/>
    <n v="51513101"/>
    <d v="2025-04-07T00:00:00"/>
    <s v="Monday"/>
    <s v="פרטי"/>
    <s v="אייל"/>
    <s v="נחשונים"/>
    <n v="3"/>
    <n v="12.39"/>
    <n v="14.620200000000001"/>
    <x v="2"/>
    <x v="0"/>
  </r>
  <r>
    <n v="176133"/>
    <n v="1253182526"/>
    <n v="51513101"/>
    <d v="2025-04-07T00:00:00"/>
    <s v="Monday"/>
    <s v="פרטי"/>
    <s v="קסם"/>
    <s v="אייל"/>
    <n v="2"/>
    <n v="12.39"/>
    <n v="14.620200000000001"/>
    <x v="2"/>
    <x v="0"/>
  </r>
  <r>
    <n v="176133"/>
    <n v="1253182526"/>
    <n v="88365901"/>
    <d v="2025-04-07T00:00:00"/>
    <s v="Monday"/>
    <s v="פרטי"/>
    <s v="בן-שמן"/>
    <s v="חורשים"/>
    <n v="3"/>
    <n v="12.39"/>
    <n v="14.620200000000001"/>
    <x v="8"/>
    <x v="0"/>
  </r>
  <r>
    <n v="176133"/>
    <n v="1253182526"/>
    <n v="51513101"/>
    <d v="2025-04-07T00:00:00"/>
    <s v="Monday"/>
    <s v="פרטי"/>
    <s v="אייל"/>
    <s v="קסם"/>
    <n v="2"/>
    <n v="12.39"/>
    <n v="14.620200000000001"/>
    <x v="2"/>
    <x v="0"/>
  </r>
  <r>
    <n v="176133"/>
    <n v="1253182526"/>
    <n v="63864202"/>
    <d v="2025-04-07T00:00:00"/>
    <s v="Monday"/>
    <s v="פרטי"/>
    <s v="עין תות"/>
    <s v="נחשונים"/>
    <n v="7"/>
    <n v="26.99"/>
    <n v="31.848199999999995"/>
    <x v="1"/>
    <x v="0"/>
  </r>
  <r>
    <n v="176133"/>
    <n v="1253182526"/>
    <n v="51513101"/>
    <d v="2025-04-07T00:00:00"/>
    <s v="Monday"/>
    <s v="פרטי"/>
    <s v="נחשונים"/>
    <s v="אייל"/>
    <n v="3"/>
    <n v="12.39"/>
    <n v="14.620200000000001"/>
    <x v="2"/>
    <x v="0"/>
  </r>
  <r>
    <n v="176133"/>
    <n v="1253182526"/>
    <n v="63864202"/>
    <d v="2025-04-07T00:00:00"/>
    <s v="Monday"/>
    <s v="פרטי"/>
    <s v="קסם"/>
    <s v="באקה"/>
    <n v="4"/>
    <n v="16.52"/>
    <n v="19.493599999999997"/>
    <x v="1"/>
    <x v="0"/>
  </r>
  <r>
    <n v="176133"/>
    <n v="1253182526"/>
    <n v="39429702"/>
    <d v="2025-04-06T00:00:00"/>
    <s v="Sunday"/>
    <s v="פרטי"/>
    <s v="בן-שמן"/>
    <s v="נחשונים"/>
    <n v="1"/>
    <n v="12.39"/>
    <n v="14.620200000000001"/>
    <x v="0"/>
    <x v="0"/>
  </r>
  <r>
    <n v="176133"/>
    <n v="1253182526"/>
    <n v="74599802"/>
    <d v="2025-04-06T00:00:00"/>
    <s v="Sunday"/>
    <s v="מעל 4 טון"/>
    <s v="שורק"/>
    <s v="בן-שמן"/>
    <n v="2"/>
    <n v="37.17"/>
    <n v="43.860599999999998"/>
    <x v="3"/>
    <x v="0"/>
  </r>
  <r>
    <n v="176133"/>
    <n v="1253182526"/>
    <n v="88365901"/>
    <d v="2025-04-06T00:00:00"/>
    <s v="Sunday"/>
    <s v="פרטי"/>
    <s v="בן-שמן"/>
    <s v="חורשים"/>
    <n v="3"/>
    <n v="12.39"/>
    <n v="14.620200000000001"/>
    <x v="8"/>
    <x v="0"/>
  </r>
  <r>
    <n v="176133"/>
    <n v="1253182526"/>
    <n v="7921639"/>
    <d v="2025-04-05T00:00:00"/>
    <s v="Saturday"/>
    <s v="פרטי"/>
    <s v="עין תות"/>
    <s v="קסם"/>
    <n v="6"/>
    <n v="26.99"/>
    <n v="31.848199999999995"/>
    <x v="6"/>
    <x v="1"/>
  </r>
  <r>
    <n v="176133"/>
    <n v="1253182526"/>
    <n v="40295602"/>
    <d v="2025-04-05T00:00:00"/>
    <s v="Saturday"/>
    <s v="פרטי"/>
    <s v="חורשים"/>
    <s v="שורק"/>
    <n v="5"/>
    <n v="20.65"/>
    <n v="24.366999999999997"/>
    <x v="12"/>
    <x v="1"/>
  </r>
  <r>
    <n v="176133"/>
    <n v="1253182526"/>
    <n v="39429702"/>
    <d v="2025-04-05T00:00:00"/>
    <s v="Saturday"/>
    <s v="פרטי"/>
    <s v="עין תות"/>
    <s v="קסם"/>
    <n v="6"/>
    <n v="26.99"/>
    <n v="31.848199999999995"/>
    <x v="0"/>
    <x v="1"/>
  </r>
  <r>
    <n v="176133"/>
    <n v="1253182526"/>
    <n v="70725702"/>
    <d v="2025-04-05T00:00:00"/>
    <s v="Saturday"/>
    <s v="פרטי"/>
    <s v="עין תות"/>
    <s v="קסם"/>
    <n v="6"/>
    <n v="26.99"/>
    <n v="31.848199999999995"/>
    <x v="13"/>
    <x v="1"/>
  </r>
  <r>
    <n v="176133"/>
    <n v="1253182526"/>
    <n v="76886302"/>
    <d v="2025-04-05T00:00:00"/>
    <s v="Saturday"/>
    <s v="פרטי"/>
    <s v="שורק"/>
    <s v="בן-שמן"/>
    <n v="2"/>
    <n v="12.39"/>
    <n v="14.620200000000001"/>
    <x v="7"/>
    <x v="1"/>
  </r>
  <r>
    <n v="176133"/>
    <n v="1253182526"/>
    <n v="31339202"/>
    <d v="2025-04-04T00:00:00"/>
    <s v="Friday"/>
    <s v="פרטי"/>
    <s v="בן-שמן"/>
    <s v="חורשים"/>
    <n v="3"/>
    <n v="12.39"/>
    <n v="14.620200000000001"/>
    <x v="10"/>
    <x v="1"/>
  </r>
  <r>
    <n v="176133"/>
    <n v="1253182526"/>
    <n v="31339202"/>
    <d v="2025-04-04T00:00:00"/>
    <s v="Friday"/>
    <s v="פרטי"/>
    <s v="חורשים"/>
    <s v="בן-שמן"/>
    <n v="3"/>
    <n v="12.39"/>
    <n v="14.620200000000001"/>
    <x v="10"/>
    <x v="1"/>
  </r>
  <r>
    <n v="176133"/>
    <n v="1253182526"/>
    <n v="39429702"/>
    <d v="2025-04-04T00:00:00"/>
    <s v="Friday"/>
    <s v="פרטי"/>
    <s v="קסם"/>
    <s v="עין תות"/>
    <n v="6"/>
    <n v="26.99"/>
    <n v="31.848199999999995"/>
    <x v="0"/>
    <x v="1"/>
  </r>
  <r>
    <n v="176133"/>
    <n v="1253182526"/>
    <n v="7921639"/>
    <d v="2025-04-03T00:00:00"/>
    <s v="Thursday"/>
    <s v="פרטי"/>
    <s v="קסם"/>
    <s v="עין תות"/>
    <n v="6"/>
    <n v="26.99"/>
    <n v="31.848199999999995"/>
    <x v="6"/>
    <x v="0"/>
  </r>
  <r>
    <n v="176133"/>
    <n v="1253182526"/>
    <n v="62923103"/>
    <d v="2025-04-03T00:00:00"/>
    <s v="Thursday"/>
    <s v="מעל 4 טון"/>
    <s v="באקה"/>
    <s v="עין תות"/>
    <n v="2"/>
    <n v="56.19"/>
    <n v="66.304199999999994"/>
    <x v="5"/>
    <x v="0"/>
  </r>
  <r>
    <n v="176133"/>
    <n v="1253182526"/>
    <n v="39429702"/>
    <d v="2025-04-02T00:00:00"/>
    <s v="Wednesday"/>
    <s v="פרטי"/>
    <s v="בן-שמן"/>
    <s v="נחשונים"/>
    <n v="1"/>
    <n v="12.39"/>
    <n v="14.620200000000001"/>
    <x v="0"/>
    <x v="0"/>
  </r>
  <r>
    <n v="176133"/>
    <n v="1253182526"/>
    <n v="13802001"/>
    <d v="2025-04-02T00:00:00"/>
    <s v="Wednesday"/>
    <s v="פרטי"/>
    <s v="עירון"/>
    <s v="עין תות"/>
    <n v="1"/>
    <n v="6.34"/>
    <n v="7.4811999999999994"/>
    <x v="11"/>
    <x v="0"/>
  </r>
  <r>
    <n v="176133"/>
    <n v="1253182526"/>
    <n v="51513101"/>
    <d v="2025-04-02T00:00:00"/>
    <s v="Wednesday"/>
    <s v="פרטי"/>
    <s v="בן-שמן"/>
    <s v="נחשונים"/>
    <n v="1"/>
    <n v="12.39"/>
    <n v="14.620200000000001"/>
    <x v="2"/>
    <x v="0"/>
  </r>
  <r>
    <n v="176133"/>
    <n v="1253182526"/>
    <n v="63864202"/>
    <d v="2025-04-02T00:00:00"/>
    <s v="Wednesday"/>
    <s v="פרטי"/>
    <s v="עין תות"/>
    <s v="בן-שמן"/>
    <n v="8"/>
    <n v="26.99"/>
    <n v="31.848199999999995"/>
    <x v="1"/>
    <x v="0"/>
  </r>
  <r>
    <n v="176133"/>
    <n v="1253182526"/>
    <n v="62923103"/>
    <d v="2025-04-02T00:00:00"/>
    <s v="Wednesday"/>
    <s v="מעל 4 טון"/>
    <s v="בן-שמן"/>
    <s v="חורשים"/>
    <n v="3"/>
    <n v="37.17"/>
    <n v="43.860599999999998"/>
    <x v="5"/>
    <x v="0"/>
  </r>
  <r>
    <n v="176133"/>
    <n v="1253182526"/>
    <n v="51513101"/>
    <d v="2025-04-02T00:00:00"/>
    <s v="Wednesday"/>
    <s v="פרטי"/>
    <s v="נחשונים"/>
    <s v="בן-שמן"/>
    <n v="1"/>
    <n v="12.39"/>
    <n v="14.620200000000001"/>
    <x v="2"/>
    <x v="0"/>
  </r>
  <r>
    <n v="176133"/>
    <n v="1253182526"/>
    <n v="63864202"/>
    <d v="2025-04-02T00:00:00"/>
    <s v="Wednesday"/>
    <s v="פרטי"/>
    <s v="קסם"/>
    <s v="עין תות"/>
    <n v="6"/>
    <n v="26.99"/>
    <n v="31.848199999999995"/>
    <x v="1"/>
    <x v="0"/>
  </r>
  <r>
    <n v="176133"/>
    <n v="1253182526"/>
    <n v="77443601"/>
    <d v="2025-04-02T00:00:00"/>
    <s v="Wednesday"/>
    <s v="פרטי"/>
    <s v="שורק"/>
    <s v="חורשים"/>
    <n v="5"/>
    <n v="20.65"/>
    <n v="24.366999999999997"/>
    <x v="14"/>
    <x v="0"/>
  </r>
  <r>
    <n v="176133"/>
    <n v="1253182526"/>
    <n v="13802001"/>
    <d v="2025-04-02T00:00:00"/>
    <s v="Wednesday"/>
    <s v="פרטי"/>
    <s v="עין תות"/>
    <s v="עירון"/>
    <n v="1"/>
    <n v="6.34"/>
    <n v="7.4811999999999994"/>
    <x v="11"/>
    <x v="0"/>
  </r>
  <r>
    <n v="176133"/>
    <n v="1253182526"/>
    <n v="62923103"/>
    <d v="2025-04-02T00:00:00"/>
    <s v="Wednesday"/>
    <s v="מעל 4 טון"/>
    <s v="חורשים"/>
    <s v="בן-שמן"/>
    <n v="3"/>
    <n v="37.17"/>
    <n v="43.860599999999998"/>
    <x v="5"/>
    <x v="0"/>
  </r>
  <r>
    <n v="176133"/>
    <n v="1253182526"/>
    <n v="63864202"/>
    <d v="2025-04-01T00:00:00"/>
    <s v="Tuesday"/>
    <s v="פרטי"/>
    <s v="עין תות"/>
    <s v="נחשונים"/>
    <n v="7"/>
    <n v="26.99"/>
    <n v="31.848199999999995"/>
    <x v="1"/>
    <x v="0"/>
  </r>
  <r>
    <n v="176133"/>
    <n v="1253182526"/>
    <n v="62923103"/>
    <d v="2025-04-01T00:00:00"/>
    <s v="Tuesday"/>
    <s v="מעל 4 טון"/>
    <s v="קסם"/>
    <s v="אייל"/>
    <n v="2"/>
    <n v="37.17"/>
    <n v="43.860599999999998"/>
    <x v="5"/>
    <x v="0"/>
  </r>
  <r>
    <n v="176133"/>
    <n v="1253182526"/>
    <n v="74599802"/>
    <d v="2025-04-01T00:00:00"/>
    <s v="Tuesday"/>
    <s v="מעל 4 טון"/>
    <s v="חורשים"/>
    <s v="בן-שמן"/>
    <n v="3"/>
    <n v="37.17"/>
    <n v="43.860599999999998"/>
    <x v="3"/>
    <x v="0"/>
  </r>
  <r>
    <n v="176133"/>
    <n v="1253182526"/>
    <n v="63864202"/>
    <d v="2025-03-31T00:00:00"/>
    <s v="Monday"/>
    <s v="פרטי"/>
    <s v="עין תות"/>
    <s v="נחשונים"/>
    <n v="7"/>
    <n v="27.68"/>
    <n v="32.662399999999998"/>
    <x v="1"/>
    <x v="0"/>
  </r>
  <r>
    <n v="176133"/>
    <n v="1253182526"/>
    <n v="51513101"/>
    <d v="2025-03-31T00:00:00"/>
    <s v="Monday"/>
    <s v="פרטי"/>
    <s v="נחשונים"/>
    <s v="אייל"/>
    <n v="3"/>
    <n v="12.87"/>
    <n v="15.186599999999999"/>
    <x v="2"/>
    <x v="0"/>
  </r>
  <r>
    <n v="176133"/>
    <n v="1253182526"/>
    <n v="88365901"/>
    <d v="2025-03-31T00:00:00"/>
    <s v="Monday"/>
    <s v="פרטי"/>
    <s v="בן-שמן"/>
    <s v="חורשים"/>
    <n v="3"/>
    <n v="12.87"/>
    <n v="15.186599999999999"/>
    <x v="8"/>
    <x v="0"/>
  </r>
  <r>
    <n v="176133"/>
    <n v="1253182526"/>
    <n v="76886302"/>
    <d v="2025-03-31T00:00:00"/>
    <s v="Monday"/>
    <s v="פרטי"/>
    <s v="קסם"/>
    <s v="באקה"/>
    <n v="4"/>
    <n v="17.16"/>
    <n v="20.248799999999999"/>
    <x v="7"/>
    <x v="0"/>
  </r>
  <r>
    <n v="176133"/>
    <n v="1253182526"/>
    <n v="63864202"/>
    <d v="2025-03-31T00:00:00"/>
    <s v="Monday"/>
    <s v="פרטי"/>
    <s v="עירון"/>
    <s v="עין תות"/>
    <n v="1"/>
    <n v="6.23"/>
    <n v="7.3513999999999999"/>
    <x v="1"/>
    <x v="0"/>
  </r>
  <r>
    <n v="176133"/>
    <n v="1253182526"/>
    <n v="62923103"/>
    <d v="2025-03-31T00:00:00"/>
    <s v="Monday"/>
    <s v="מעל 4 טון"/>
    <s v="עירון"/>
    <s v="עין תות"/>
    <n v="1"/>
    <n v="18.690000000000001"/>
    <n v="22.054200000000002"/>
    <x v="5"/>
    <x v="0"/>
  </r>
  <r>
    <n v="176133"/>
    <n v="1253182526"/>
    <n v="74599802"/>
    <d v="2025-03-30T00:00:00"/>
    <s v="Sunday"/>
    <s v="מעל 4 טון"/>
    <s v="שורק"/>
    <s v="בן-שמן"/>
    <n v="2"/>
    <n v="38.61"/>
    <n v="45.559799999999996"/>
    <x v="3"/>
    <x v="0"/>
  </r>
  <r>
    <n v="176133"/>
    <n v="1253182526"/>
    <n v="88365901"/>
    <d v="2025-03-30T00:00:00"/>
    <s v="Sunday"/>
    <s v="פרטי"/>
    <s v="בן-שמן"/>
    <s v="חורשים"/>
    <n v="3"/>
    <n v="12.87"/>
    <n v="15.186599999999999"/>
    <x v="8"/>
    <x v="0"/>
  </r>
  <r>
    <n v="176133"/>
    <n v="1253182526"/>
    <n v="74599802"/>
    <d v="2025-03-30T00:00:00"/>
    <s v="Sunday"/>
    <s v="מעל 4 טון"/>
    <s v="קסם"/>
    <s v="שורק"/>
    <n v="4"/>
    <n v="51.48"/>
    <n v="60.746399999999994"/>
    <x v="3"/>
    <x v="0"/>
  </r>
  <r>
    <n v="176133"/>
    <n v="1253182526"/>
    <n v="63864202"/>
    <d v="2025-03-27T00:00:00"/>
    <s v="Thursday"/>
    <s v="פרטי"/>
    <s v="עירון"/>
    <s v="נחשונים"/>
    <n v="6"/>
    <n v="21.45"/>
    <n v="25.310999999999996"/>
    <x v="1"/>
    <x v="0"/>
  </r>
  <r>
    <n v="176133"/>
    <n v="1253182526"/>
    <n v="51513101"/>
    <d v="2025-03-27T00:00:00"/>
    <s v="Thursday"/>
    <s v="פרטי"/>
    <s v="עין תות"/>
    <s v="נחשונים"/>
    <n v="7"/>
    <n v="27.68"/>
    <n v="32.662399999999998"/>
    <x v="2"/>
    <x v="0"/>
  </r>
  <r>
    <n v="176133"/>
    <n v="1253182526"/>
    <n v="76886302"/>
    <d v="2025-03-27T00:00:00"/>
    <s v="Thursday"/>
    <s v="פרטי"/>
    <s v="עירון"/>
    <s v="בן-שמן"/>
    <n v="7"/>
    <n v="21.45"/>
    <n v="25.310999999999996"/>
    <x v="7"/>
    <x v="0"/>
  </r>
  <r>
    <n v="176133"/>
    <n v="1253182526"/>
    <n v="74599802"/>
    <d v="2025-03-27T00:00:00"/>
    <s v="Thursday"/>
    <s v="מעל 4 טון"/>
    <s v="חורשים"/>
    <s v="בן-שמן"/>
    <n v="3"/>
    <n v="38.61"/>
    <n v="45.559799999999996"/>
    <x v="3"/>
    <x v="0"/>
  </r>
  <r>
    <n v="176133"/>
    <n v="1253182526"/>
    <n v="13802001"/>
    <d v="2025-03-26T00:00:00"/>
    <s v="Wednesday"/>
    <s v="פרטי"/>
    <s v="נחשונים"/>
    <s v="עין תות"/>
    <n v="7"/>
    <n v="27.68"/>
    <n v="32.662399999999998"/>
    <x v="11"/>
    <x v="0"/>
  </r>
  <r>
    <n v="176133"/>
    <n v="1253182526"/>
    <n v="63864202"/>
    <d v="2025-03-26T00:00:00"/>
    <s v="Wednesday"/>
    <s v="פרטי"/>
    <s v="עין תות"/>
    <s v="נחשונים"/>
    <n v="7"/>
    <n v="27.68"/>
    <n v="32.662399999999998"/>
    <x v="1"/>
    <x v="0"/>
  </r>
  <r>
    <n v="176133"/>
    <n v="1253182526"/>
    <n v="62923103"/>
    <d v="2025-03-26T00:00:00"/>
    <s v="Wednesday"/>
    <s v="מעל 4 טון"/>
    <s v="עין תות"/>
    <s v="באקה"/>
    <n v="2"/>
    <n v="57.3"/>
    <n v="67.61399999999999"/>
    <x v="5"/>
    <x v="0"/>
  </r>
  <r>
    <n v="176133"/>
    <n v="1253182526"/>
    <n v="88365901"/>
    <d v="2025-03-26T00:00:00"/>
    <s v="Wednesday"/>
    <s v="פרטי"/>
    <s v="עין תות"/>
    <s v="אייל"/>
    <n v="4"/>
    <n v="19.100000000000001"/>
    <n v="22.538"/>
    <x v="8"/>
    <x v="0"/>
  </r>
  <r>
    <n v="176133"/>
    <n v="1253182526"/>
    <n v="63864202"/>
    <d v="2025-03-26T00:00:00"/>
    <s v="Wednesday"/>
    <s v="פרטי"/>
    <s v="עירון"/>
    <s v="עין תות"/>
    <n v="1"/>
    <n v="6.23"/>
    <n v="7.3513999999999999"/>
    <x v="1"/>
    <x v="0"/>
  </r>
  <r>
    <n v="176133"/>
    <n v="1253182526"/>
    <n v="77443601"/>
    <d v="2025-03-26T00:00:00"/>
    <s v="Wednesday"/>
    <s v="פרטי"/>
    <s v="שורק"/>
    <s v="חורשים"/>
    <n v="5"/>
    <n v="21.45"/>
    <n v="25.310999999999996"/>
    <x v="14"/>
    <x v="0"/>
  </r>
  <r>
    <n v="176133"/>
    <n v="1253182526"/>
    <n v="63864202"/>
    <d v="2025-03-25T00:00:00"/>
    <s v="Tuesday"/>
    <s v="פרטי"/>
    <s v="עין תות"/>
    <s v="נחשונים"/>
    <n v="7"/>
    <n v="27.68"/>
    <n v="32.662399999999998"/>
    <x v="1"/>
    <x v="0"/>
  </r>
  <r>
    <n v="176133"/>
    <n v="1253182526"/>
    <n v="51513101"/>
    <d v="2025-03-25T00:00:00"/>
    <s v="Tuesday"/>
    <s v="פרטי"/>
    <s v="בן-שמן"/>
    <s v="נחשונים"/>
    <n v="1"/>
    <n v="12.87"/>
    <n v="15.186599999999999"/>
    <x v="2"/>
    <x v="0"/>
  </r>
  <r>
    <n v="176133"/>
    <n v="1253182526"/>
    <n v="76886302"/>
    <d v="2025-03-25T00:00:00"/>
    <s v="Tuesday"/>
    <s v="פרטי"/>
    <s v="בן-שמן"/>
    <s v="באקה"/>
    <n v="6"/>
    <n v="21.45"/>
    <n v="25.310999999999996"/>
    <x v="7"/>
    <x v="0"/>
  </r>
  <r>
    <n v="176133"/>
    <n v="1253182526"/>
    <n v="51513101"/>
    <d v="2025-03-25T00:00:00"/>
    <s v="Tuesday"/>
    <s v="פרטי"/>
    <s v="חורשים"/>
    <s v="בן-שמן"/>
    <n v="3"/>
    <n v="12.87"/>
    <n v="15.186599999999999"/>
    <x v="2"/>
    <x v="0"/>
  </r>
  <r>
    <n v="176133"/>
    <n v="1253182526"/>
    <n v="62923103"/>
    <d v="2025-03-25T00:00:00"/>
    <s v="Tuesday"/>
    <s v="מעל 4 טון"/>
    <s v="קסם"/>
    <s v="אייל"/>
    <n v="2"/>
    <n v="38.61"/>
    <n v="45.559799999999996"/>
    <x v="5"/>
    <x v="0"/>
  </r>
  <r>
    <n v="176133"/>
    <n v="1253182526"/>
    <n v="74599802"/>
    <d v="2025-03-25T00:00:00"/>
    <s v="Tuesday"/>
    <s v="מעל 4 טון"/>
    <s v="חורשים"/>
    <s v="בן-שמן"/>
    <n v="3"/>
    <n v="38.61"/>
    <n v="45.559799999999996"/>
    <x v="3"/>
    <x v="0"/>
  </r>
  <r>
    <n v="176133"/>
    <n v="1253182526"/>
    <n v="63864202"/>
    <d v="2025-03-25T00:00:00"/>
    <s v="Tuesday"/>
    <s v="פרטי"/>
    <s v="נחשונים"/>
    <s v="חורשים"/>
    <n v="2"/>
    <n v="12.87"/>
    <n v="15.186599999999999"/>
    <x v="1"/>
    <x v="0"/>
  </r>
  <r>
    <n v="176133"/>
    <n v="1253182526"/>
    <n v="63864202"/>
    <d v="2025-03-24T00:00:00"/>
    <s v="Monday"/>
    <s v="פרטי"/>
    <s v="עין תות"/>
    <s v="נחשונים"/>
    <n v="7"/>
    <n v="27.68"/>
    <n v="32.662399999999998"/>
    <x v="1"/>
    <x v="0"/>
  </r>
  <r>
    <n v="176133"/>
    <n v="1253182526"/>
    <n v="40295602"/>
    <d v="2025-03-24T00:00:00"/>
    <s v="Monday"/>
    <s v="פרטי"/>
    <s v="באקה"/>
    <s v="שורק"/>
    <n v="8"/>
    <n v="21.45"/>
    <n v="25.310999999999996"/>
    <x v="12"/>
    <x v="0"/>
  </r>
  <r>
    <n v="176133"/>
    <n v="1253182526"/>
    <n v="39429702"/>
    <d v="2025-03-24T00:00:00"/>
    <s v="Monday"/>
    <s v="פרטי"/>
    <s v="קסם"/>
    <s v="באקה"/>
    <n v="4"/>
    <n v="17.16"/>
    <n v="20.248799999999999"/>
    <x v="0"/>
    <x v="0"/>
  </r>
  <r>
    <n v="176133"/>
    <n v="1253182526"/>
    <n v="54718201"/>
    <d v="2025-03-23T00:00:00"/>
    <s v="Sunday"/>
    <s v="פרטי"/>
    <s v="באקה"/>
    <s v="נשרים"/>
    <n v="7"/>
    <n v="21.45"/>
    <n v="25.310999999999996"/>
    <x v="15"/>
    <x v="0"/>
  </r>
  <r>
    <n v="176133"/>
    <n v="1253182526"/>
    <n v="74599802"/>
    <d v="2025-03-23T00:00:00"/>
    <s v="Sunday"/>
    <s v="מעל 4 טון"/>
    <s v="שורק"/>
    <s v="בן-שמן"/>
    <n v="2"/>
    <n v="38.61"/>
    <n v="45.559799999999996"/>
    <x v="3"/>
    <x v="0"/>
  </r>
  <r>
    <n v="176133"/>
    <n v="1253182526"/>
    <n v="88365901"/>
    <d v="2025-03-23T00:00:00"/>
    <s v="Sunday"/>
    <s v="פרטי"/>
    <s v="נחשונים"/>
    <s v="חורשים"/>
    <n v="2"/>
    <n v="12.87"/>
    <n v="15.186599999999999"/>
    <x v="8"/>
    <x v="0"/>
  </r>
  <r>
    <n v="176133"/>
    <n v="1253182526"/>
    <n v="62923103"/>
    <d v="2025-03-23T00:00:00"/>
    <s v="Sunday"/>
    <s v="מעל 4 טון"/>
    <s v="נחשונים"/>
    <s v="ניצני-עוז"/>
    <n v="4"/>
    <n v="51.48"/>
    <n v="60.746399999999994"/>
    <x v="5"/>
    <x v="0"/>
  </r>
  <r>
    <n v="176133"/>
    <n v="1253182526"/>
    <n v="39429702"/>
    <d v="2025-03-23T00:00:00"/>
    <s v="Sunday"/>
    <s v="פרטי"/>
    <s v="קסם"/>
    <s v="באקה"/>
    <n v="4"/>
    <n v="17.16"/>
    <n v="20.248799999999999"/>
    <x v="0"/>
    <x v="0"/>
  </r>
  <r>
    <n v="176133"/>
    <n v="1253182526"/>
    <n v="75872701"/>
    <d v="2025-03-22T00:00:00"/>
    <s v="Saturday"/>
    <s v="פרטי"/>
    <s v="עין תות"/>
    <s v="נחשונים"/>
    <n v="7"/>
    <n v="27.68"/>
    <n v="32.662399999999998"/>
    <x v="4"/>
    <x v="1"/>
  </r>
  <r>
    <n v="176133"/>
    <n v="1253182526"/>
    <n v="75872701"/>
    <d v="2025-03-22T00:00:00"/>
    <s v="Saturday"/>
    <s v="פרטי"/>
    <s v="נחשונים"/>
    <s v="עין תות"/>
    <n v="7"/>
    <n v="27.68"/>
    <n v="32.662399999999998"/>
    <x v="4"/>
    <x v="1"/>
  </r>
  <r>
    <n v="176133"/>
    <n v="1253182526"/>
    <n v="13802001"/>
    <d v="2025-03-21T00:00:00"/>
    <s v="Friday"/>
    <s v="פרטי"/>
    <s v="בן-שמן"/>
    <s v="עין תות"/>
    <n v="8"/>
    <n v="27.68"/>
    <n v="32.662399999999998"/>
    <x v="11"/>
    <x v="1"/>
  </r>
  <r>
    <n v="176133"/>
    <n v="1253182526"/>
    <n v="50113501"/>
    <d v="2025-03-20T00:00:00"/>
    <s v="Thursday"/>
    <s v="פרטי"/>
    <s v="עירון"/>
    <s v="בן-שמן"/>
    <n v="7"/>
    <n v="21.45"/>
    <n v="25.310999999999996"/>
    <x v="16"/>
    <x v="0"/>
  </r>
  <r>
    <n v="176133"/>
    <n v="1253182526"/>
    <n v="62923103"/>
    <d v="2025-03-20T00:00:00"/>
    <s v="Thursday"/>
    <s v="מעל 4 טון"/>
    <s v="בן-שמן"/>
    <s v="קסם"/>
    <n v="2"/>
    <n v="38.61"/>
    <n v="45.559799999999996"/>
    <x v="5"/>
    <x v="0"/>
  </r>
  <r>
    <n v="176133"/>
    <n v="1253182526"/>
    <n v="63864202"/>
    <d v="2025-03-20T00:00:00"/>
    <s v="Thursday"/>
    <s v="פרטי"/>
    <s v="עירון"/>
    <s v="עין תות"/>
    <n v="1"/>
    <n v="6.23"/>
    <n v="7.3513999999999999"/>
    <x v="1"/>
    <x v="0"/>
  </r>
  <r>
    <n v="176133"/>
    <n v="1253182526"/>
    <n v="63864202"/>
    <d v="2025-03-20T00:00:00"/>
    <s v="Thursday"/>
    <s v="פרטי"/>
    <s v="קסם"/>
    <s v="חורשים"/>
    <n v="1"/>
    <n v="12.87"/>
    <n v="15.186599999999999"/>
    <x v="1"/>
    <x v="0"/>
  </r>
  <r>
    <n v="176133"/>
    <n v="1253182526"/>
    <n v="51513101"/>
    <d v="2025-03-20T00:00:00"/>
    <s v="Thursday"/>
    <s v="פרטי"/>
    <s v="נחשונים"/>
    <s v="בן-שמן"/>
    <n v="1"/>
    <n v="12.87"/>
    <n v="15.186599999999999"/>
    <x v="2"/>
    <x v="0"/>
  </r>
  <r>
    <n v="176133"/>
    <n v="1253182526"/>
    <n v="50113501"/>
    <d v="2025-03-20T00:00:00"/>
    <s v="Thursday"/>
    <s v="פרטי"/>
    <s v="בן-שמן"/>
    <s v="עירון"/>
    <n v="7"/>
    <n v="21.45"/>
    <n v="25.310999999999996"/>
    <x v="16"/>
    <x v="0"/>
  </r>
  <r>
    <n v="176133"/>
    <n v="1253182526"/>
    <n v="50113501"/>
    <d v="2025-03-19T00:00:00"/>
    <s v="Wednesday"/>
    <s v="פרטי"/>
    <s v="עירון"/>
    <s v="בן-שמן"/>
    <n v="7"/>
    <n v="21.45"/>
    <n v="25.310999999999996"/>
    <x v="16"/>
    <x v="0"/>
  </r>
  <r>
    <n v="176133"/>
    <n v="1253182526"/>
    <n v="63864202"/>
    <d v="2025-03-19T00:00:00"/>
    <s v="Wednesday"/>
    <s v="פרטי"/>
    <s v="עין תות"/>
    <s v="נחשונים"/>
    <n v="7"/>
    <n v="27.68"/>
    <n v="32.662399999999998"/>
    <x v="1"/>
    <x v="0"/>
  </r>
  <r>
    <n v="176133"/>
    <n v="1253182526"/>
    <n v="88365901"/>
    <d v="2025-03-19T00:00:00"/>
    <s v="Wednesday"/>
    <s v="פרטי"/>
    <s v="בן-שמן"/>
    <s v="נחשונים"/>
    <n v="1"/>
    <n v="12.87"/>
    <n v="15.186599999999999"/>
    <x v="8"/>
    <x v="0"/>
  </r>
  <r>
    <n v="176133"/>
    <n v="1253182526"/>
    <n v="88365901"/>
    <d v="2025-03-19T00:00:00"/>
    <s v="Wednesday"/>
    <s v="פרטי"/>
    <s v="שורק"/>
    <s v="נשרים"/>
    <n v="1"/>
    <n v="12.87"/>
    <n v="15.186599999999999"/>
    <x v="8"/>
    <x v="0"/>
  </r>
  <r>
    <n v="176133"/>
    <n v="1253182526"/>
    <n v="62923103"/>
    <d v="2025-03-19T00:00:00"/>
    <s v="Wednesday"/>
    <s v="מעל 4 טון"/>
    <s v="נחשונים"/>
    <s v="חורשים"/>
    <n v="2"/>
    <n v="38.61"/>
    <n v="45.559799999999996"/>
    <x v="5"/>
    <x v="0"/>
  </r>
  <r>
    <n v="176133"/>
    <n v="1253182526"/>
    <n v="50113501"/>
    <d v="2025-03-19T00:00:00"/>
    <s v="Wednesday"/>
    <s v="פרטי"/>
    <s v="בן-שמן"/>
    <s v="עירון"/>
    <n v="7"/>
    <n v="21.45"/>
    <n v="25.310999999999996"/>
    <x v="16"/>
    <x v="0"/>
  </r>
  <r>
    <n v="176133"/>
    <n v="1253182526"/>
    <n v="51513101"/>
    <d v="2025-03-18T00:00:00"/>
    <s v="Tuesday"/>
    <s v="פרטי"/>
    <s v="אייל"/>
    <s v="נחשונים"/>
    <n v="3"/>
    <n v="12.87"/>
    <n v="15.186599999999999"/>
    <x v="2"/>
    <x v="0"/>
  </r>
  <r>
    <n v="176133"/>
    <n v="1253182526"/>
    <n v="63864202"/>
    <d v="2025-03-18T00:00:00"/>
    <s v="Tuesday"/>
    <s v="פרטי"/>
    <s v="עין תות"/>
    <s v="נחשונים"/>
    <n v="7"/>
    <n v="27.68"/>
    <n v="32.662399999999998"/>
    <x v="1"/>
    <x v="0"/>
  </r>
  <r>
    <n v="176133"/>
    <n v="1253182526"/>
    <n v="50113501"/>
    <d v="2025-03-18T00:00:00"/>
    <s v="Tuesday"/>
    <s v="פרטי"/>
    <s v="חורשים"/>
    <s v="נשרים"/>
    <n v="4"/>
    <n v="17.16"/>
    <n v="20.248799999999999"/>
    <x v="16"/>
    <x v="0"/>
  </r>
  <r>
    <n v="176133"/>
    <n v="1253182526"/>
    <n v="62923103"/>
    <d v="2025-03-18T00:00:00"/>
    <s v="Tuesday"/>
    <s v="מעל 4 טון"/>
    <s v="עין תות"/>
    <s v="באקה"/>
    <n v="2"/>
    <n v="57.3"/>
    <n v="67.61399999999999"/>
    <x v="5"/>
    <x v="0"/>
  </r>
  <r>
    <n v="176133"/>
    <n v="1253182526"/>
    <n v="51513101"/>
    <d v="2025-03-18T00:00:00"/>
    <s v="Tuesday"/>
    <s v="פרטי"/>
    <s v="בן-שמן"/>
    <s v="נחשונים"/>
    <n v="1"/>
    <n v="12.87"/>
    <n v="15.186599999999999"/>
    <x v="2"/>
    <x v="0"/>
  </r>
  <r>
    <n v="176133"/>
    <n v="1253182526"/>
    <n v="51513101"/>
    <d v="2025-03-18T00:00:00"/>
    <s v="Tuesday"/>
    <s v="פרטי"/>
    <s v="נחשונים"/>
    <s v="בן-שמן"/>
    <n v="1"/>
    <n v="12.87"/>
    <n v="15.186599999999999"/>
    <x v="2"/>
    <x v="0"/>
  </r>
  <r>
    <n v="176133"/>
    <n v="1253182526"/>
    <n v="50113501"/>
    <d v="2025-03-18T00:00:00"/>
    <s v="Tuesday"/>
    <s v="פרטי"/>
    <s v="בן-שמן"/>
    <s v="קסם"/>
    <n v="2"/>
    <n v="12.87"/>
    <n v="15.186599999999999"/>
    <x v="16"/>
    <x v="0"/>
  </r>
  <r>
    <n v="176133"/>
    <n v="1253182526"/>
    <n v="74599802"/>
    <d v="2025-03-18T00:00:00"/>
    <s v="Tuesday"/>
    <s v="מעל 4 טון"/>
    <s v="חורשים"/>
    <s v="בן-שמן"/>
    <n v="3"/>
    <n v="38.61"/>
    <n v="45.559799999999996"/>
    <x v="3"/>
    <x v="0"/>
  </r>
  <r>
    <n v="176133"/>
    <n v="1253182526"/>
    <n v="74599802"/>
    <d v="2025-03-17T00:00:00"/>
    <s v="Monday"/>
    <s v="מעל 4 טון"/>
    <s v="עין תות"/>
    <s v="נחשונים"/>
    <n v="7"/>
    <n v="83.04"/>
    <n v="97.987200000000001"/>
    <x v="3"/>
    <x v="0"/>
  </r>
  <r>
    <n v="176133"/>
    <n v="1253182526"/>
    <n v="51513101"/>
    <d v="2025-03-17T00:00:00"/>
    <s v="Monday"/>
    <s v="פרטי"/>
    <s v="עין תות"/>
    <s v="נחשונים"/>
    <n v="7"/>
    <n v="27.68"/>
    <n v="32.662399999999998"/>
    <x v="2"/>
    <x v="0"/>
  </r>
  <r>
    <n v="176133"/>
    <n v="1253182526"/>
    <n v="51513101"/>
    <d v="2025-03-17T00:00:00"/>
    <s v="Monday"/>
    <s v="פרטי"/>
    <s v="נחשונים"/>
    <s v="עין תות"/>
    <n v="7"/>
    <n v="27.68"/>
    <n v="32.662399999999998"/>
    <x v="2"/>
    <x v="0"/>
  </r>
  <r>
    <n v="176133"/>
    <n v="1253182526"/>
    <n v="54718201"/>
    <d v="2025-03-17T00:00:00"/>
    <s v="Monday"/>
    <s v="פרטי"/>
    <s v="בן-שמן"/>
    <s v="חורשים"/>
    <n v="3"/>
    <n v="12.87"/>
    <n v="15.186599999999999"/>
    <x v="15"/>
    <x v="0"/>
  </r>
  <r>
    <n v="176133"/>
    <n v="1253182526"/>
    <n v="76886302"/>
    <d v="2025-03-17T00:00:00"/>
    <s v="Monday"/>
    <s v="פרטי"/>
    <s v="עין תות"/>
    <s v="נחשונים"/>
    <n v="7"/>
    <n v="27.68"/>
    <n v="32.662399999999998"/>
    <x v="7"/>
    <x v="0"/>
  </r>
  <r>
    <n v="176133"/>
    <n v="1253182526"/>
    <n v="39429702"/>
    <d v="2025-03-17T00:00:00"/>
    <s v="Monday"/>
    <s v="פרטי"/>
    <s v="קסם"/>
    <s v="באקה"/>
    <n v="4"/>
    <n v="17.16"/>
    <n v="20.248799999999999"/>
    <x v="0"/>
    <x v="0"/>
  </r>
  <r>
    <n v="176133"/>
    <n v="1253182526"/>
    <n v="51513101"/>
    <d v="2025-03-16T00:00:00"/>
    <s v="Sunday"/>
    <s v="פרטי"/>
    <s v="אייל"/>
    <s v="נחשונים"/>
    <n v="3"/>
    <n v="12.87"/>
    <n v="15.186599999999999"/>
    <x v="2"/>
    <x v="0"/>
  </r>
  <r>
    <n v="176133"/>
    <n v="1253182526"/>
    <n v="88365901"/>
    <d v="2025-03-16T00:00:00"/>
    <s v="Sunday"/>
    <s v="פרטי"/>
    <s v="בן-שמן"/>
    <s v="חורשים"/>
    <n v="3"/>
    <n v="12.87"/>
    <n v="15.186599999999999"/>
    <x v="8"/>
    <x v="0"/>
  </r>
  <r>
    <n v="176133"/>
    <n v="1253182526"/>
    <n v="76886302"/>
    <d v="2025-03-15T00:00:00"/>
    <s v="Saturday"/>
    <s v="פרטי"/>
    <s v="חורשים"/>
    <s v="נחשונים"/>
    <n v="2"/>
    <n v="12.87"/>
    <n v="15.186599999999999"/>
    <x v="7"/>
    <x v="1"/>
  </r>
  <r>
    <n v="176133"/>
    <n v="1253182526"/>
    <n v="76886302"/>
    <d v="2025-03-15T00:00:00"/>
    <s v="Saturday"/>
    <s v="פרטי"/>
    <s v="עין תות"/>
    <s v="אייל"/>
    <n v="4"/>
    <n v="19.100000000000001"/>
    <n v="22.538"/>
    <x v="7"/>
    <x v="1"/>
  </r>
  <r>
    <n v="176133"/>
    <n v="1253182526"/>
    <n v="39429702"/>
    <d v="2025-03-14T00:00:00"/>
    <s v="Friday"/>
    <s v="פרטי"/>
    <s v="עירון"/>
    <s v="קסם"/>
    <n v="5"/>
    <n v="21.45"/>
    <n v="25.310999999999996"/>
    <x v="0"/>
    <x v="1"/>
  </r>
  <r>
    <n v="176133"/>
    <n v="1253182526"/>
    <n v="39429702"/>
    <d v="2025-03-14T00:00:00"/>
    <s v="Friday"/>
    <s v="פרטי"/>
    <s v="קסם"/>
    <s v="עירון"/>
    <n v="5"/>
    <n v="21.45"/>
    <n v="25.310999999999996"/>
    <x v="0"/>
    <x v="1"/>
  </r>
  <r>
    <n v="176133"/>
    <n v="1253182526"/>
    <n v="51513101"/>
    <d v="2025-03-14T00:00:00"/>
    <s v="Friday"/>
    <s v="פרטי"/>
    <s v="קסם"/>
    <s v="אייל"/>
    <n v="2"/>
    <n v="12.87"/>
    <n v="15.186599999999999"/>
    <x v="2"/>
    <x v="1"/>
  </r>
  <r>
    <n v="176133"/>
    <n v="1253182526"/>
    <n v="54718201"/>
    <d v="2025-03-14T00:00:00"/>
    <s v="Friday"/>
    <s v="פרטי"/>
    <s v="נשרים"/>
    <s v="ניצני-עוז"/>
    <n v="6"/>
    <n v="21.45"/>
    <n v="25.310999999999996"/>
    <x v="15"/>
    <x v="1"/>
  </r>
  <r>
    <n v="176133"/>
    <n v="1253182526"/>
    <n v="63864202"/>
    <d v="2025-03-13T00:00:00"/>
    <s v="Thursday"/>
    <s v="פרטי"/>
    <s v="עירון"/>
    <s v="נחשונים"/>
    <n v="6"/>
    <n v="21.45"/>
    <n v="25.310999999999996"/>
    <x v="1"/>
    <x v="0"/>
  </r>
  <r>
    <n v="176133"/>
    <n v="1253182526"/>
    <n v="51513101"/>
    <d v="2025-03-13T00:00:00"/>
    <s v="Thursday"/>
    <s v="פרטי"/>
    <s v="בן-שמן"/>
    <s v="נחשונים"/>
    <n v="1"/>
    <n v="12.87"/>
    <n v="15.186599999999999"/>
    <x v="2"/>
    <x v="0"/>
  </r>
  <r>
    <n v="176133"/>
    <n v="1253182526"/>
    <n v="63864202"/>
    <d v="2025-03-13T00:00:00"/>
    <s v="Thursday"/>
    <s v="פרטי"/>
    <s v="נחשונים"/>
    <s v="עירון"/>
    <n v="6"/>
    <n v="21.45"/>
    <n v="25.310999999999996"/>
    <x v="1"/>
    <x v="0"/>
  </r>
  <r>
    <n v="176133"/>
    <n v="1253182526"/>
    <n v="51513101"/>
    <d v="2025-03-13T00:00:00"/>
    <s v="Thursday"/>
    <s v="פרטי"/>
    <s v="חורשים"/>
    <s v="בן-שמן"/>
    <n v="3"/>
    <n v="12.87"/>
    <n v="15.186599999999999"/>
    <x v="2"/>
    <x v="0"/>
  </r>
  <r>
    <n v="176133"/>
    <n v="1253182526"/>
    <n v="62923103"/>
    <d v="2025-03-13T00:00:00"/>
    <s v="Thursday"/>
    <s v="מעל 4 טון"/>
    <s v="חורשים"/>
    <s v="בן-שמן"/>
    <n v="3"/>
    <n v="38.61"/>
    <n v="45.559799999999996"/>
    <x v="5"/>
    <x v="0"/>
  </r>
  <r>
    <n v="176133"/>
    <n v="1253182526"/>
    <n v="40295602"/>
    <d v="2025-03-12T00:00:00"/>
    <s v="Wednesday"/>
    <s v="פרטי"/>
    <s v="באקה"/>
    <s v="שורק"/>
    <n v="8"/>
    <n v="21.45"/>
    <n v="25.310999999999996"/>
    <x v="12"/>
    <x v="0"/>
  </r>
  <r>
    <n v="176133"/>
    <n v="1253182526"/>
    <n v="63864202"/>
    <d v="2025-03-12T00:00:00"/>
    <s v="Wednesday"/>
    <s v="פרטי"/>
    <s v="עירון"/>
    <s v="עין תות"/>
    <n v="1"/>
    <n v="6.23"/>
    <n v="7.3513999999999999"/>
    <x v="1"/>
    <x v="0"/>
  </r>
  <r>
    <n v="176133"/>
    <n v="1253182526"/>
    <n v="62923103"/>
    <d v="2025-03-12T00:00:00"/>
    <s v="Wednesday"/>
    <s v="מעל 4 טון"/>
    <s v="באקה"/>
    <s v="עין תות"/>
    <n v="2"/>
    <n v="57.3"/>
    <n v="67.61399999999999"/>
    <x v="5"/>
    <x v="0"/>
  </r>
  <r>
    <n v="176133"/>
    <n v="1253182526"/>
    <n v="74599802"/>
    <d v="2025-03-11T00:00:00"/>
    <s v="Tuesday"/>
    <s v="מעל 4 טון"/>
    <s v="חורשים"/>
    <s v="בן-שמן"/>
    <n v="3"/>
    <n v="38.61"/>
    <n v="45.559799999999996"/>
    <x v="3"/>
    <x v="0"/>
  </r>
  <r>
    <n v="176133"/>
    <n v="1253182526"/>
    <n v="39429702"/>
    <d v="2025-03-11T00:00:00"/>
    <s v="Tuesday"/>
    <s v="פרטי"/>
    <s v="קסם"/>
    <s v="באקה"/>
    <n v="4"/>
    <n v="17.16"/>
    <n v="20.248799999999999"/>
    <x v="0"/>
    <x v="0"/>
  </r>
  <r>
    <n v="176133"/>
    <n v="1253182526"/>
    <n v="53484801"/>
    <d v="2025-03-10T00:00:00"/>
    <s v="Monday"/>
    <s v="פרטי"/>
    <s v="עין תות"/>
    <s v="אייל"/>
    <n v="4"/>
    <n v="19.100000000000001"/>
    <n v="22.538"/>
    <x v="8"/>
    <x v="0"/>
  </r>
  <r>
    <n v="176133"/>
    <n v="1253182526"/>
    <n v="63864202"/>
    <d v="2025-03-10T00:00:00"/>
    <s v="Monday"/>
    <s v="פרטי"/>
    <s v="עירון"/>
    <s v="נחשונים"/>
    <n v="6"/>
    <n v="21.45"/>
    <n v="25.310999999999996"/>
    <x v="1"/>
    <x v="0"/>
  </r>
  <r>
    <n v="176133"/>
    <n v="1253182526"/>
    <n v="74599802"/>
    <d v="2025-03-10T00:00:00"/>
    <s v="Monday"/>
    <s v="מעל 4 טון"/>
    <s v="עין תות"/>
    <s v="נחשונים"/>
    <n v="7"/>
    <n v="83.04"/>
    <n v="97.987200000000001"/>
    <x v="3"/>
    <x v="0"/>
  </r>
  <r>
    <n v="176133"/>
    <n v="1253182526"/>
    <n v="63864202"/>
    <d v="2025-03-10T00:00:00"/>
    <s v="Monday"/>
    <s v="פרטי"/>
    <s v="נחשונים"/>
    <s v="עין תות"/>
    <n v="7"/>
    <n v="27.68"/>
    <n v="32.662399999999998"/>
    <x v="1"/>
    <x v="0"/>
  </r>
  <r>
    <n v="176133"/>
    <n v="1253182526"/>
    <n v="53484801"/>
    <d v="2025-03-10T00:00:00"/>
    <s v="Monday"/>
    <s v="פרטי"/>
    <s v="אייל"/>
    <s v="עין תות"/>
    <n v="4"/>
    <n v="19.100000000000001"/>
    <n v="22.538"/>
    <x v="8"/>
    <x v="0"/>
  </r>
  <r>
    <n v="176133"/>
    <n v="1252303279"/>
    <n v="13802001"/>
    <d v="2025-03-09T00:00:00"/>
    <s v="Sunday"/>
    <s v="פרטי"/>
    <s v="קסם"/>
    <s v="עין תות"/>
    <n v="6"/>
    <n v="27.68"/>
    <n v="32.662399999999998"/>
    <x v="11"/>
    <x v="0"/>
  </r>
  <r>
    <n v="176133"/>
    <n v="1252303279"/>
    <n v="54718201"/>
    <d v="2025-03-09T00:00:00"/>
    <s v="Sunday"/>
    <s v="פרטי"/>
    <s v="נחשונים"/>
    <s v="נשרים"/>
    <n v="2"/>
    <n v="12.87"/>
    <n v="15.186599999999999"/>
    <x v="15"/>
    <x v="0"/>
  </r>
  <r>
    <n v="176133"/>
    <n v="1252303279"/>
    <n v="74599802"/>
    <d v="2025-03-09T00:00:00"/>
    <s v="Sunday"/>
    <s v="מעל 4 טון"/>
    <s v="שורק"/>
    <s v="בן-שמן"/>
    <n v="2"/>
    <n v="38.61"/>
    <n v="45.559799999999996"/>
    <x v="3"/>
    <x v="0"/>
  </r>
  <r>
    <n v="176133"/>
    <n v="1252303279"/>
    <n v="63864202"/>
    <d v="2025-03-09T00:00:00"/>
    <s v="Sunday"/>
    <s v="פרטי"/>
    <s v="חורשים"/>
    <s v="נחשונים"/>
    <n v="2"/>
    <n v="12.87"/>
    <n v="15.186599999999999"/>
    <x v="1"/>
    <x v="0"/>
  </r>
  <r>
    <n v="176133"/>
    <n v="1252303279"/>
    <n v="39429702"/>
    <d v="2025-03-09T00:00:00"/>
    <s v="Sunday"/>
    <s v="פרטי"/>
    <s v="קסם"/>
    <s v="באקה"/>
    <n v="4"/>
    <n v="17.16"/>
    <n v="20.248799999999999"/>
    <x v="0"/>
    <x v="0"/>
  </r>
  <r>
    <n v="176133"/>
    <n v="1252303279"/>
    <n v="75872701"/>
    <d v="2025-03-08T00:00:00"/>
    <s v="Saturday"/>
    <s v="פרטי"/>
    <s v="שורק"/>
    <s v="נחשונים"/>
    <n v="3"/>
    <n v="12.87"/>
    <n v="15.186599999999999"/>
    <x v="4"/>
    <x v="1"/>
  </r>
  <r>
    <n v="176133"/>
    <n v="1252303279"/>
    <n v="39429702"/>
    <d v="2025-03-06T00:00:00"/>
    <s v="Thursday"/>
    <s v="פרטי"/>
    <s v="בן-שמן"/>
    <s v="נחשונים"/>
    <n v="1"/>
    <n v="12.87"/>
    <n v="15.186599999999999"/>
    <x v="0"/>
    <x v="0"/>
  </r>
  <r>
    <n v="176133"/>
    <n v="1252303279"/>
    <n v="54718201"/>
    <d v="2025-03-06T00:00:00"/>
    <s v="Thursday"/>
    <s v="פרטי"/>
    <s v="שורק"/>
    <s v="נשרים"/>
    <n v="1"/>
    <n v="12.87"/>
    <n v="15.186599999999999"/>
    <x v="15"/>
    <x v="0"/>
  </r>
  <r>
    <n v="176133"/>
    <n v="1252303279"/>
    <n v="40295602"/>
    <d v="2025-03-06T00:00:00"/>
    <s v="Thursday"/>
    <s v="פרטי"/>
    <s v="קסם"/>
    <s v="בן-שמן"/>
    <n v="2"/>
    <n v="12.87"/>
    <n v="15.186599999999999"/>
    <x v="12"/>
    <x v="0"/>
  </r>
  <r>
    <n v="176133"/>
    <n v="1252303279"/>
    <n v="39429702"/>
    <d v="2025-03-06T00:00:00"/>
    <s v="Thursday"/>
    <s v="פרטי"/>
    <s v="קסם"/>
    <s v="בן-שמן"/>
    <n v="2"/>
    <n v="12.87"/>
    <n v="15.186599999999999"/>
    <x v="0"/>
    <x v="0"/>
  </r>
  <r>
    <n v="176133"/>
    <n v="1252303279"/>
    <n v="51513101"/>
    <d v="2025-03-06T00:00:00"/>
    <s v="Thursday"/>
    <s v="פרטי"/>
    <s v="נחשונים"/>
    <s v="קסם"/>
    <n v="1"/>
    <n v="12.87"/>
    <n v="15.186599999999999"/>
    <x v="2"/>
    <x v="0"/>
  </r>
  <r>
    <n v="176133"/>
    <n v="1252303279"/>
    <n v="74599802"/>
    <d v="2025-03-06T00:00:00"/>
    <s v="Thursday"/>
    <s v="מעל 4 טון"/>
    <s v="באקה"/>
    <s v="עין תות"/>
    <n v="2"/>
    <n v="57.3"/>
    <n v="67.61399999999999"/>
    <x v="3"/>
    <x v="0"/>
  </r>
  <r>
    <n v="176133"/>
    <n v="1252303279"/>
    <n v="63864202"/>
    <d v="2025-03-06T00:00:00"/>
    <s v="Thursday"/>
    <s v="פרטי"/>
    <s v="נחשונים"/>
    <s v="חורשים"/>
    <n v="2"/>
    <n v="12.87"/>
    <n v="15.186599999999999"/>
    <x v="1"/>
    <x v="0"/>
  </r>
  <r>
    <n v="176133"/>
    <n v="1252303279"/>
    <n v="53484801"/>
    <d v="2025-03-05T00:00:00"/>
    <s v="Wednesday"/>
    <s v="פרטי"/>
    <s v="עין תות"/>
    <s v="אייל"/>
    <n v="4"/>
    <n v="19.100000000000001"/>
    <n v="22.538"/>
    <x v="8"/>
    <x v="0"/>
  </r>
  <r>
    <n v="176133"/>
    <n v="1252303279"/>
    <n v="13802001"/>
    <d v="2025-03-05T00:00:00"/>
    <s v="Wednesday"/>
    <s v="פרטי"/>
    <s v="עין תות"/>
    <s v="עירון"/>
    <n v="1"/>
    <n v="6.23"/>
    <n v="7.3513999999999999"/>
    <x v="11"/>
    <x v="0"/>
  </r>
  <r>
    <n v="176133"/>
    <n v="1252303279"/>
    <n v="63864202"/>
    <d v="2025-03-05T00:00:00"/>
    <s v="Wednesday"/>
    <s v="פרטי"/>
    <s v="עירון"/>
    <s v="נחשונים"/>
    <n v="6"/>
    <n v="21.45"/>
    <n v="25.310999999999996"/>
    <x v="1"/>
    <x v="0"/>
  </r>
  <r>
    <n v="176133"/>
    <n v="1252303279"/>
    <n v="40295602"/>
    <d v="2025-03-05T00:00:00"/>
    <s v="Wednesday"/>
    <s v="פרטי"/>
    <s v="בן-שמן"/>
    <s v="ניצני-עוז"/>
    <n v="5"/>
    <n v="21.45"/>
    <n v="25.310999999999996"/>
    <x v="12"/>
    <x v="0"/>
  </r>
  <r>
    <n v="176133"/>
    <n v="1252303279"/>
    <n v="53484801"/>
    <d v="2025-03-05T00:00:00"/>
    <s v="Wednesday"/>
    <s v="פרטי"/>
    <s v="קסם"/>
    <s v="עין תות"/>
    <n v="6"/>
    <n v="27.68"/>
    <n v="32.662399999999998"/>
    <x v="8"/>
    <x v="0"/>
  </r>
  <r>
    <n v="176133"/>
    <n v="1252303279"/>
    <n v="63864202"/>
    <d v="2025-03-04T00:00:00"/>
    <s v="Tuesday"/>
    <s v="פרטי"/>
    <s v="עין תות"/>
    <s v="נחשונים"/>
    <n v="7"/>
    <n v="27.68"/>
    <n v="32.662399999999998"/>
    <x v="1"/>
    <x v="0"/>
  </r>
  <r>
    <n v="176133"/>
    <n v="1252303279"/>
    <n v="39429702"/>
    <d v="2025-03-04T00:00:00"/>
    <s v="Tuesday"/>
    <s v="פרטי"/>
    <s v="חורשים"/>
    <s v="נחשונים"/>
    <n v="2"/>
    <n v="12.87"/>
    <n v="15.186599999999999"/>
    <x v="0"/>
    <x v="0"/>
  </r>
  <r>
    <n v="176133"/>
    <n v="1252303279"/>
    <n v="63864202"/>
    <d v="2025-03-04T00:00:00"/>
    <s v="Tuesday"/>
    <s v="פרטי"/>
    <s v="עירון"/>
    <s v="עין תות"/>
    <n v="1"/>
    <n v="6.23"/>
    <n v="7.3513999999999999"/>
    <x v="1"/>
    <x v="0"/>
  </r>
  <r>
    <n v="176133"/>
    <n v="1252303279"/>
    <n v="76886302"/>
    <d v="2025-03-04T00:00:00"/>
    <s v="Tuesday"/>
    <s v="פרטי"/>
    <s v="עין תות"/>
    <s v="נחשונים"/>
    <n v="7"/>
    <n v="27.68"/>
    <n v="32.662399999999998"/>
    <x v="7"/>
    <x v="0"/>
  </r>
  <r>
    <n v="176133"/>
    <n v="1252303279"/>
    <n v="74599802"/>
    <d v="2025-03-04T00:00:00"/>
    <s v="Tuesday"/>
    <s v="מעל 4 טון"/>
    <s v="חורשים"/>
    <s v="בן-שמן"/>
    <n v="3"/>
    <n v="38.61"/>
    <n v="45.559799999999996"/>
    <x v="3"/>
    <x v="0"/>
  </r>
  <r>
    <n v="176133"/>
    <n v="1252303279"/>
    <n v="62923103"/>
    <d v="2025-03-03T00:00:00"/>
    <s v="Monday"/>
    <s v="מעל 4 טון"/>
    <s v="עין תות"/>
    <s v="עירון"/>
    <n v="1"/>
    <n v="18.690000000000001"/>
    <n v="22.054200000000002"/>
    <x v="5"/>
    <x v="0"/>
  </r>
  <r>
    <n v="176133"/>
    <n v="1252303279"/>
    <n v="53484801"/>
    <d v="2025-03-03T00:00:00"/>
    <s v="Monday"/>
    <s v="פרטי"/>
    <s v="שורק"/>
    <s v="חורשים"/>
    <n v="5"/>
    <n v="21.45"/>
    <n v="25.310999999999996"/>
    <x v="8"/>
    <x v="0"/>
  </r>
  <r>
    <n v="176133"/>
    <n v="1252303279"/>
    <n v="62923103"/>
    <d v="2025-03-03T00:00:00"/>
    <s v="Monday"/>
    <s v="מעל 4 טון"/>
    <s v="עירון"/>
    <s v="עין תות"/>
    <n v="1"/>
    <n v="18.690000000000001"/>
    <n v="22.054200000000002"/>
    <x v="5"/>
    <x v="0"/>
  </r>
  <r>
    <n v="176133"/>
    <n v="1252303279"/>
    <n v="74599802"/>
    <d v="2025-03-02T00:00:00"/>
    <s v="Sunday"/>
    <s v="מעל 4 טון"/>
    <s v="שורק"/>
    <s v="בן-שמן"/>
    <n v="2"/>
    <n v="38.61"/>
    <n v="45.559799999999996"/>
    <x v="3"/>
    <x v="0"/>
  </r>
  <r>
    <n v="176133"/>
    <n v="1252303279"/>
    <n v="53484801"/>
    <d v="2025-03-02T00:00:00"/>
    <s v="Sunday"/>
    <s v="פרטי"/>
    <s v="בן-שמן"/>
    <s v="חורשים"/>
    <n v="3"/>
    <n v="12.87"/>
    <n v="15.186599999999999"/>
    <x v="8"/>
    <x v="0"/>
  </r>
  <r>
    <n v="176133"/>
    <n v="1252303279"/>
    <n v="53484801"/>
    <d v="2025-03-02T00:00:00"/>
    <s v="Sunday"/>
    <s v="פרטי"/>
    <s v="חורשים"/>
    <s v="בן-שמן"/>
    <n v="3"/>
    <n v="12.87"/>
    <n v="15.186599999999999"/>
    <x v="8"/>
    <x v="0"/>
  </r>
  <r>
    <n v="176133"/>
    <n v="1252303279"/>
    <n v="54718201"/>
    <d v="2025-03-02T00:00:00"/>
    <s v="Sunday"/>
    <s v="פרטי"/>
    <s v="נשרים"/>
    <s v="שורק"/>
    <n v="1"/>
    <n v="12.87"/>
    <n v="15.186599999999999"/>
    <x v="15"/>
    <x v="0"/>
  </r>
  <r>
    <n v="176133"/>
    <n v="1252303279"/>
    <n v="39429702"/>
    <d v="2025-03-02T00:00:00"/>
    <s v="Sunday"/>
    <s v="פרטי"/>
    <s v="קסם"/>
    <s v="באקה"/>
    <n v="4"/>
    <n v="17.16"/>
    <n v="20.248799999999999"/>
    <x v="0"/>
    <x v="0"/>
  </r>
  <r>
    <n v="176133"/>
    <n v="1252303279"/>
    <n v="7921639"/>
    <d v="2025-03-01T00:00:00"/>
    <s v="Saturday"/>
    <s v="פרטי"/>
    <s v="עין תות"/>
    <s v="קסם"/>
    <n v="6"/>
    <n v="27.68"/>
    <n v="32.662399999999998"/>
    <x v="6"/>
    <x v="1"/>
  </r>
  <r>
    <n v="176133"/>
    <n v="1252303279"/>
    <n v="39429702"/>
    <d v="2025-03-01T00:00:00"/>
    <s v="Saturday"/>
    <s v="פרטי"/>
    <s v="עירון"/>
    <s v="קסם"/>
    <n v="5"/>
    <n v="21.45"/>
    <n v="25.310999999999996"/>
    <x v="0"/>
    <x v="1"/>
  </r>
  <r>
    <n v="176133"/>
    <n v="1252303279"/>
    <n v="39429702"/>
    <d v="2025-03-01T00:00:00"/>
    <s v="Saturday"/>
    <s v="פרטי"/>
    <s v="קסם"/>
    <s v="עירון"/>
    <n v="5"/>
    <n v="21.45"/>
    <n v="25.310999999999996"/>
    <x v="0"/>
    <x v="1"/>
  </r>
  <r>
    <n v="176133"/>
    <n v="1252303279"/>
    <n v="63864202"/>
    <d v="2025-02-28T00:00:00"/>
    <s v="Friday"/>
    <s v="פרטי"/>
    <s v="שורק"/>
    <s v="בן-שמן"/>
    <n v="2"/>
    <n v="12.87"/>
    <n v="15.186599999999999"/>
    <x v="1"/>
    <x v="1"/>
  </r>
  <r>
    <n v="176133"/>
    <n v="1252303279"/>
    <n v="7921639"/>
    <d v="2025-02-27T00:00:00"/>
    <s v="Thursday"/>
    <s v="פרטי"/>
    <s v="קסם"/>
    <s v="עין תות"/>
    <n v="6"/>
    <n v="27.68"/>
    <n v="32.662399999999998"/>
    <x v="6"/>
    <x v="0"/>
  </r>
  <r>
    <n v="176133"/>
    <n v="1252303279"/>
    <n v="53484801"/>
    <d v="2025-02-27T00:00:00"/>
    <s v="Thursday"/>
    <s v="פרטי"/>
    <s v="בן-שמן"/>
    <s v="נחשונים"/>
    <n v="1"/>
    <n v="12.87"/>
    <n v="15.186599999999999"/>
    <x v="8"/>
    <x v="0"/>
  </r>
  <r>
    <n v="176133"/>
    <n v="1252303279"/>
    <n v="76886302"/>
    <d v="2025-02-27T00:00:00"/>
    <s v="Thursday"/>
    <s v="פרטי"/>
    <s v="נחשונים"/>
    <s v="עין תות"/>
    <n v="7"/>
    <n v="27.68"/>
    <n v="32.662399999999998"/>
    <x v="7"/>
    <x v="0"/>
  </r>
  <r>
    <n v="176133"/>
    <n v="1252303279"/>
    <n v="31339202"/>
    <d v="2025-02-26T00:00:00"/>
    <s v="Wednesday"/>
    <s v="פרטי"/>
    <s v="בן-שמן"/>
    <s v="חורשים"/>
    <n v="3"/>
    <n v="12.87"/>
    <n v="15.186599999999999"/>
    <x v="10"/>
    <x v="0"/>
  </r>
  <r>
    <n v="176133"/>
    <n v="1252303279"/>
    <n v="13802001"/>
    <d v="2025-02-26T00:00:00"/>
    <s v="Wednesday"/>
    <s v="פרטי"/>
    <s v="עירון"/>
    <s v="עין תות"/>
    <n v="1"/>
    <n v="6.23"/>
    <n v="7.3513999999999999"/>
    <x v="11"/>
    <x v="0"/>
  </r>
  <r>
    <n v="176133"/>
    <n v="1252303279"/>
    <n v="51513101"/>
    <d v="2025-02-26T00:00:00"/>
    <s v="Wednesday"/>
    <s v="פרטי"/>
    <s v="קסם"/>
    <s v="אייל"/>
    <n v="2"/>
    <n v="12.87"/>
    <n v="15.186599999999999"/>
    <x v="2"/>
    <x v="0"/>
  </r>
  <r>
    <n v="176133"/>
    <n v="1252303279"/>
    <n v="53484801"/>
    <d v="2025-02-26T00:00:00"/>
    <s v="Wednesday"/>
    <s v="פרטי"/>
    <s v="עין תות"/>
    <s v="בן-שמן"/>
    <n v="8"/>
    <n v="27.68"/>
    <n v="32.662399999999998"/>
    <x v="8"/>
    <x v="0"/>
  </r>
  <r>
    <n v="176133"/>
    <n v="1252303279"/>
    <n v="63864202"/>
    <d v="2025-02-26T00:00:00"/>
    <s v="Wednesday"/>
    <s v="פרטי"/>
    <s v="קסם"/>
    <s v="באקה"/>
    <n v="4"/>
    <n v="17.16"/>
    <n v="20.248799999999999"/>
    <x v="1"/>
    <x v="0"/>
  </r>
  <r>
    <n v="176133"/>
    <n v="1252303279"/>
    <n v="31339202"/>
    <d v="2025-02-26T00:00:00"/>
    <s v="Wednesday"/>
    <s v="פרטי"/>
    <s v="חורשים"/>
    <s v="בן-שמן"/>
    <n v="3"/>
    <n v="12.87"/>
    <n v="15.186599999999999"/>
    <x v="10"/>
    <x v="0"/>
  </r>
  <r>
    <n v="176133"/>
    <n v="1252303279"/>
    <n v="53484801"/>
    <d v="2025-02-26T00:00:00"/>
    <s v="Wednesday"/>
    <s v="פרטי"/>
    <s v="קסם"/>
    <s v="עין תות"/>
    <n v="6"/>
    <n v="27.68"/>
    <n v="32.662399999999998"/>
    <x v="8"/>
    <x v="0"/>
  </r>
  <r>
    <n v="176133"/>
    <n v="1252303279"/>
    <n v="63864202"/>
    <d v="2025-02-25T00:00:00"/>
    <s v="Tuesday"/>
    <s v="פרטי"/>
    <s v="עין תות"/>
    <s v="נחשונים"/>
    <n v="7"/>
    <n v="27.68"/>
    <n v="32.662399999999998"/>
    <x v="1"/>
    <x v="0"/>
  </r>
  <r>
    <n v="176133"/>
    <n v="1252303279"/>
    <n v="77443601"/>
    <d v="2025-02-25T00:00:00"/>
    <s v="Tuesday"/>
    <s v="פרטי"/>
    <s v="חורשים"/>
    <s v="שורק"/>
    <n v="5"/>
    <n v="21.45"/>
    <n v="25.310999999999996"/>
    <x v="14"/>
    <x v="0"/>
  </r>
  <r>
    <n v="176133"/>
    <n v="1252303279"/>
    <n v="63864202"/>
    <d v="2025-02-25T00:00:00"/>
    <s v="Tuesday"/>
    <s v="פרטי"/>
    <s v="עירון"/>
    <s v="עין תות"/>
    <n v="1"/>
    <n v="6.23"/>
    <n v="7.3513999999999999"/>
    <x v="1"/>
    <x v="0"/>
  </r>
  <r>
    <n v="176133"/>
    <n v="1252303279"/>
    <n v="62923103"/>
    <d v="2025-02-25T00:00:00"/>
    <s v="Tuesday"/>
    <s v="מעל 4 טון"/>
    <s v="קסם"/>
    <s v="באקה"/>
    <n v="4"/>
    <n v="51.48"/>
    <n v="60.746399999999994"/>
    <x v="5"/>
    <x v="0"/>
  </r>
  <r>
    <n v="176133"/>
    <n v="1252303279"/>
    <n v="53484801"/>
    <d v="2025-02-25T00:00:00"/>
    <s v="Tuesday"/>
    <s v="פרטי"/>
    <s v="עין תות"/>
    <s v="אייל"/>
    <n v="4"/>
    <n v="19.100000000000001"/>
    <n v="22.538"/>
    <x v="8"/>
    <x v="0"/>
  </r>
  <r>
    <n v="176133"/>
    <n v="1252303279"/>
    <n v="74599802"/>
    <d v="2025-02-25T00:00:00"/>
    <s v="Tuesday"/>
    <s v="מעל 4 טון"/>
    <s v="חורשים"/>
    <s v="בן-שמן"/>
    <n v="3"/>
    <n v="38.61"/>
    <n v="45.559799999999996"/>
    <x v="3"/>
    <x v="0"/>
  </r>
  <r>
    <n v="176133"/>
    <n v="1252303279"/>
    <n v="63864202"/>
    <d v="2025-02-24T00:00:00"/>
    <s v="Monday"/>
    <s v="פרטי"/>
    <s v="עין תות"/>
    <s v="נחשונים"/>
    <n v="7"/>
    <n v="27.68"/>
    <n v="32.662399999999998"/>
    <x v="1"/>
    <x v="0"/>
  </r>
  <r>
    <n v="176133"/>
    <n v="1252303279"/>
    <n v="39429702"/>
    <d v="2025-02-24T00:00:00"/>
    <s v="Monday"/>
    <s v="פרטי"/>
    <s v="נחשונים"/>
    <s v="שורק"/>
    <n v="3"/>
    <n v="12.87"/>
    <n v="15.186599999999999"/>
    <x v="0"/>
    <x v="0"/>
  </r>
  <r>
    <n v="176133"/>
    <n v="1252303279"/>
    <n v="74599802"/>
    <d v="2025-02-23T00:00:00"/>
    <s v="Sunday"/>
    <s v="מעל 4 טון"/>
    <s v="שורק"/>
    <s v="בן-שמן"/>
    <n v="2"/>
    <n v="38.61"/>
    <n v="45.559799999999996"/>
    <x v="3"/>
    <x v="0"/>
  </r>
  <r>
    <n v="176133"/>
    <n v="1252303279"/>
    <n v="76886302"/>
    <d v="2025-02-23T00:00:00"/>
    <s v="Sunday"/>
    <s v="פרטי"/>
    <s v="בן-שמן"/>
    <s v="עירון"/>
    <n v="7"/>
    <n v="21.45"/>
    <n v="25.310999999999996"/>
    <x v="7"/>
    <x v="0"/>
  </r>
  <r>
    <n v="176133"/>
    <n v="1252303279"/>
    <n v="62923103"/>
    <d v="2025-02-23T00:00:00"/>
    <s v="Sunday"/>
    <s v="מעל 4 טון"/>
    <s v="נחשונים"/>
    <s v="באקה"/>
    <n v="5"/>
    <n v="64.349999999999994"/>
    <n v="75.932999999999993"/>
    <x v="5"/>
    <x v="0"/>
  </r>
  <r>
    <n v="176133"/>
    <n v="1252303279"/>
    <n v="63864202"/>
    <d v="2025-02-23T00:00:00"/>
    <s v="Sunday"/>
    <s v="פרטי"/>
    <s v="שורק"/>
    <s v="בן-שמן"/>
    <n v="2"/>
    <n v="12.87"/>
    <n v="15.186599999999999"/>
    <x v="1"/>
    <x v="0"/>
  </r>
  <r>
    <n v="176133"/>
    <n v="1252303279"/>
    <n v="76886302"/>
    <d v="2025-02-23T00:00:00"/>
    <s v="Sunday"/>
    <s v="פרטי"/>
    <s v="עין תות"/>
    <s v="בן-שמן"/>
    <n v="8"/>
    <n v="27.68"/>
    <n v="32.662399999999998"/>
    <x v="7"/>
    <x v="0"/>
  </r>
  <r>
    <n v="176133"/>
    <n v="1252303279"/>
    <n v="39429702"/>
    <d v="2025-02-23T00:00:00"/>
    <s v="Sunday"/>
    <s v="פרטי"/>
    <s v="נחשונים"/>
    <s v="באקה"/>
    <n v="5"/>
    <n v="21.45"/>
    <n v="25.310999999999996"/>
    <x v="0"/>
    <x v="0"/>
  </r>
  <r>
    <n v="176133"/>
    <n v="1252303279"/>
    <n v="51513101"/>
    <d v="2025-02-22T00:00:00"/>
    <s v="Saturday"/>
    <s v="פרטי"/>
    <s v="אייל"/>
    <s v="נחשונים"/>
    <n v="3"/>
    <n v="12.87"/>
    <n v="15.186599999999999"/>
    <x v="2"/>
    <x v="1"/>
  </r>
  <r>
    <n v="176133"/>
    <n v="1252303279"/>
    <n v="51513101"/>
    <d v="2025-02-22T00:00:00"/>
    <s v="Saturday"/>
    <s v="פרטי"/>
    <s v="שורק"/>
    <s v="אייל"/>
    <n v="6"/>
    <n v="21.45"/>
    <n v="25.310999999999996"/>
    <x v="2"/>
    <x v="1"/>
  </r>
  <r>
    <n v="176133"/>
    <n v="1252303279"/>
    <n v="39429702"/>
    <d v="2025-02-20T00:00:00"/>
    <s v="Thursday"/>
    <s v="פרטי"/>
    <s v="בן-שמן"/>
    <s v="נחשונים"/>
    <n v="1"/>
    <n v="12.87"/>
    <n v="15.186599999999999"/>
    <x v="0"/>
    <x v="0"/>
  </r>
  <r>
    <n v="176133"/>
    <n v="1252303279"/>
    <n v="63864202"/>
    <d v="2025-02-20T00:00:00"/>
    <s v="Thursday"/>
    <s v="פרטי"/>
    <s v="עין תות"/>
    <s v="קסם"/>
    <n v="6"/>
    <n v="27.68"/>
    <n v="32.662399999999998"/>
    <x v="1"/>
    <x v="0"/>
  </r>
  <r>
    <n v="176133"/>
    <n v="1252303279"/>
    <n v="62923103"/>
    <d v="2025-02-20T00:00:00"/>
    <s v="Thursday"/>
    <s v="מעל 4 טון"/>
    <s v="בן-שמן"/>
    <s v="באקה"/>
    <n v="6"/>
    <n v="64.349999999999994"/>
    <n v="75.932999999999993"/>
    <x v="5"/>
    <x v="0"/>
  </r>
  <r>
    <n v="176133"/>
    <n v="1252303279"/>
    <n v="63864202"/>
    <d v="2025-02-20T00:00:00"/>
    <s v="Thursday"/>
    <s v="פרטי"/>
    <s v="עירון"/>
    <s v="עין תות"/>
    <n v="1"/>
    <n v="6.23"/>
    <n v="7.3513999999999999"/>
    <x v="1"/>
    <x v="0"/>
  </r>
  <r>
    <n v="176133"/>
    <n v="1252303279"/>
    <n v="74599802"/>
    <d v="2025-02-20T00:00:00"/>
    <s v="Thursday"/>
    <s v="מעל 4 טון"/>
    <s v="חורשים"/>
    <s v="בן-שמן"/>
    <n v="3"/>
    <n v="38.61"/>
    <n v="45.559799999999996"/>
    <x v="3"/>
    <x v="0"/>
  </r>
  <r>
    <n v="176133"/>
    <n v="1252303279"/>
    <n v="62923103"/>
    <d v="2025-02-20T00:00:00"/>
    <s v="Thursday"/>
    <s v="מעל 4 טון"/>
    <s v="חורשים"/>
    <s v="בן-שמן"/>
    <n v="3"/>
    <n v="38.61"/>
    <n v="45.559799999999996"/>
    <x v="5"/>
    <x v="0"/>
  </r>
  <r>
    <n v="176133"/>
    <n v="1252303279"/>
    <n v="51513101"/>
    <d v="2025-02-20T00:00:00"/>
    <s v="Thursday"/>
    <s v="פרטי"/>
    <s v="נחשונים"/>
    <s v="שורק"/>
    <n v="3"/>
    <n v="12.87"/>
    <n v="15.186599999999999"/>
    <x v="2"/>
    <x v="0"/>
  </r>
  <r>
    <n v="176133"/>
    <n v="1252303279"/>
    <n v="13802001"/>
    <d v="2025-02-19T00:00:00"/>
    <s v="Wednesday"/>
    <s v="פרטי"/>
    <s v="עירון"/>
    <s v="עין תות"/>
    <n v="1"/>
    <n v="6.23"/>
    <n v="7.3513999999999999"/>
    <x v="11"/>
    <x v="0"/>
  </r>
  <r>
    <n v="176133"/>
    <n v="1252303279"/>
    <n v="76886302"/>
    <d v="2025-02-19T00:00:00"/>
    <s v="Wednesday"/>
    <s v="פרטי"/>
    <s v="בן-שמן"/>
    <s v="קסם"/>
    <n v="2"/>
    <n v="12.87"/>
    <n v="15.186599999999999"/>
    <x v="7"/>
    <x v="0"/>
  </r>
  <r>
    <n v="176133"/>
    <n v="1252303279"/>
    <n v="63864202"/>
    <d v="2025-02-19T00:00:00"/>
    <s v="Wednesday"/>
    <s v="פרטי"/>
    <s v="עירון"/>
    <s v="נחשונים"/>
    <n v="6"/>
    <n v="21.45"/>
    <n v="25.310999999999996"/>
    <x v="1"/>
    <x v="0"/>
  </r>
  <r>
    <n v="176133"/>
    <n v="1252303279"/>
    <n v="62923103"/>
    <d v="2025-02-19T00:00:00"/>
    <s v="Wednesday"/>
    <s v="מעל 4 טון"/>
    <s v="עין תות"/>
    <s v="עירון"/>
    <n v="1"/>
    <n v="18.690000000000001"/>
    <n v="22.054200000000002"/>
    <x v="5"/>
    <x v="0"/>
  </r>
  <r>
    <n v="176133"/>
    <n v="1252303279"/>
    <n v="63864202"/>
    <d v="2025-02-19T00:00:00"/>
    <s v="Wednesday"/>
    <s v="פרטי"/>
    <s v="בן-שמן"/>
    <s v="עירון"/>
    <n v="7"/>
    <n v="21.45"/>
    <n v="25.310999999999996"/>
    <x v="1"/>
    <x v="0"/>
  </r>
  <r>
    <n v="176133"/>
    <n v="1252303279"/>
    <n v="76886302"/>
    <d v="2025-02-19T00:00:00"/>
    <s v="Wednesday"/>
    <s v="פרטי"/>
    <s v="עין תות"/>
    <s v="בן-שמן"/>
    <n v="8"/>
    <n v="27.68"/>
    <n v="32.662399999999998"/>
    <x v="7"/>
    <x v="0"/>
  </r>
  <r>
    <n v="176133"/>
    <n v="1252303279"/>
    <n v="13802001"/>
    <d v="2025-02-19T00:00:00"/>
    <s v="Wednesday"/>
    <s v="פרטי"/>
    <s v="עין תות"/>
    <s v="עירון"/>
    <n v="1"/>
    <n v="6.23"/>
    <n v="7.3513999999999999"/>
    <x v="11"/>
    <x v="0"/>
  </r>
  <r>
    <n v="176133"/>
    <n v="1252303279"/>
    <n v="51513101"/>
    <d v="2025-02-18T00:00:00"/>
    <s v="Tuesday"/>
    <s v="פרטי"/>
    <s v="אייל"/>
    <s v="נחשונים"/>
    <n v="3"/>
    <n v="12.87"/>
    <n v="15.186599999999999"/>
    <x v="2"/>
    <x v="0"/>
  </r>
  <r>
    <n v="176133"/>
    <n v="1252303279"/>
    <n v="51513101"/>
    <d v="2025-02-18T00:00:00"/>
    <s v="Tuesday"/>
    <s v="פרטי"/>
    <s v="נחשונים"/>
    <s v="חורשים"/>
    <n v="2"/>
    <n v="12.87"/>
    <n v="15.186599999999999"/>
    <x v="2"/>
    <x v="0"/>
  </r>
  <r>
    <n v="176133"/>
    <n v="1252303279"/>
    <n v="76886302"/>
    <d v="2025-02-18T00:00:00"/>
    <s v="Tuesday"/>
    <s v="פרטי"/>
    <s v="אייל"/>
    <s v="עירון"/>
    <n v="3"/>
    <n v="12.87"/>
    <n v="15.186599999999999"/>
    <x v="7"/>
    <x v="0"/>
  </r>
  <r>
    <n v="176133"/>
    <n v="1252303279"/>
    <n v="63864202"/>
    <d v="2025-02-18T00:00:00"/>
    <s v="Tuesday"/>
    <s v="פרטי"/>
    <s v="עין תות"/>
    <s v="קסם"/>
    <n v="6"/>
    <n v="27.68"/>
    <n v="32.662399999999998"/>
    <x v="1"/>
    <x v="0"/>
  </r>
  <r>
    <n v="176133"/>
    <n v="1252303279"/>
    <n v="62923103"/>
    <d v="2025-02-18T00:00:00"/>
    <s v="Tuesday"/>
    <s v="מעל 4 טון"/>
    <s v="שורק"/>
    <s v="באקה"/>
    <n v="8"/>
    <n v="64.349999999999994"/>
    <n v="75.932999999999993"/>
    <x v="5"/>
    <x v="0"/>
  </r>
  <r>
    <n v="176133"/>
    <n v="1252303279"/>
    <n v="39429702"/>
    <d v="2025-02-18T00:00:00"/>
    <s v="Tuesday"/>
    <s v="פרטי"/>
    <s v="קסם"/>
    <s v="באקה"/>
    <n v="4"/>
    <n v="17.16"/>
    <n v="20.248799999999999"/>
    <x v="0"/>
    <x v="0"/>
  </r>
  <r>
    <n v="176133"/>
    <n v="1252303279"/>
    <n v="63864202"/>
    <d v="2025-02-17T00:00:00"/>
    <s v="Monday"/>
    <s v="פרטי"/>
    <s v="עירון"/>
    <s v="נחשונים"/>
    <n v="6"/>
    <n v="21.45"/>
    <n v="25.310999999999996"/>
    <x v="1"/>
    <x v="0"/>
  </r>
  <r>
    <n v="176133"/>
    <n v="1252303279"/>
    <n v="53484801"/>
    <d v="2025-02-17T00:00:00"/>
    <s v="Monday"/>
    <s v="פרטי"/>
    <s v="עין תות"/>
    <s v="נחשונים"/>
    <n v="7"/>
    <n v="27.68"/>
    <n v="32.662399999999998"/>
    <x v="8"/>
    <x v="0"/>
  </r>
  <r>
    <n v="176133"/>
    <n v="1252303279"/>
    <n v="63864202"/>
    <d v="2025-02-17T00:00:00"/>
    <s v="Monday"/>
    <s v="פרטי"/>
    <s v="עירון"/>
    <s v="עין תות"/>
    <n v="1"/>
    <n v="6.23"/>
    <n v="7.3513999999999999"/>
    <x v="1"/>
    <x v="0"/>
  </r>
  <r>
    <n v="176133"/>
    <n v="1252303279"/>
    <n v="74599802"/>
    <d v="2025-02-17T00:00:00"/>
    <s v="Monday"/>
    <s v="מעל 4 טון"/>
    <s v="חורשים"/>
    <s v="נחשונים"/>
    <n v="2"/>
    <n v="38.61"/>
    <n v="45.559799999999996"/>
    <x v="3"/>
    <x v="0"/>
  </r>
  <r>
    <n v="176133"/>
    <n v="1252303279"/>
    <n v="54718201"/>
    <d v="2025-02-16T00:00:00"/>
    <s v="Sunday"/>
    <s v="פרטי"/>
    <s v="שורק"/>
    <s v="נשרים"/>
    <n v="1"/>
    <n v="12.87"/>
    <n v="15.186599999999999"/>
    <x v="15"/>
    <x v="0"/>
  </r>
  <r>
    <n v="176133"/>
    <n v="1252303279"/>
    <n v="51513101"/>
    <d v="2025-02-16T00:00:00"/>
    <s v="Sunday"/>
    <s v="פרטי"/>
    <s v="נחשונים"/>
    <s v="אייל"/>
    <n v="3"/>
    <n v="12.87"/>
    <n v="15.186599999999999"/>
    <x v="2"/>
    <x v="0"/>
  </r>
  <r>
    <n v="176133"/>
    <n v="1252303279"/>
    <n v="53484801"/>
    <d v="2025-02-16T00:00:00"/>
    <s v="Sunday"/>
    <s v="פרטי"/>
    <s v="עין תות"/>
    <s v="אייל"/>
    <n v="4"/>
    <n v="19.100000000000001"/>
    <n v="22.538"/>
    <x v="8"/>
    <x v="0"/>
  </r>
  <r>
    <n v="176133"/>
    <n v="1252303279"/>
    <n v="74599802"/>
    <d v="2025-02-16T00:00:00"/>
    <s v="Sunday"/>
    <s v="מעל 4 טון"/>
    <s v="שורק"/>
    <s v="נשרים"/>
    <n v="1"/>
    <n v="38.61"/>
    <n v="45.559799999999996"/>
    <x v="3"/>
    <x v="0"/>
  </r>
  <r>
    <n v="176133"/>
    <n v="1252303279"/>
    <n v="63864202"/>
    <d v="2025-02-16T00:00:00"/>
    <s v="Sunday"/>
    <s v="פרטי"/>
    <s v="שורק"/>
    <s v="נשרים"/>
    <n v="1"/>
    <n v="12.87"/>
    <n v="15.186599999999999"/>
    <x v="1"/>
    <x v="0"/>
  </r>
  <r>
    <n v="176133"/>
    <n v="1252303279"/>
    <n v="53484801"/>
    <d v="2025-02-16T00:00:00"/>
    <s v="Sunday"/>
    <s v="פרטי"/>
    <s v="חורשים"/>
    <s v="עין תות"/>
    <n v="5"/>
    <n v="23.39"/>
    <n v="27.600200000000001"/>
    <x v="8"/>
    <x v="0"/>
  </r>
  <r>
    <n v="176133"/>
    <n v="1252303279"/>
    <n v="39429702"/>
    <d v="2025-02-16T00:00:00"/>
    <s v="Sunday"/>
    <s v="פרטי"/>
    <s v="קסם"/>
    <s v="באקה"/>
    <n v="4"/>
    <n v="17.16"/>
    <n v="20.248799999999999"/>
    <x v="0"/>
    <x v="0"/>
  </r>
  <r>
    <n v="176133"/>
    <n v="1252303279"/>
    <n v="76886302"/>
    <d v="2025-02-14T00:00:00"/>
    <s v="Friday"/>
    <s v="פרטי"/>
    <s v="חורשים"/>
    <s v="נחשונים"/>
    <n v="2"/>
    <n v="12.87"/>
    <n v="15.186599999999999"/>
    <x v="7"/>
    <x v="1"/>
  </r>
  <r>
    <n v="176133"/>
    <n v="1251473684"/>
    <n v="31339202"/>
    <d v="2025-02-13T00:00:00"/>
    <s v="Thursday"/>
    <s v="פרטי"/>
    <s v="שורק"/>
    <s v="חורשים"/>
    <n v="5"/>
    <n v="21.45"/>
    <n v="25.310999999999996"/>
    <x v="10"/>
    <x v="0"/>
  </r>
  <r>
    <n v="176133"/>
    <n v="1251473684"/>
    <n v="54718201"/>
    <d v="2025-02-13T00:00:00"/>
    <s v="Thursday"/>
    <s v="פרטי"/>
    <s v="שורק"/>
    <s v="נשרים"/>
    <n v="1"/>
    <n v="12.87"/>
    <n v="15.186599999999999"/>
    <x v="15"/>
    <x v="0"/>
  </r>
  <r>
    <n v="176133"/>
    <n v="1251473684"/>
    <n v="76886302"/>
    <d v="2025-02-13T00:00:00"/>
    <s v="Thursday"/>
    <s v="פרטי"/>
    <s v="חורשים"/>
    <s v="עירון"/>
    <n v="4"/>
    <n v="17.16"/>
    <n v="20.248799999999999"/>
    <x v="7"/>
    <x v="0"/>
  </r>
  <r>
    <n v="176133"/>
    <n v="1252303279"/>
    <n v="63864202"/>
    <d v="2025-02-13T00:00:00"/>
    <s v="Thursday"/>
    <s v="פרטי"/>
    <s v="עין תות"/>
    <s v="נחשונים"/>
    <n v="7"/>
    <n v="27.68"/>
    <n v="32.662399999999998"/>
    <x v="1"/>
    <x v="0"/>
  </r>
  <r>
    <n v="176133"/>
    <n v="1251473684"/>
    <n v="62923103"/>
    <d v="2025-02-13T00:00:00"/>
    <s v="Thursday"/>
    <s v="מעל 4 טון"/>
    <s v="בן-שמן"/>
    <s v="חורשים"/>
    <n v="3"/>
    <n v="38.61"/>
    <n v="45.559799999999996"/>
    <x v="5"/>
    <x v="0"/>
  </r>
  <r>
    <n v="176133"/>
    <n v="1251473684"/>
    <n v="77443601"/>
    <d v="2025-02-13T00:00:00"/>
    <s v="Thursday"/>
    <s v="פרטי"/>
    <s v="שורק"/>
    <s v="חורשים"/>
    <n v="5"/>
    <n v="21.45"/>
    <n v="25.310999999999996"/>
    <x v="14"/>
    <x v="0"/>
  </r>
  <r>
    <n v="176133"/>
    <n v="1251473684"/>
    <n v="62923103"/>
    <d v="2025-02-13T00:00:00"/>
    <s v="Thursday"/>
    <s v="מעל 4 טון"/>
    <s v="חורשים"/>
    <s v="בן-שמן"/>
    <n v="3"/>
    <n v="38.61"/>
    <n v="45.559799999999996"/>
    <x v="5"/>
    <x v="0"/>
  </r>
  <r>
    <n v="176133"/>
    <n v="1251473684"/>
    <n v="51513101"/>
    <d v="2025-02-12T00:00:00"/>
    <s v="Wednesday"/>
    <s v="פרטי"/>
    <s v="עין תות"/>
    <s v="קסם"/>
    <n v="6"/>
    <n v="27.68"/>
    <n v="32.662399999999998"/>
    <x v="2"/>
    <x v="0"/>
  </r>
  <r>
    <n v="176133"/>
    <n v="1252303279"/>
    <n v="63864202"/>
    <d v="2025-02-12T00:00:00"/>
    <s v="Wednesday"/>
    <s v="פרטי"/>
    <s v="באקה"/>
    <s v="נחשונים"/>
    <n v="5"/>
    <n v="21.45"/>
    <n v="25.310999999999996"/>
    <x v="1"/>
    <x v="0"/>
  </r>
  <r>
    <n v="176133"/>
    <n v="1251473684"/>
    <n v="51513101"/>
    <d v="2025-02-12T00:00:00"/>
    <s v="Wednesday"/>
    <s v="פרטי"/>
    <s v="קסם"/>
    <s v="עין תות"/>
    <n v="6"/>
    <n v="27.68"/>
    <n v="32.662399999999998"/>
    <x v="2"/>
    <x v="0"/>
  </r>
  <r>
    <n v="176133"/>
    <n v="1251473684"/>
    <n v="39429702"/>
    <d v="2025-02-12T00:00:00"/>
    <s v="Wednesday"/>
    <s v="פרטי"/>
    <s v="קסם"/>
    <s v="באקה"/>
    <n v="4"/>
    <n v="17.16"/>
    <n v="20.248799999999999"/>
    <x v="0"/>
    <x v="0"/>
  </r>
  <r>
    <n v="176133"/>
    <n v="1251473684"/>
    <n v="76886302"/>
    <d v="2025-02-12T00:00:00"/>
    <s v="Wednesday"/>
    <s v="פרטי"/>
    <s v="חורשים"/>
    <s v="בן-שמן"/>
    <n v="3"/>
    <n v="12.87"/>
    <n v="15.186599999999999"/>
    <x v="7"/>
    <x v="0"/>
  </r>
  <r>
    <n v="176133"/>
    <n v="1251473684"/>
    <n v="31339202"/>
    <d v="2025-02-12T00:00:00"/>
    <s v="Wednesday"/>
    <s v="פרטי"/>
    <s v="חורשים"/>
    <s v="שורק"/>
    <n v="5"/>
    <n v="21.45"/>
    <n v="25.310999999999996"/>
    <x v="10"/>
    <x v="0"/>
  </r>
  <r>
    <n v="176133"/>
    <n v="1251473684"/>
    <n v="13802001"/>
    <d v="2025-02-11T00:00:00"/>
    <s v="Tuesday"/>
    <s v="פרטי"/>
    <s v="עין תות"/>
    <s v="עירון"/>
    <n v="1"/>
    <n v="6.23"/>
    <n v="7.3513999999999999"/>
    <x v="11"/>
    <x v="0"/>
  </r>
  <r>
    <n v="176133"/>
    <n v="1251473684"/>
    <n v="76886302"/>
    <d v="2025-02-11T00:00:00"/>
    <s v="Tuesday"/>
    <s v="פרטי"/>
    <s v="בן-שמן"/>
    <s v="עין תות"/>
    <n v="8"/>
    <n v="27.68"/>
    <n v="32.662399999999998"/>
    <x v="7"/>
    <x v="0"/>
  </r>
  <r>
    <n v="176133"/>
    <n v="1251473684"/>
    <n v="51513101"/>
    <d v="2025-02-11T00:00:00"/>
    <s v="Tuesday"/>
    <s v="פרטי"/>
    <s v="בן-שמן"/>
    <s v="נחשונים"/>
    <n v="1"/>
    <n v="12.87"/>
    <n v="15.186599999999999"/>
    <x v="2"/>
    <x v="0"/>
  </r>
  <r>
    <n v="176133"/>
    <n v="1251473684"/>
    <n v="53484801"/>
    <d v="2025-02-11T00:00:00"/>
    <s v="Tuesday"/>
    <s v="פרטי"/>
    <s v="אייל"/>
    <s v="ניצני-עוז"/>
    <n v="1"/>
    <n v="12.87"/>
    <n v="15.186599999999999"/>
    <x v="8"/>
    <x v="0"/>
  </r>
  <r>
    <n v="176133"/>
    <n v="1252303279"/>
    <n v="63864202"/>
    <d v="2025-02-11T00:00:00"/>
    <s v="Tuesday"/>
    <s v="פרטי"/>
    <s v="עין תות"/>
    <s v="נחשונים"/>
    <n v="7"/>
    <n v="27.68"/>
    <n v="32.662399999999998"/>
    <x v="1"/>
    <x v="0"/>
  </r>
  <r>
    <n v="176133"/>
    <n v="1252303279"/>
    <n v="63864202"/>
    <d v="2025-02-11T00:00:00"/>
    <s v="Tuesday"/>
    <s v="פרטי"/>
    <s v="קסם"/>
    <s v="עין תות"/>
    <n v="6"/>
    <n v="27.68"/>
    <n v="32.662399999999998"/>
    <x v="1"/>
    <x v="0"/>
  </r>
  <r>
    <n v="176133"/>
    <n v="1251473684"/>
    <n v="76886302"/>
    <d v="2025-02-11T00:00:00"/>
    <s v="Tuesday"/>
    <s v="פרטי"/>
    <s v="חורשים"/>
    <s v="בן-שמן"/>
    <n v="3"/>
    <n v="12.87"/>
    <n v="15.186599999999999"/>
    <x v="7"/>
    <x v="0"/>
  </r>
  <r>
    <n v="176133"/>
    <n v="1251473684"/>
    <n v="74599802"/>
    <d v="2025-02-11T00:00:00"/>
    <s v="Tuesday"/>
    <s v="מעל 4 טון"/>
    <s v="קסם"/>
    <s v="בן-שמן"/>
    <n v="2"/>
    <n v="38.61"/>
    <n v="45.559799999999996"/>
    <x v="3"/>
    <x v="0"/>
  </r>
  <r>
    <n v="176133"/>
    <n v="1251473684"/>
    <n v="51513101"/>
    <d v="2025-02-11T00:00:00"/>
    <s v="Tuesday"/>
    <s v="פרטי"/>
    <s v="חורשים"/>
    <s v="בן-שמן"/>
    <n v="3"/>
    <n v="12.87"/>
    <n v="15.186599999999999"/>
    <x v="2"/>
    <x v="0"/>
  </r>
  <r>
    <n v="176133"/>
    <n v="1251473684"/>
    <n v="54718201"/>
    <d v="2025-02-11T00:00:00"/>
    <s v="Tuesday"/>
    <s v="פרטי"/>
    <s v="נשרים"/>
    <s v="שורק"/>
    <n v="1"/>
    <n v="12.87"/>
    <n v="15.186599999999999"/>
    <x v="15"/>
    <x v="0"/>
  </r>
  <r>
    <n v="176133"/>
    <n v="1251473684"/>
    <n v="54718201"/>
    <d v="2025-02-10T00:00:00"/>
    <s v="Monday"/>
    <s v="פרטי"/>
    <s v="שורק"/>
    <s v="נשרים"/>
    <n v="1"/>
    <n v="12.87"/>
    <n v="15.186599999999999"/>
    <x v="15"/>
    <x v="0"/>
  </r>
  <r>
    <n v="176133"/>
    <n v="1252303279"/>
    <n v="63864202"/>
    <d v="2025-02-10T00:00:00"/>
    <s v="Monday"/>
    <s v="פרטי"/>
    <s v="עין תות"/>
    <s v="נחשונים"/>
    <n v="7"/>
    <n v="27.68"/>
    <n v="32.662399999999998"/>
    <x v="1"/>
    <x v="0"/>
  </r>
  <r>
    <n v="176133"/>
    <n v="1252303279"/>
    <n v="63864202"/>
    <d v="2025-02-10T00:00:00"/>
    <s v="Monday"/>
    <s v="פרטי"/>
    <s v="עירון"/>
    <s v="עין תות"/>
    <n v="1"/>
    <n v="6.23"/>
    <n v="7.3513999999999999"/>
    <x v="1"/>
    <x v="0"/>
  </r>
  <r>
    <n v="176133"/>
    <n v="1251473684"/>
    <n v="53484801"/>
    <d v="2025-02-10T00:00:00"/>
    <s v="Monday"/>
    <s v="פרטי"/>
    <s v="חורשים"/>
    <s v="בן-שמן"/>
    <n v="3"/>
    <n v="12.87"/>
    <n v="15.186599999999999"/>
    <x v="8"/>
    <x v="0"/>
  </r>
  <r>
    <n v="176133"/>
    <n v="1251473684"/>
    <n v="62923103"/>
    <d v="2025-02-10T00:00:00"/>
    <s v="Monday"/>
    <s v="מעל 4 טון"/>
    <s v="עירון"/>
    <s v="עין תות"/>
    <n v="1"/>
    <n v="18.690000000000001"/>
    <n v="22.054200000000002"/>
    <x v="5"/>
    <x v="0"/>
  </r>
  <r>
    <n v="176133"/>
    <n v="1251473684"/>
    <n v="54718201"/>
    <d v="2025-02-10T00:00:00"/>
    <s v="Monday"/>
    <s v="פרטי"/>
    <s v="נשרים"/>
    <s v="שורק"/>
    <n v="1"/>
    <n v="12.87"/>
    <n v="15.186599999999999"/>
    <x v="15"/>
    <x v="0"/>
  </r>
  <r>
    <n v="176133"/>
    <n v="1251473684"/>
    <n v="74599802"/>
    <d v="2025-02-09T00:00:00"/>
    <s v="Sunday"/>
    <s v="מעל 4 טון"/>
    <s v="שורק"/>
    <s v="בן-שמן"/>
    <n v="2"/>
    <n v="38.61"/>
    <n v="45.559799999999996"/>
    <x v="3"/>
    <x v="0"/>
  </r>
  <r>
    <n v="176133"/>
    <n v="1251473684"/>
    <n v="62923103"/>
    <d v="2025-02-09T00:00:00"/>
    <s v="Sunday"/>
    <s v="מעל 4 טון"/>
    <s v="נחשונים"/>
    <s v="חורשים"/>
    <n v="2"/>
    <n v="38.61"/>
    <n v="45.559799999999996"/>
    <x v="5"/>
    <x v="0"/>
  </r>
  <r>
    <n v="176133"/>
    <n v="1251473684"/>
    <n v="62923103"/>
    <d v="2025-02-09T00:00:00"/>
    <s v="Sunday"/>
    <s v="מעל 4 טון"/>
    <s v="חורשים"/>
    <s v="בן-שמן"/>
    <n v="3"/>
    <n v="38.61"/>
    <n v="45.559799999999996"/>
    <x v="5"/>
    <x v="0"/>
  </r>
  <r>
    <n v="176133"/>
    <n v="1251473684"/>
    <n v="13802001"/>
    <d v="2025-02-09T00:00:00"/>
    <s v="Sunday"/>
    <s v="פרטי"/>
    <s v="נחשונים"/>
    <s v="עין תות"/>
    <n v="7"/>
    <n v="27.68"/>
    <n v="32.662399999999998"/>
    <x v="11"/>
    <x v="0"/>
  </r>
  <r>
    <n v="176133"/>
    <n v="1251473684"/>
    <n v="13802001"/>
    <d v="2025-02-08T00:00:00"/>
    <s v="Saturday"/>
    <s v="פרטי"/>
    <s v="שורק"/>
    <s v="קסם"/>
    <n v="4"/>
    <n v="17.16"/>
    <n v="20.248799999999999"/>
    <x v="11"/>
    <x v="1"/>
  </r>
  <r>
    <n v="176133"/>
    <n v="1251473684"/>
    <n v="39429702"/>
    <d v="2025-02-07T00:00:00"/>
    <s v="Friday"/>
    <s v="פרטי"/>
    <s v="עירון"/>
    <s v="קסם"/>
    <n v="5"/>
    <n v="21.45"/>
    <n v="25.310999999999996"/>
    <x v="0"/>
    <x v="1"/>
  </r>
  <r>
    <n v="176133"/>
    <n v="1251473684"/>
    <n v="39429702"/>
    <d v="2025-02-07T00:00:00"/>
    <s v="Friday"/>
    <s v="פרטי"/>
    <s v="קסם"/>
    <s v="עירון"/>
    <n v="5"/>
    <n v="21.45"/>
    <n v="25.310999999999996"/>
    <x v="0"/>
    <x v="1"/>
  </r>
  <r>
    <n v="176133"/>
    <n v="1251473684"/>
    <n v="8280686"/>
    <d v="2025-02-07T00:00:00"/>
    <s v="Friday"/>
    <s v="פרטי"/>
    <s v="שורק"/>
    <s v="בן-שמן"/>
    <n v="2"/>
    <n v="12.87"/>
    <n v="15.186599999999999"/>
    <x v="17"/>
    <x v="1"/>
  </r>
  <r>
    <n v="176133"/>
    <n v="1251473684"/>
    <n v="76886302"/>
    <d v="2025-02-07T00:00:00"/>
    <s v="Friday"/>
    <s v="פרטי"/>
    <s v="נשרים"/>
    <s v="עין תות"/>
    <n v="9"/>
    <n v="27.68"/>
    <n v="32.662399999999998"/>
    <x v="7"/>
    <x v="1"/>
  </r>
  <r>
    <n v="176133"/>
    <n v="1251473684"/>
    <n v="39429702"/>
    <d v="2025-02-06T00:00:00"/>
    <s v="Thursday"/>
    <s v="פרטי"/>
    <s v="באקה"/>
    <s v="קסם"/>
    <n v="4"/>
    <n v="17.16"/>
    <n v="20.248799999999999"/>
    <x v="0"/>
    <x v="0"/>
  </r>
  <r>
    <n v="176133"/>
    <n v="1251473684"/>
    <n v="76886302"/>
    <d v="2025-02-06T00:00:00"/>
    <s v="Thursday"/>
    <s v="פרטי"/>
    <s v="נחשונים"/>
    <s v="עירון"/>
    <n v="6"/>
    <n v="21.45"/>
    <n v="25.310999999999996"/>
    <x v="7"/>
    <x v="0"/>
  </r>
  <r>
    <n v="176133"/>
    <n v="1251473684"/>
    <n v="13802001"/>
    <d v="2025-02-06T00:00:00"/>
    <s v="Thursday"/>
    <s v="פרטי"/>
    <s v="בן-שמן"/>
    <s v="שורק"/>
    <n v="2"/>
    <n v="12.87"/>
    <n v="15.186599999999999"/>
    <x v="11"/>
    <x v="0"/>
  </r>
  <r>
    <n v="176133"/>
    <n v="1251473684"/>
    <n v="51513101"/>
    <d v="2025-02-06T00:00:00"/>
    <s v="Thursday"/>
    <s v="פרטי"/>
    <s v="בן-שמן"/>
    <s v="נחשונים"/>
    <n v="1"/>
    <n v="12.87"/>
    <n v="15.186599999999999"/>
    <x v="2"/>
    <x v="0"/>
  </r>
  <r>
    <n v="176133"/>
    <n v="1251473684"/>
    <n v="8280686"/>
    <d v="2025-02-06T00:00:00"/>
    <s v="Thursday"/>
    <s v="פרטי"/>
    <s v="נשרים"/>
    <s v="שורק"/>
    <n v="1"/>
    <n v="12.87"/>
    <n v="15.186599999999999"/>
    <x v="17"/>
    <x v="0"/>
  </r>
  <r>
    <n v="176133"/>
    <n v="1251473684"/>
    <n v="74599802"/>
    <d v="2025-02-06T00:00:00"/>
    <s v="Thursday"/>
    <s v="מעל 4 טון"/>
    <s v="חורשים"/>
    <s v="נחשונים"/>
    <n v="2"/>
    <n v="38.61"/>
    <n v="45.559799999999996"/>
    <x v="3"/>
    <x v="0"/>
  </r>
  <r>
    <n v="176133"/>
    <n v="1251473684"/>
    <n v="51513101"/>
    <d v="2025-02-06T00:00:00"/>
    <s v="Thursday"/>
    <s v="פרטי"/>
    <s v="חורשים"/>
    <s v="בן-שמן"/>
    <n v="3"/>
    <n v="12.87"/>
    <n v="15.186599999999999"/>
    <x v="2"/>
    <x v="0"/>
  </r>
  <r>
    <n v="176133"/>
    <n v="1251473684"/>
    <n v="76886302"/>
    <d v="2025-02-06T00:00:00"/>
    <s v="Thursday"/>
    <s v="פרטי"/>
    <s v="חורשים"/>
    <s v="נחשונים"/>
    <n v="2"/>
    <n v="12.87"/>
    <n v="15.186599999999999"/>
    <x v="7"/>
    <x v="0"/>
  </r>
  <r>
    <n v="176133"/>
    <n v="1251473684"/>
    <n v="51513101"/>
    <d v="2025-02-05T00:00:00"/>
    <s v="Wednesday"/>
    <s v="פרטי"/>
    <s v="בן-שמן"/>
    <s v="נחשונים"/>
    <n v="1"/>
    <n v="12.87"/>
    <n v="15.186599999999999"/>
    <x v="2"/>
    <x v="0"/>
  </r>
  <r>
    <n v="176133"/>
    <n v="1251473684"/>
    <n v="51513101"/>
    <d v="2025-02-05T00:00:00"/>
    <s v="Wednesday"/>
    <s v="פרטי"/>
    <s v="נחשונים"/>
    <s v="בן-שמן"/>
    <n v="1"/>
    <n v="12.87"/>
    <n v="15.186599999999999"/>
    <x v="2"/>
    <x v="0"/>
  </r>
  <r>
    <n v="176133"/>
    <n v="1251473684"/>
    <n v="13802001"/>
    <d v="2025-02-05T00:00:00"/>
    <s v="Wednesday"/>
    <s v="פרטי"/>
    <s v="עירון"/>
    <s v="עין תות"/>
    <n v="1"/>
    <n v="6.23"/>
    <n v="7.3513999999999999"/>
    <x v="11"/>
    <x v="0"/>
  </r>
  <r>
    <n v="176133"/>
    <n v="1251473684"/>
    <n v="50113501"/>
    <d v="2025-02-05T00:00:00"/>
    <s v="Wednesday"/>
    <s v="פרטי"/>
    <s v="באקה"/>
    <s v="עין תות"/>
    <n v="2"/>
    <n v="19.100000000000001"/>
    <n v="22.538"/>
    <x v="16"/>
    <x v="0"/>
  </r>
  <r>
    <n v="176133"/>
    <n v="1251473684"/>
    <n v="13802001"/>
    <d v="2025-02-05T00:00:00"/>
    <s v="Wednesday"/>
    <s v="פרטי"/>
    <s v="עין תות"/>
    <s v="עירון"/>
    <n v="1"/>
    <n v="6.23"/>
    <n v="7.3513999999999999"/>
    <x v="11"/>
    <x v="0"/>
  </r>
  <r>
    <n v="176133"/>
    <n v="1251473684"/>
    <n v="76886302"/>
    <d v="2025-02-04T00:00:00"/>
    <s v="Tuesday"/>
    <s v="פרטי"/>
    <s v="בן-שמן"/>
    <s v="עין תות"/>
    <n v="8"/>
    <n v="27.68"/>
    <n v="32.662399999999998"/>
    <x v="7"/>
    <x v="0"/>
  </r>
  <r>
    <n v="176133"/>
    <n v="1251473684"/>
    <n v="51513101"/>
    <d v="2025-02-04T00:00:00"/>
    <s v="Tuesday"/>
    <s v="פרטי"/>
    <s v="נחשונים"/>
    <s v="אייל"/>
    <n v="3"/>
    <n v="12.87"/>
    <n v="15.186599999999999"/>
    <x v="2"/>
    <x v="0"/>
  </r>
  <r>
    <n v="176133"/>
    <n v="1251473684"/>
    <n v="76886302"/>
    <d v="2025-02-04T00:00:00"/>
    <s v="Tuesday"/>
    <s v="פרטי"/>
    <s v="חורשים"/>
    <s v="בן-שמן"/>
    <n v="3"/>
    <n v="12.87"/>
    <n v="15.186599999999999"/>
    <x v="7"/>
    <x v="0"/>
  </r>
  <r>
    <n v="176133"/>
    <n v="1251473684"/>
    <n v="74599802"/>
    <d v="2025-02-04T00:00:00"/>
    <s v="Tuesday"/>
    <s v="מעל 4 טון"/>
    <s v="חורשים"/>
    <s v="בן-שמן"/>
    <n v="3"/>
    <n v="38.61"/>
    <n v="45.559799999999996"/>
    <x v="3"/>
    <x v="0"/>
  </r>
  <r>
    <n v="176133"/>
    <n v="1252303279"/>
    <n v="63864202"/>
    <d v="2025-02-03T00:00:00"/>
    <s v="Monday"/>
    <s v="פרטי"/>
    <s v="עירון"/>
    <s v="נחשונים"/>
    <n v="6"/>
    <n v="21.45"/>
    <n v="25.310999999999996"/>
    <x v="1"/>
    <x v="0"/>
  </r>
  <r>
    <n v="176133"/>
    <n v="1251473684"/>
    <n v="53484801"/>
    <d v="2025-02-03T00:00:00"/>
    <s v="Monday"/>
    <s v="פרטי"/>
    <s v="עין תות"/>
    <s v="קסם"/>
    <n v="6"/>
    <n v="27.68"/>
    <n v="32.662399999999998"/>
    <x v="8"/>
    <x v="0"/>
  </r>
  <r>
    <n v="176133"/>
    <n v="1251473684"/>
    <n v="62923103"/>
    <d v="2025-02-03T00:00:00"/>
    <s v="Monday"/>
    <s v="מעל 4 טון"/>
    <s v="עין תות"/>
    <s v="עירון"/>
    <n v="1"/>
    <n v="18.690000000000001"/>
    <n v="22.054200000000002"/>
    <x v="5"/>
    <x v="0"/>
  </r>
  <r>
    <n v="176133"/>
    <n v="1252303279"/>
    <n v="63864202"/>
    <d v="2025-02-03T00:00:00"/>
    <s v="Monday"/>
    <s v="פרטי"/>
    <s v="עירון"/>
    <s v="עין תות"/>
    <n v="1"/>
    <n v="6.23"/>
    <n v="7.3513999999999999"/>
    <x v="1"/>
    <x v="0"/>
  </r>
  <r>
    <n v="176133"/>
    <n v="1251473684"/>
    <n v="74599802"/>
    <d v="2025-02-02T00:00:00"/>
    <s v="Sunday"/>
    <s v="מעל 4 טון"/>
    <s v="שורק"/>
    <s v="בן-שמן"/>
    <n v="2"/>
    <n v="38.61"/>
    <n v="45.559799999999996"/>
    <x v="3"/>
    <x v="0"/>
  </r>
  <r>
    <n v="176133"/>
    <n v="1251473684"/>
    <n v="39429702"/>
    <d v="2025-02-02T00:00:00"/>
    <s v="Sunday"/>
    <s v="פרטי"/>
    <s v="קסם"/>
    <s v="באקה"/>
    <n v="4"/>
    <n v="17.16"/>
    <n v="20.248799999999999"/>
    <x v="0"/>
    <x v="0"/>
  </r>
  <r>
    <n v="176133"/>
    <n v="1251473684"/>
    <n v="75872701"/>
    <d v="2025-02-01T00:00:00"/>
    <s v="Saturday"/>
    <s v="פרטי"/>
    <s v="עירון"/>
    <s v="נחשונים"/>
    <n v="6"/>
    <n v="21.45"/>
    <n v="25.310999999999996"/>
    <x v="4"/>
    <x v="1"/>
  </r>
  <r>
    <n v="176133"/>
    <n v="1251473684"/>
    <n v="75872701"/>
    <d v="2025-02-01T00:00:00"/>
    <s v="Saturday"/>
    <s v="פרטי"/>
    <s v="נחשונים"/>
    <s v="עירון"/>
    <n v="6"/>
    <n v="21.45"/>
    <n v="25.310999999999996"/>
    <x v="4"/>
    <x v="1"/>
  </r>
  <r>
    <n v="176133"/>
    <n v="1251473684"/>
    <n v="51513101"/>
    <d v="2025-01-31T00:00:00"/>
    <s v="Friday"/>
    <s v="פרטי"/>
    <s v="קסם"/>
    <s v="אייל"/>
    <n v="2"/>
    <n v="12.87"/>
    <n v="15.186599999999999"/>
    <x v="2"/>
    <x v="1"/>
  </r>
  <r>
    <n v="176133"/>
    <n v="1252303279"/>
    <n v="63864202"/>
    <d v="2025-01-30T00:00:00"/>
    <s v="Thursday"/>
    <s v="פרטי"/>
    <s v="עין תות"/>
    <s v="נחשונים"/>
    <n v="7"/>
    <n v="27.68"/>
    <n v="32.662399999999998"/>
    <x v="1"/>
    <x v="0"/>
  </r>
  <r>
    <n v="176133"/>
    <n v="1251473684"/>
    <n v="62923103"/>
    <d v="2025-01-30T00:00:00"/>
    <s v="Thursday"/>
    <s v="מעל 4 טון"/>
    <s v="בן-שמן"/>
    <s v="אייל"/>
    <n v="4"/>
    <n v="51.48"/>
    <n v="60.746399999999994"/>
    <x v="5"/>
    <x v="0"/>
  </r>
  <r>
    <n v="176133"/>
    <n v="1251473684"/>
    <n v="51513101"/>
    <d v="2025-01-30T00:00:00"/>
    <s v="Thursday"/>
    <s v="פרטי"/>
    <s v="בן-שמן"/>
    <s v="נחשונים"/>
    <n v="1"/>
    <n v="12.87"/>
    <n v="15.186599999999999"/>
    <x v="2"/>
    <x v="0"/>
  </r>
  <r>
    <n v="176133"/>
    <n v="1251473684"/>
    <n v="51513101"/>
    <d v="2025-01-30T00:00:00"/>
    <s v="Thursday"/>
    <s v="פרטי"/>
    <s v="חורשים"/>
    <s v="בן-שמן"/>
    <n v="3"/>
    <n v="12.87"/>
    <n v="15.186599999999999"/>
    <x v="2"/>
    <x v="0"/>
  </r>
  <r>
    <n v="176133"/>
    <n v="1252303279"/>
    <n v="63864202"/>
    <d v="2025-01-30T00:00:00"/>
    <s v="Thursday"/>
    <s v="פרטי"/>
    <s v="באקה"/>
    <s v="עירון"/>
    <n v="1"/>
    <n v="12.87"/>
    <n v="15.186599999999999"/>
    <x v="1"/>
    <x v="0"/>
  </r>
  <r>
    <n v="176133"/>
    <n v="1251473684"/>
    <n v="76886302"/>
    <d v="2025-01-30T00:00:00"/>
    <s v="Thursday"/>
    <s v="פרטי"/>
    <s v="עין תות"/>
    <s v="קסם"/>
    <n v="6"/>
    <n v="27.68"/>
    <n v="32.662399999999998"/>
    <x v="7"/>
    <x v="0"/>
  </r>
  <r>
    <n v="176133"/>
    <n v="1251473684"/>
    <n v="62923103"/>
    <d v="2025-01-30T00:00:00"/>
    <s v="Thursday"/>
    <s v="מעל 4 טון"/>
    <s v="חורשים"/>
    <s v="בן-שמן"/>
    <n v="3"/>
    <n v="38.61"/>
    <n v="45.559799999999996"/>
    <x v="5"/>
    <x v="0"/>
  </r>
  <r>
    <n v="176133"/>
    <n v="1251473684"/>
    <n v="51513101"/>
    <d v="2025-01-29T00:00:00"/>
    <s v="Wednesday"/>
    <s v="פרטי"/>
    <s v="אייל"/>
    <s v="קסם"/>
    <n v="2"/>
    <n v="12.87"/>
    <n v="15.186599999999999"/>
    <x v="2"/>
    <x v="0"/>
  </r>
  <r>
    <n v="176133"/>
    <n v="1251473684"/>
    <n v="13802001"/>
    <d v="2025-01-29T00:00:00"/>
    <s v="Wednesday"/>
    <s v="פרטי"/>
    <s v="עירון"/>
    <s v="עין תות"/>
    <n v="1"/>
    <n v="6.23"/>
    <n v="7.3513999999999999"/>
    <x v="11"/>
    <x v="0"/>
  </r>
  <r>
    <n v="176133"/>
    <n v="1251473684"/>
    <n v="50113501"/>
    <d v="2025-01-29T00:00:00"/>
    <s v="Wednesday"/>
    <s v="פרטי"/>
    <s v="בן-שמן"/>
    <s v="שורק"/>
    <n v="2"/>
    <n v="12.87"/>
    <n v="15.186599999999999"/>
    <x v="16"/>
    <x v="0"/>
  </r>
  <r>
    <n v="176133"/>
    <n v="1252303279"/>
    <n v="63864202"/>
    <d v="2025-01-29T00:00:00"/>
    <s v="Wednesday"/>
    <s v="פרטי"/>
    <s v="עין תות"/>
    <s v="נחשונים"/>
    <n v="7"/>
    <n v="27.68"/>
    <n v="32.662399999999998"/>
    <x v="1"/>
    <x v="0"/>
  </r>
  <r>
    <n v="176133"/>
    <n v="1252303279"/>
    <n v="63864202"/>
    <d v="2025-01-29T00:00:00"/>
    <s v="Wednesday"/>
    <s v="פרטי"/>
    <s v="בן-שמן"/>
    <s v="עירון"/>
    <n v="7"/>
    <n v="21.45"/>
    <n v="25.310999999999996"/>
    <x v="1"/>
    <x v="0"/>
  </r>
  <r>
    <n v="176133"/>
    <n v="1251473684"/>
    <n v="62923103"/>
    <d v="2025-01-29T00:00:00"/>
    <s v="Wednesday"/>
    <s v="מעל 4 טון"/>
    <s v="באקה"/>
    <s v="עין תות"/>
    <n v="2"/>
    <n v="57.3"/>
    <n v="67.61399999999999"/>
    <x v="5"/>
    <x v="0"/>
  </r>
  <r>
    <n v="176133"/>
    <n v="1251473684"/>
    <n v="77443601"/>
    <d v="2025-01-28T00:00:00"/>
    <s v="Tuesday"/>
    <s v="פרטי"/>
    <s v="חורשים"/>
    <s v="שורק"/>
    <n v="5"/>
    <n v="21.45"/>
    <n v="25.310999999999996"/>
    <x v="14"/>
    <x v="0"/>
  </r>
  <r>
    <n v="176133"/>
    <n v="1251473684"/>
    <n v="76886302"/>
    <d v="2025-01-28T00:00:00"/>
    <s v="Tuesday"/>
    <s v="פרטי"/>
    <s v="עין תות"/>
    <s v="עירון"/>
    <n v="1"/>
    <n v="6.23"/>
    <n v="7.3513999999999999"/>
    <x v="7"/>
    <x v="0"/>
  </r>
  <r>
    <n v="176133"/>
    <n v="1251473684"/>
    <n v="62923103"/>
    <d v="2025-01-28T00:00:00"/>
    <s v="Tuesday"/>
    <s v="מעל 4 טון"/>
    <s v="קסם"/>
    <s v="ניצני-עוז"/>
    <n v="3"/>
    <n v="38.61"/>
    <n v="45.559799999999996"/>
    <x v="5"/>
    <x v="0"/>
  </r>
  <r>
    <n v="176133"/>
    <n v="1251473684"/>
    <n v="74599802"/>
    <d v="2025-01-28T00:00:00"/>
    <s v="Tuesday"/>
    <s v="מעל 4 טון"/>
    <s v="חורשים"/>
    <s v="בן-שמן"/>
    <n v="3"/>
    <n v="38.61"/>
    <n v="45.559799999999996"/>
    <x v="3"/>
    <x v="0"/>
  </r>
  <r>
    <n v="176133"/>
    <n v="1251473684"/>
    <n v="51513101"/>
    <d v="2025-01-27T00:00:00"/>
    <s v="Monday"/>
    <s v="פרטי"/>
    <s v="אייל"/>
    <s v="קסם"/>
    <n v="2"/>
    <n v="12.87"/>
    <n v="15.186599999999999"/>
    <x v="2"/>
    <x v="0"/>
  </r>
  <r>
    <n v="176133"/>
    <n v="1252303279"/>
    <n v="63864202"/>
    <d v="2025-01-27T00:00:00"/>
    <s v="Monday"/>
    <s v="פרטי"/>
    <s v="עין תות"/>
    <s v="נחשונים"/>
    <n v="7"/>
    <n v="27.68"/>
    <n v="32.662399999999998"/>
    <x v="1"/>
    <x v="0"/>
  </r>
  <r>
    <n v="176133"/>
    <n v="1251473684"/>
    <n v="77443601"/>
    <d v="2025-01-27T00:00:00"/>
    <s v="Monday"/>
    <s v="פרטי"/>
    <s v="חורשים"/>
    <s v="שורק"/>
    <n v="5"/>
    <n v="21.45"/>
    <n v="25.310999999999996"/>
    <x v="14"/>
    <x v="0"/>
  </r>
  <r>
    <n v="176133"/>
    <n v="1251473684"/>
    <n v="50113501"/>
    <d v="2025-01-27T00:00:00"/>
    <s v="Monday"/>
    <s v="פרטי"/>
    <s v="חורשים"/>
    <s v="בן-שמן"/>
    <n v="3"/>
    <n v="12.87"/>
    <n v="15.186599999999999"/>
    <x v="16"/>
    <x v="0"/>
  </r>
  <r>
    <n v="176133"/>
    <n v="1252303279"/>
    <n v="63864202"/>
    <d v="2025-01-27T00:00:00"/>
    <s v="Monday"/>
    <s v="פרטי"/>
    <s v="עירון"/>
    <s v="עין תות"/>
    <n v="1"/>
    <n v="6.23"/>
    <n v="7.3513999999999999"/>
    <x v="1"/>
    <x v="0"/>
  </r>
  <r>
    <n v="176133"/>
    <n v="1251473684"/>
    <n v="73382101"/>
    <d v="2025-01-27T00:00:00"/>
    <s v="Monday"/>
    <s v="פרטי"/>
    <s v="עירון"/>
    <s v="עין תות"/>
    <n v="1"/>
    <n v="6.23"/>
    <n v="7.3513999999999999"/>
    <x v="18"/>
    <x v="0"/>
  </r>
  <r>
    <n v="176133"/>
    <n v="1251473684"/>
    <n v="74599802"/>
    <d v="2025-01-26T00:00:00"/>
    <s v="Sunday"/>
    <s v="מעל 4 טון"/>
    <s v="שורק"/>
    <s v="בן-שמן"/>
    <n v="2"/>
    <n v="38.61"/>
    <n v="45.559799999999996"/>
    <x v="3"/>
    <x v="0"/>
  </r>
  <r>
    <n v="176133"/>
    <n v="1251473684"/>
    <n v="39429702"/>
    <d v="2025-01-26T00:00:00"/>
    <s v="Sunday"/>
    <s v="פרטי"/>
    <s v="קסם"/>
    <s v="באקה"/>
    <n v="4"/>
    <n v="17.16"/>
    <n v="20.248799999999999"/>
    <x v="0"/>
    <x v="0"/>
  </r>
  <r>
    <n v="176133"/>
    <n v="1252303279"/>
    <n v="63864202"/>
    <d v="2025-01-25T00:00:00"/>
    <s v="Saturday"/>
    <s v="פרטי"/>
    <s v="שורק"/>
    <s v="בן-שמן"/>
    <n v="2"/>
    <n v="12.87"/>
    <n v="15.186599999999999"/>
    <x v="1"/>
    <x v="1"/>
  </r>
  <r>
    <n v="176133"/>
    <n v="1251473684"/>
    <n v="31339202"/>
    <d v="2025-01-25T00:00:00"/>
    <s v="Saturday"/>
    <s v="פרטי"/>
    <s v="ניצני-עוז"/>
    <s v="עין תות"/>
    <n v="3"/>
    <n v="19.100000000000001"/>
    <n v="22.538"/>
    <x v="10"/>
    <x v="1"/>
  </r>
  <r>
    <n v="176133"/>
    <n v="1251473684"/>
    <n v="39429702"/>
    <d v="2025-01-23T00:00:00"/>
    <s v="Thursday"/>
    <s v="פרטי"/>
    <s v="באקה"/>
    <s v="קסם"/>
    <n v="4"/>
    <n v="17.16"/>
    <n v="20.248799999999999"/>
    <x v="0"/>
    <x v="0"/>
  </r>
  <r>
    <n v="176133"/>
    <n v="1251473684"/>
    <n v="50113501"/>
    <d v="2025-01-23T00:00:00"/>
    <s v="Thursday"/>
    <s v="פרטי"/>
    <s v="עין תות"/>
    <s v="בן-שמן"/>
    <n v="8"/>
    <n v="27.68"/>
    <n v="32.662399999999998"/>
    <x v="16"/>
    <x v="0"/>
  </r>
  <r>
    <n v="176133"/>
    <n v="1251473684"/>
    <n v="54718201"/>
    <d v="2025-01-23T00:00:00"/>
    <s v="Thursday"/>
    <s v="פרטי"/>
    <s v="שורק"/>
    <s v="בן-שמן"/>
    <n v="2"/>
    <n v="12.87"/>
    <n v="15.186599999999999"/>
    <x v="15"/>
    <x v="0"/>
  </r>
  <r>
    <n v="176133"/>
    <n v="1251473684"/>
    <n v="62923103"/>
    <d v="2025-01-23T00:00:00"/>
    <s v="Thursday"/>
    <s v="מעל 4 טון"/>
    <s v="נחשונים"/>
    <s v="חורשים"/>
    <n v="2"/>
    <n v="38.61"/>
    <n v="45.559799999999996"/>
    <x v="5"/>
    <x v="0"/>
  </r>
  <r>
    <n v="176133"/>
    <n v="1251473684"/>
    <n v="54718201"/>
    <d v="2025-01-23T00:00:00"/>
    <s v="Thursday"/>
    <s v="פרטי"/>
    <s v="נשרים"/>
    <s v="שורק"/>
    <n v="1"/>
    <n v="12.87"/>
    <n v="15.186599999999999"/>
    <x v="15"/>
    <x v="0"/>
  </r>
  <r>
    <n v="176133"/>
    <n v="1251473684"/>
    <n v="50113501"/>
    <d v="2025-01-23T00:00:00"/>
    <s v="Thursday"/>
    <s v="פרטי"/>
    <s v="נשרים"/>
    <s v="קסם"/>
    <n v="3"/>
    <n v="12.87"/>
    <n v="15.186599999999999"/>
    <x v="16"/>
    <x v="0"/>
  </r>
  <r>
    <n v="176133"/>
    <n v="1251473684"/>
    <n v="51514401"/>
    <d v="2025-01-23T00:00:00"/>
    <s v="Thursday"/>
    <s v="פרטי"/>
    <s v="נחשונים"/>
    <s v="עירון"/>
    <n v="6"/>
    <n v="21.45"/>
    <n v="25.310999999999996"/>
    <x v="19"/>
    <x v="0"/>
  </r>
  <r>
    <n v="176133"/>
    <n v="1251473684"/>
    <n v="62923103"/>
    <d v="2025-01-23T00:00:00"/>
    <s v="Thursday"/>
    <s v="מעל 4 טון"/>
    <s v="חורשים"/>
    <s v="בן-שמן"/>
    <n v="3"/>
    <n v="38.61"/>
    <n v="45.559799999999996"/>
    <x v="5"/>
    <x v="0"/>
  </r>
  <r>
    <n v="176133"/>
    <n v="1251473684"/>
    <n v="50113501"/>
    <d v="2025-01-22T00:00:00"/>
    <s v="Wednesday"/>
    <s v="פרטי"/>
    <s v="עין תות"/>
    <s v="שורק"/>
    <n v="10"/>
    <n v="27.68"/>
    <n v="32.662399999999998"/>
    <x v="16"/>
    <x v="0"/>
  </r>
  <r>
    <n v="176133"/>
    <n v="1251473684"/>
    <n v="13802001"/>
    <d v="2025-01-22T00:00:00"/>
    <s v="Wednesday"/>
    <s v="פרטי"/>
    <s v="עירון"/>
    <s v="עין תות"/>
    <n v="1"/>
    <n v="6.23"/>
    <n v="7.3513999999999999"/>
    <x v="11"/>
    <x v="0"/>
  </r>
  <r>
    <n v="176133"/>
    <n v="1251473684"/>
    <n v="40295602"/>
    <d v="2025-01-22T00:00:00"/>
    <s v="Wednesday"/>
    <s v="פרטי"/>
    <s v="עין תות"/>
    <s v="נשרים"/>
    <n v="9"/>
    <n v="27.68"/>
    <n v="32.662399999999998"/>
    <x v="12"/>
    <x v="0"/>
  </r>
  <r>
    <n v="176133"/>
    <n v="1251473684"/>
    <n v="62923103"/>
    <d v="2025-01-22T00:00:00"/>
    <s v="Wednesday"/>
    <s v="מעל 4 טון"/>
    <s v="עין תות"/>
    <s v="עירון"/>
    <n v="1"/>
    <n v="18.690000000000001"/>
    <n v="22.054200000000002"/>
    <x v="5"/>
    <x v="0"/>
  </r>
  <r>
    <n v="176133"/>
    <n v="1251473684"/>
    <n v="13802001"/>
    <d v="2025-01-22T00:00:00"/>
    <s v="Wednesday"/>
    <s v="פרטי"/>
    <s v="עין תות"/>
    <s v="עירון"/>
    <n v="1"/>
    <n v="6.23"/>
    <n v="7.3513999999999999"/>
    <x v="11"/>
    <x v="0"/>
  </r>
  <r>
    <n v="176133"/>
    <n v="1251473684"/>
    <n v="40295602"/>
    <d v="2025-01-22T00:00:00"/>
    <s v="Wednesday"/>
    <s v="פרטי"/>
    <s v="נשרים"/>
    <s v="עין תות"/>
    <n v="9"/>
    <n v="27.68"/>
    <n v="32.662399999999998"/>
    <x v="12"/>
    <x v="0"/>
  </r>
  <r>
    <n v="176133"/>
    <n v="1251473684"/>
    <n v="77443601"/>
    <d v="2025-01-21T00:00:00"/>
    <s v="Tuesday"/>
    <s v="פרטי"/>
    <s v="חורשים"/>
    <s v="שורק"/>
    <n v="5"/>
    <n v="21.45"/>
    <n v="25.310999999999996"/>
    <x v="14"/>
    <x v="0"/>
  </r>
  <r>
    <n v="176133"/>
    <n v="1251473684"/>
    <n v="40295602"/>
    <d v="2025-01-21T00:00:00"/>
    <s v="Tuesday"/>
    <s v="פרטי"/>
    <s v="קסם"/>
    <s v="נחשונים"/>
    <n v="1"/>
    <n v="12.87"/>
    <n v="15.186599999999999"/>
    <x v="12"/>
    <x v="0"/>
  </r>
  <r>
    <n v="176133"/>
    <n v="1251473684"/>
    <n v="76886302"/>
    <d v="2025-01-21T00:00:00"/>
    <s v="Tuesday"/>
    <s v="פרטי"/>
    <s v="קסם"/>
    <s v="עין תות"/>
    <n v="6"/>
    <n v="27.68"/>
    <n v="32.662399999999998"/>
    <x v="7"/>
    <x v="0"/>
  </r>
  <r>
    <n v="176133"/>
    <n v="1251473684"/>
    <n v="53484801"/>
    <d v="2025-01-21T00:00:00"/>
    <s v="Tuesday"/>
    <s v="פרטי"/>
    <s v="עין תות"/>
    <s v="ניצני-עוז"/>
    <n v="3"/>
    <n v="19.100000000000001"/>
    <n v="22.538"/>
    <x v="8"/>
    <x v="0"/>
  </r>
  <r>
    <n v="176133"/>
    <n v="1251473684"/>
    <n v="62923103"/>
    <d v="2025-01-21T00:00:00"/>
    <s v="Tuesday"/>
    <s v="מעל 4 טון"/>
    <s v="קסם"/>
    <s v="אייל"/>
    <n v="2"/>
    <n v="38.61"/>
    <n v="45.559799999999996"/>
    <x v="5"/>
    <x v="0"/>
  </r>
  <r>
    <n v="176133"/>
    <n v="1251473684"/>
    <n v="74599802"/>
    <d v="2025-01-21T00:00:00"/>
    <s v="Tuesday"/>
    <s v="מעל 4 טון"/>
    <s v="חורשים"/>
    <s v="בן-שמן"/>
    <n v="3"/>
    <n v="38.61"/>
    <n v="45.559799999999996"/>
    <x v="3"/>
    <x v="0"/>
  </r>
  <r>
    <n v="176133"/>
    <n v="1252303279"/>
    <n v="63864202"/>
    <d v="2025-01-20T00:00:00"/>
    <s v="Monday"/>
    <s v="פרטי"/>
    <s v="עין תות"/>
    <s v="נחשונים"/>
    <n v="7"/>
    <n v="27.68"/>
    <n v="32.662399999999998"/>
    <x v="1"/>
    <x v="0"/>
  </r>
  <r>
    <n v="176133"/>
    <n v="1251473684"/>
    <n v="77443601"/>
    <d v="2025-01-20T00:00:00"/>
    <s v="Monday"/>
    <s v="פרטי"/>
    <s v="חורשים"/>
    <s v="שורק"/>
    <n v="5"/>
    <n v="21.45"/>
    <n v="25.310999999999996"/>
    <x v="14"/>
    <x v="0"/>
  </r>
  <r>
    <n v="176133"/>
    <n v="1251473684"/>
    <n v="51513101"/>
    <d v="2025-01-20T00:00:00"/>
    <s v="Monday"/>
    <s v="פרטי"/>
    <s v="נחשונים"/>
    <s v="בן-שמן"/>
    <n v="1"/>
    <n v="12.87"/>
    <n v="15.186599999999999"/>
    <x v="2"/>
    <x v="0"/>
  </r>
  <r>
    <n v="176133"/>
    <n v="1251473684"/>
    <n v="62923103"/>
    <d v="2025-01-19T00:00:00"/>
    <s v="Sunday"/>
    <s v="מעל 4 טון"/>
    <s v="שורק"/>
    <s v="חורשים"/>
    <n v="5"/>
    <n v="64.349999999999994"/>
    <n v="75.932999999999993"/>
    <x v="5"/>
    <x v="0"/>
  </r>
  <r>
    <n v="176133"/>
    <n v="1251473684"/>
    <n v="62923103"/>
    <d v="2025-01-19T00:00:00"/>
    <s v="Sunday"/>
    <s v="מעל 4 טון"/>
    <s v="חורשים"/>
    <s v="שורק"/>
    <n v="5"/>
    <n v="64.349999999999994"/>
    <n v="75.932999999999993"/>
    <x v="5"/>
    <x v="0"/>
  </r>
  <r>
    <n v="176133"/>
    <n v="1251473684"/>
    <n v="39429702"/>
    <d v="2025-01-19T00:00:00"/>
    <s v="Sunday"/>
    <s v="פרטי"/>
    <s v="קסם"/>
    <s v="עין תות"/>
    <n v="6"/>
    <n v="27.68"/>
    <n v="32.662399999999998"/>
    <x v="0"/>
    <x v="0"/>
  </r>
  <r>
    <n v="176133"/>
    <n v="1251473684"/>
    <n v="77443601"/>
    <d v="2025-01-18T00:00:00"/>
    <s v="Saturday"/>
    <s v="פרטי"/>
    <s v="עירון"/>
    <s v="שורק"/>
    <n v="9"/>
    <n v="21.45"/>
    <n v="25.310999999999996"/>
    <x v="14"/>
    <x v="1"/>
  </r>
  <r>
    <n v="176133"/>
    <n v="1251473684"/>
    <n v="88365901"/>
    <d v="2025-01-18T00:00:00"/>
    <s v="Saturday"/>
    <s v="פרטי"/>
    <s v="עין תות"/>
    <s v="קסם"/>
    <n v="6"/>
    <n v="27.68"/>
    <n v="32.662399999999998"/>
    <x v="8"/>
    <x v="1"/>
  </r>
  <r>
    <n v="176133"/>
    <n v="1251473684"/>
    <n v="39429702"/>
    <d v="2025-01-17T00:00:00"/>
    <s v="Friday"/>
    <s v="פרטי"/>
    <s v="עירון"/>
    <s v="קסם"/>
    <n v="5"/>
    <n v="21.45"/>
    <n v="25.310999999999996"/>
    <x v="0"/>
    <x v="1"/>
  </r>
  <r>
    <n v="176133"/>
    <n v="1251473684"/>
    <n v="13802001"/>
    <d v="2025-01-17T00:00:00"/>
    <s v="Friday"/>
    <s v="פרטי"/>
    <s v="קסם"/>
    <s v="עין תות"/>
    <n v="6"/>
    <n v="27.68"/>
    <n v="32.662399999999998"/>
    <x v="11"/>
    <x v="1"/>
  </r>
  <r>
    <n v="176133"/>
    <n v="1251473684"/>
    <n v="77443601"/>
    <d v="2025-01-17T00:00:00"/>
    <s v="Friday"/>
    <s v="פרטי"/>
    <s v="שורק"/>
    <s v="עירון"/>
    <n v="9"/>
    <n v="21.45"/>
    <n v="25.310999999999996"/>
    <x v="14"/>
    <x v="1"/>
  </r>
  <r>
    <n v="176133"/>
    <n v="1251473684"/>
    <n v="39429702"/>
    <d v="2025-01-17T00:00:00"/>
    <s v="Friday"/>
    <s v="פרטי"/>
    <s v="קסם"/>
    <s v="עירון"/>
    <n v="5"/>
    <n v="21.45"/>
    <n v="25.310999999999996"/>
    <x v="0"/>
    <x v="1"/>
  </r>
  <r>
    <n v="176133"/>
    <n v="1251473684"/>
    <n v="88365901"/>
    <d v="2025-01-16T00:00:00"/>
    <s v="Thursday"/>
    <s v="פרטי"/>
    <s v="נחשונים"/>
    <s v="עין תות"/>
    <n v="7"/>
    <n v="27.68"/>
    <n v="32.662399999999998"/>
    <x v="8"/>
    <x v="0"/>
  </r>
  <r>
    <n v="176133"/>
    <n v="1251473684"/>
    <n v="39429702"/>
    <d v="2025-01-16T00:00:00"/>
    <s v="Thursday"/>
    <s v="פרטי"/>
    <s v="עין תות"/>
    <s v="קסם"/>
    <n v="6"/>
    <n v="27.68"/>
    <n v="32.662399999999998"/>
    <x v="0"/>
    <x v="0"/>
  </r>
  <r>
    <n v="176133"/>
    <n v="1251473684"/>
    <n v="77443601"/>
    <d v="2025-01-16T00:00:00"/>
    <s v="Thursday"/>
    <s v="פרטי"/>
    <s v="חורשים"/>
    <s v="שורק"/>
    <n v="5"/>
    <n v="21.45"/>
    <n v="25.310999999999996"/>
    <x v="14"/>
    <x v="0"/>
  </r>
  <r>
    <n v="176133"/>
    <n v="1251473684"/>
    <n v="62923103"/>
    <d v="2025-01-16T00:00:00"/>
    <s v="Thursday"/>
    <s v="מעל 4 טון"/>
    <s v="בן-שמן"/>
    <s v="חורשים"/>
    <n v="3"/>
    <n v="38.61"/>
    <n v="45.559799999999996"/>
    <x v="5"/>
    <x v="0"/>
  </r>
  <r>
    <n v="176133"/>
    <n v="1251473684"/>
    <n v="62923103"/>
    <d v="2025-01-16T00:00:00"/>
    <s v="Thursday"/>
    <s v="מעל 4 טון"/>
    <s v="חורשים"/>
    <s v="בן-שמן"/>
    <n v="3"/>
    <n v="38.61"/>
    <n v="45.559799999999996"/>
    <x v="5"/>
    <x v="0"/>
  </r>
  <r>
    <n v="176133"/>
    <n v="1251473684"/>
    <n v="51513101"/>
    <d v="2025-01-15T00:00:00"/>
    <s v="Wednesday"/>
    <s v="פרטי"/>
    <s v="אייל"/>
    <s v="נחשונים"/>
    <n v="3"/>
    <n v="12.87"/>
    <n v="15.186599999999999"/>
    <x v="2"/>
    <x v="0"/>
  </r>
  <r>
    <n v="176133"/>
    <n v="1251473684"/>
    <n v="76886302"/>
    <d v="2025-01-15T00:00:00"/>
    <s v="Wednesday"/>
    <s v="פרטי"/>
    <s v="בן-שמן"/>
    <s v="עין תות"/>
    <n v="8"/>
    <n v="27.68"/>
    <n v="32.662399999999998"/>
    <x v="7"/>
    <x v="0"/>
  </r>
  <r>
    <n v="176133"/>
    <n v="1251473684"/>
    <n v="51513101"/>
    <d v="2025-01-15T00:00:00"/>
    <s v="Wednesday"/>
    <s v="פרטי"/>
    <s v="נחשונים"/>
    <s v="אייל"/>
    <n v="3"/>
    <n v="12.87"/>
    <n v="15.186599999999999"/>
    <x v="2"/>
    <x v="0"/>
  </r>
  <r>
    <n v="176133"/>
    <n v="1251473684"/>
    <n v="13802001"/>
    <d v="2025-01-15T00:00:00"/>
    <s v="Wednesday"/>
    <s v="פרטי"/>
    <s v="עירון"/>
    <s v="עין תות"/>
    <n v="1"/>
    <n v="6.23"/>
    <n v="7.3513999999999999"/>
    <x v="11"/>
    <x v="0"/>
  </r>
  <r>
    <n v="176133"/>
    <n v="1251473684"/>
    <n v="50113501"/>
    <d v="2025-01-15T00:00:00"/>
    <s v="Wednesday"/>
    <s v="פרטי"/>
    <s v="עין תות"/>
    <s v="שורק"/>
    <n v="10"/>
    <n v="27.68"/>
    <n v="32.662399999999998"/>
    <x v="16"/>
    <x v="0"/>
  </r>
  <r>
    <n v="176133"/>
    <n v="1251473684"/>
    <n v="54718201"/>
    <d v="2025-01-15T00:00:00"/>
    <s v="Wednesday"/>
    <s v="פרטי"/>
    <s v="עין תות"/>
    <s v="נשרים"/>
    <n v="9"/>
    <n v="27.68"/>
    <n v="32.662399999999998"/>
    <x v="15"/>
    <x v="0"/>
  </r>
  <r>
    <n v="176133"/>
    <n v="1251473684"/>
    <n v="62923103"/>
    <d v="2025-01-15T00:00:00"/>
    <s v="Wednesday"/>
    <s v="מעל 4 טון"/>
    <s v="עין תות"/>
    <s v="עירון"/>
    <n v="1"/>
    <n v="18.690000000000001"/>
    <n v="22.054200000000002"/>
    <x v="5"/>
    <x v="0"/>
  </r>
  <r>
    <n v="176133"/>
    <n v="1251473684"/>
    <n v="50113501"/>
    <d v="2025-01-15T00:00:00"/>
    <s v="Wednesday"/>
    <s v="פרטי"/>
    <s v="נחשונים"/>
    <s v="חורשים"/>
    <n v="2"/>
    <n v="12.87"/>
    <n v="15.186599999999999"/>
    <x v="16"/>
    <x v="0"/>
  </r>
  <r>
    <n v="176133"/>
    <n v="1251473684"/>
    <n v="76886302"/>
    <d v="2025-01-15T00:00:00"/>
    <s v="Wednesday"/>
    <s v="פרטי"/>
    <s v="חורשים"/>
    <s v="בן-שמן"/>
    <n v="3"/>
    <n v="12.87"/>
    <n v="15.186599999999999"/>
    <x v="7"/>
    <x v="0"/>
  </r>
  <r>
    <n v="176133"/>
    <n v="1251473684"/>
    <n v="62923103"/>
    <d v="2025-01-15T00:00:00"/>
    <s v="Wednesday"/>
    <s v="מעל 4 טון"/>
    <s v="עירון"/>
    <s v="עין תות"/>
    <n v="1"/>
    <n v="18.690000000000001"/>
    <n v="22.054200000000002"/>
    <x v="5"/>
    <x v="0"/>
  </r>
  <r>
    <n v="176133"/>
    <n v="1251473684"/>
    <n v="54718201"/>
    <d v="2025-01-15T00:00:00"/>
    <s v="Wednesday"/>
    <s v="פרטי"/>
    <s v="בן-שמן"/>
    <s v="עין תות"/>
    <n v="8"/>
    <n v="27.68"/>
    <n v="32.662399999999998"/>
    <x v="15"/>
    <x v="0"/>
  </r>
  <r>
    <n v="176133"/>
    <n v="1251473684"/>
    <n v="13802001"/>
    <d v="2025-01-14T00:00:00"/>
    <s v="Tuesday"/>
    <s v="פרטי"/>
    <s v="עין תות"/>
    <s v="עירון"/>
    <n v="1"/>
    <n v="6.23"/>
    <n v="7.3513999999999999"/>
    <x v="11"/>
    <x v="0"/>
  </r>
  <r>
    <n v="176133"/>
    <n v="1251473684"/>
    <n v="51513101"/>
    <d v="2025-01-14T00:00:00"/>
    <s v="Tuesday"/>
    <s v="פרטי"/>
    <s v="אייל"/>
    <s v="נחשונים"/>
    <n v="3"/>
    <n v="12.87"/>
    <n v="15.186599999999999"/>
    <x v="2"/>
    <x v="0"/>
  </r>
  <r>
    <n v="176133"/>
    <n v="1251473684"/>
    <n v="51513101"/>
    <d v="2025-01-14T00:00:00"/>
    <s v="Tuesday"/>
    <s v="פרטי"/>
    <s v="קסם"/>
    <s v="אייל"/>
    <n v="2"/>
    <n v="12.87"/>
    <n v="15.186599999999999"/>
    <x v="2"/>
    <x v="0"/>
  </r>
  <r>
    <n v="176133"/>
    <n v="1251473684"/>
    <n v="76886302"/>
    <d v="2025-01-14T00:00:00"/>
    <s v="Tuesday"/>
    <s v="פרטי"/>
    <s v="בן-שמן"/>
    <s v="עין תות"/>
    <n v="8"/>
    <n v="27.68"/>
    <n v="32.662399999999998"/>
    <x v="7"/>
    <x v="0"/>
  </r>
  <r>
    <n v="176133"/>
    <n v="1251473684"/>
    <n v="77443601"/>
    <d v="2025-01-14T00:00:00"/>
    <s v="Tuesday"/>
    <s v="פרטי"/>
    <s v="חורשים"/>
    <s v="שורק"/>
    <n v="5"/>
    <n v="21.45"/>
    <n v="25.310999999999996"/>
    <x v="14"/>
    <x v="0"/>
  </r>
  <r>
    <n v="176133"/>
    <n v="1251473684"/>
    <n v="62923103"/>
    <d v="2025-01-14T00:00:00"/>
    <s v="Tuesday"/>
    <s v="מעל 4 טון"/>
    <s v="קסם"/>
    <s v="אייל"/>
    <n v="2"/>
    <n v="38.61"/>
    <n v="45.559799999999996"/>
    <x v="5"/>
    <x v="0"/>
  </r>
  <r>
    <n v="176133"/>
    <n v="1251473684"/>
    <n v="62923103"/>
    <d v="2025-01-14T00:00:00"/>
    <s v="Tuesday"/>
    <s v="מעל 4 טון"/>
    <s v="קסם"/>
    <s v="נחשונים"/>
    <n v="1"/>
    <n v="38.61"/>
    <n v="45.559799999999996"/>
    <x v="5"/>
    <x v="0"/>
  </r>
  <r>
    <n v="176133"/>
    <n v="1251473684"/>
    <n v="74599802"/>
    <d v="2025-01-14T00:00:00"/>
    <s v="Tuesday"/>
    <s v="מעל 4 טון"/>
    <s v="קסם"/>
    <s v="בן-שמן"/>
    <n v="2"/>
    <n v="38.61"/>
    <n v="45.559799999999996"/>
    <x v="3"/>
    <x v="0"/>
  </r>
  <r>
    <n v="176133"/>
    <n v="1251473684"/>
    <n v="50113501"/>
    <d v="2025-01-13T00:00:00"/>
    <s v="Monday"/>
    <s v="פרטי"/>
    <s v="נשרים"/>
    <s v="שורק"/>
    <n v="1"/>
    <n v="12.87"/>
    <n v="15.186599999999999"/>
    <x v="16"/>
    <x v="0"/>
  </r>
  <r>
    <n v="176133"/>
    <n v="1251473684"/>
    <n v="76886302"/>
    <d v="2025-01-13T00:00:00"/>
    <s v="Monday"/>
    <s v="פרטי"/>
    <s v="בן-שמן"/>
    <s v="עין תות"/>
    <n v="8"/>
    <n v="27.68"/>
    <n v="32.662399999999998"/>
    <x v="7"/>
    <x v="0"/>
  </r>
  <r>
    <n v="176133"/>
    <n v="1251473684"/>
    <n v="53484801"/>
    <d v="2025-01-13T00:00:00"/>
    <s v="Monday"/>
    <s v="פרטי"/>
    <s v="עין תות"/>
    <s v="נחשונים"/>
    <n v="7"/>
    <n v="27.68"/>
    <n v="32.662399999999998"/>
    <x v="8"/>
    <x v="0"/>
  </r>
  <r>
    <n v="176133"/>
    <n v="1251473684"/>
    <n v="62923103"/>
    <d v="2025-01-13T00:00:00"/>
    <s v="Monday"/>
    <s v="מעל 4 טון"/>
    <s v="עין תות"/>
    <s v="עירון"/>
    <n v="1"/>
    <n v="18.690000000000001"/>
    <n v="22.054200000000002"/>
    <x v="5"/>
    <x v="0"/>
  </r>
  <r>
    <n v="176133"/>
    <n v="1251473684"/>
    <n v="76886302"/>
    <d v="2025-01-13T00:00:00"/>
    <s v="Monday"/>
    <s v="פרטי"/>
    <s v="עין תות"/>
    <s v="בן-שמן"/>
    <n v="8"/>
    <n v="27.68"/>
    <n v="32.662399999999998"/>
    <x v="7"/>
    <x v="0"/>
  </r>
  <r>
    <n v="176133"/>
    <n v="1250199072"/>
    <n v="74599802"/>
    <d v="2025-01-12T00:00:00"/>
    <s v="Sunday"/>
    <s v="מעל 4 טון"/>
    <s v="שורק"/>
    <s v="בן-שמן"/>
    <n v="2"/>
    <n v="38.61"/>
    <n v="45.559799999999996"/>
    <x v="3"/>
    <x v="0"/>
  </r>
  <r>
    <n v="176133"/>
    <n v="1250199072"/>
    <n v="77443601"/>
    <d v="2025-01-12T00:00:00"/>
    <s v="Sunday"/>
    <s v="פרטי"/>
    <s v="קסם"/>
    <s v="שורק"/>
    <n v="4"/>
    <n v="17.16"/>
    <n v="20.248799999999999"/>
    <x v="14"/>
    <x v="0"/>
  </r>
  <r>
    <n v="176133"/>
    <n v="1250199072"/>
    <n v="13802001"/>
    <d v="2025-01-12T00:00:00"/>
    <s v="Sunday"/>
    <s v="פרטי"/>
    <s v="קסם"/>
    <s v="עין תות"/>
    <n v="6"/>
    <n v="27.68"/>
    <n v="32.662399999999998"/>
    <x v="11"/>
    <x v="0"/>
  </r>
  <r>
    <n v="176133"/>
    <n v="1250199072"/>
    <n v="7921639"/>
    <d v="2025-01-12T00:00:00"/>
    <s v="Sunday"/>
    <s v="פרטי"/>
    <s v="שורק"/>
    <s v="בן-שמן"/>
    <n v="2"/>
    <n v="12.87"/>
    <n v="15.186599999999999"/>
    <x v="6"/>
    <x v="0"/>
  </r>
  <r>
    <n v="176133"/>
    <n v="1250199072"/>
    <n v="70725702"/>
    <d v="2025-01-12T00:00:00"/>
    <s v="Sunday"/>
    <s v="פרטי"/>
    <s v="שורק"/>
    <s v="בן-שמן"/>
    <n v="2"/>
    <n v="12.87"/>
    <n v="15.186599999999999"/>
    <x v="13"/>
    <x v="0"/>
  </r>
  <r>
    <n v="176133"/>
    <n v="1250199072"/>
    <n v="76886302"/>
    <d v="2025-01-12T00:00:00"/>
    <s v="Sunday"/>
    <s v="פרטי"/>
    <s v="חורשים"/>
    <s v="בן-שמן"/>
    <n v="3"/>
    <n v="12.87"/>
    <n v="15.186599999999999"/>
    <x v="7"/>
    <x v="0"/>
  </r>
  <r>
    <n v="176133"/>
    <n v="1250199072"/>
    <n v="62923103"/>
    <d v="2025-01-12T00:00:00"/>
    <s v="Sunday"/>
    <s v="מעל 4 טון"/>
    <s v="חורשים"/>
    <s v="בן-שמן"/>
    <n v="3"/>
    <n v="38.61"/>
    <n v="45.559799999999996"/>
    <x v="5"/>
    <x v="0"/>
  </r>
  <r>
    <n v="176133"/>
    <n v="1250199072"/>
    <n v="39429702"/>
    <d v="2025-01-12T00:00:00"/>
    <s v="Sunday"/>
    <s v="פרטי"/>
    <s v="קסם"/>
    <s v="באקה"/>
    <n v="4"/>
    <n v="17.16"/>
    <n v="20.248799999999999"/>
    <x v="0"/>
    <x v="0"/>
  </r>
  <r>
    <n v="176133"/>
    <n v="1250199072"/>
    <n v="76886302"/>
    <d v="2025-01-11T00:00:00"/>
    <s v="Saturday"/>
    <s v="פרטי"/>
    <s v="שורק"/>
    <s v="בן-שמן"/>
    <n v="2"/>
    <n v="12.87"/>
    <n v="15.186599999999999"/>
    <x v="7"/>
    <x v="1"/>
  </r>
  <r>
    <n v="176133"/>
    <n v="1250199072"/>
    <n v="7921639"/>
    <d v="2025-01-10T00:00:00"/>
    <s v="Friday"/>
    <s v="פרטי"/>
    <s v="בן-שמן"/>
    <s v="שורק"/>
    <n v="2"/>
    <n v="12.87"/>
    <n v="15.186599999999999"/>
    <x v="6"/>
    <x v="1"/>
  </r>
  <r>
    <n v="176133"/>
    <n v="1250199072"/>
    <n v="76886302"/>
    <d v="2025-01-10T00:00:00"/>
    <s v="Friday"/>
    <s v="פרטי"/>
    <s v="בן-שמן"/>
    <s v="שורק"/>
    <n v="2"/>
    <n v="12.87"/>
    <n v="15.186599999999999"/>
    <x v="7"/>
    <x v="1"/>
  </r>
  <r>
    <n v="176133"/>
    <n v="1250199072"/>
    <n v="51513101"/>
    <d v="2025-01-10T00:00:00"/>
    <s v="Friday"/>
    <s v="פרטי"/>
    <s v="קסם"/>
    <s v="אייל"/>
    <n v="2"/>
    <n v="12.87"/>
    <n v="15.186599999999999"/>
    <x v="2"/>
    <x v="1"/>
  </r>
  <r>
    <n v="176133"/>
    <n v="1250199072"/>
    <n v="76886302"/>
    <d v="2025-01-10T00:00:00"/>
    <s v="Friday"/>
    <s v="פרטי"/>
    <s v="חורשים"/>
    <s v="נחשונים"/>
    <n v="2"/>
    <n v="12.87"/>
    <n v="15.186599999999999"/>
    <x v="7"/>
    <x v="1"/>
  </r>
  <r>
    <n v="176133"/>
    <n v="1250199072"/>
    <n v="39429702"/>
    <d v="2025-01-09T00:00:00"/>
    <s v="Thursday"/>
    <s v="פרטי"/>
    <s v="באקה"/>
    <s v="קסם"/>
    <n v="4"/>
    <n v="17.16"/>
    <n v="20.248799999999999"/>
    <x v="0"/>
    <x v="0"/>
  </r>
  <r>
    <n v="176133"/>
    <n v="1250199072"/>
    <n v="13802001"/>
    <d v="2025-01-09T00:00:00"/>
    <s v="Thursday"/>
    <s v="פרטי"/>
    <s v="עין תות"/>
    <s v="קסם"/>
    <n v="6"/>
    <n v="27.68"/>
    <n v="32.662399999999998"/>
    <x v="11"/>
    <x v="0"/>
  </r>
  <r>
    <n v="176133"/>
    <n v="1250199072"/>
    <n v="13802001"/>
    <d v="2025-01-08T00:00:00"/>
    <s v="Wednesday"/>
    <s v="פרטי"/>
    <s v="עירון"/>
    <s v="עין תות"/>
    <n v="1"/>
    <n v="6.23"/>
    <n v="7.3513999999999999"/>
    <x v="11"/>
    <x v="0"/>
  </r>
  <r>
    <n v="176133"/>
    <n v="1250199072"/>
    <n v="76886302"/>
    <d v="2025-01-08T00:00:00"/>
    <s v="Wednesday"/>
    <s v="פרטי"/>
    <s v="חורשים"/>
    <s v="בן-שמן"/>
    <n v="3"/>
    <n v="12.87"/>
    <n v="15.186599999999999"/>
    <x v="7"/>
    <x v="0"/>
  </r>
  <r>
    <n v="176133"/>
    <n v="1250199072"/>
    <n v="13802001"/>
    <d v="2025-01-08T00:00:00"/>
    <s v="Wednesday"/>
    <s v="פרטי"/>
    <s v="עין תות"/>
    <s v="עירון"/>
    <n v="1"/>
    <n v="6.23"/>
    <n v="7.3513999999999999"/>
    <x v="11"/>
    <x v="0"/>
  </r>
  <r>
    <n v="176133"/>
    <n v="1250199072"/>
    <n v="53484801"/>
    <d v="2025-01-07T00:00:00"/>
    <s v="Tuesday"/>
    <s v="פרטי"/>
    <s v="בן-שמן"/>
    <s v="חורשים"/>
    <n v="3"/>
    <n v="12.87"/>
    <n v="15.186599999999999"/>
    <x v="8"/>
    <x v="0"/>
  </r>
  <r>
    <n v="176133"/>
    <n v="1250199072"/>
    <n v="50113501"/>
    <d v="2025-01-07T00:00:00"/>
    <s v="Tuesday"/>
    <s v="פרטי"/>
    <s v="עין תות"/>
    <s v="בן-שמן"/>
    <n v="8"/>
    <n v="27.68"/>
    <n v="32.662399999999998"/>
    <x v="16"/>
    <x v="0"/>
  </r>
  <r>
    <n v="176133"/>
    <n v="1250199072"/>
    <n v="62923103"/>
    <d v="2025-01-07T00:00:00"/>
    <s v="Tuesday"/>
    <s v="מעל 4 טון"/>
    <s v="קסם"/>
    <s v="ניצני-עוז"/>
    <n v="3"/>
    <n v="38.61"/>
    <n v="45.559799999999996"/>
    <x v="5"/>
    <x v="0"/>
  </r>
  <r>
    <n v="176133"/>
    <n v="1250199072"/>
    <n v="40295602"/>
    <d v="2025-01-07T00:00:00"/>
    <s v="Tuesday"/>
    <s v="פרטי"/>
    <s v="עין תות"/>
    <s v="נשרים"/>
    <n v="9"/>
    <n v="27.68"/>
    <n v="32.662399999999998"/>
    <x v="12"/>
    <x v="0"/>
  </r>
  <r>
    <n v="176133"/>
    <n v="1250199072"/>
    <n v="62923103"/>
    <d v="2025-01-07T00:00:00"/>
    <s v="Tuesday"/>
    <s v="מעל 4 טון"/>
    <s v="קסם"/>
    <s v="נחשונים"/>
    <n v="1"/>
    <n v="38.61"/>
    <n v="45.559799999999996"/>
    <x v="5"/>
    <x v="0"/>
  </r>
  <r>
    <n v="176133"/>
    <n v="1250199072"/>
    <n v="77443601"/>
    <d v="2025-01-07T00:00:00"/>
    <s v="Tuesday"/>
    <s v="פרטי"/>
    <s v="ניצני-עוז"/>
    <s v="שורק"/>
    <n v="7"/>
    <n v="21.45"/>
    <n v="25.310999999999996"/>
    <x v="14"/>
    <x v="0"/>
  </r>
  <r>
    <n v="176133"/>
    <n v="1250199072"/>
    <n v="40295602"/>
    <d v="2025-01-07T00:00:00"/>
    <s v="Tuesday"/>
    <s v="פרטי"/>
    <s v="בן-שמן"/>
    <s v="עין תות"/>
    <n v="8"/>
    <n v="27.68"/>
    <n v="32.662399999999998"/>
    <x v="12"/>
    <x v="0"/>
  </r>
  <r>
    <n v="176133"/>
    <n v="1250199072"/>
    <n v="74599802"/>
    <d v="2025-01-07T00:00:00"/>
    <s v="Tuesday"/>
    <s v="מעל 4 טון"/>
    <s v="קסם"/>
    <s v="בן-שמן"/>
    <n v="2"/>
    <n v="38.61"/>
    <n v="45.559799999999996"/>
    <x v="3"/>
    <x v="0"/>
  </r>
  <r>
    <n v="176133"/>
    <n v="1250199072"/>
    <n v="50113501"/>
    <d v="2025-01-07T00:00:00"/>
    <s v="Tuesday"/>
    <s v="פרטי"/>
    <s v="שורק"/>
    <s v="עין תות"/>
    <n v="10"/>
    <n v="27.68"/>
    <n v="32.662399999999998"/>
    <x v="16"/>
    <x v="0"/>
  </r>
  <r>
    <n v="176133"/>
    <n v="1250199072"/>
    <n v="54718201"/>
    <d v="2025-01-06T00:00:00"/>
    <s v="Monday"/>
    <s v="פרטי"/>
    <s v="עין תות"/>
    <s v="נשרים"/>
    <n v="9"/>
    <n v="27.68"/>
    <n v="32.662399999999998"/>
    <x v="15"/>
    <x v="0"/>
  </r>
  <r>
    <n v="176133"/>
    <n v="1250199072"/>
    <n v="51513101"/>
    <d v="2025-01-06T00:00:00"/>
    <s v="Monday"/>
    <s v="פרטי"/>
    <s v="בן-שמן"/>
    <s v="נחשונים"/>
    <n v="1"/>
    <n v="12.87"/>
    <n v="15.186599999999999"/>
    <x v="2"/>
    <x v="0"/>
  </r>
  <r>
    <n v="176133"/>
    <n v="1250199072"/>
    <n v="53484801"/>
    <d v="2025-01-06T00:00:00"/>
    <s v="Monday"/>
    <s v="פרטי"/>
    <s v="בן-שמן"/>
    <s v="חורשים"/>
    <n v="3"/>
    <n v="12.87"/>
    <n v="15.186599999999999"/>
    <x v="8"/>
    <x v="0"/>
  </r>
  <r>
    <n v="176133"/>
    <n v="1250199072"/>
    <n v="62923103"/>
    <d v="2025-01-06T00:00:00"/>
    <s v="Monday"/>
    <s v="מעל 4 טון"/>
    <s v="עין תות"/>
    <s v="עירון"/>
    <n v="1"/>
    <n v="18.690000000000001"/>
    <n v="22.054200000000002"/>
    <x v="5"/>
    <x v="0"/>
  </r>
  <r>
    <n v="176133"/>
    <n v="1250199072"/>
    <n v="76886302"/>
    <d v="2025-01-06T00:00:00"/>
    <s v="Monday"/>
    <s v="פרטי"/>
    <s v="ניצני-עוז"/>
    <s v="בן-שמן"/>
    <n v="5"/>
    <n v="21.45"/>
    <n v="25.310999999999996"/>
    <x v="7"/>
    <x v="0"/>
  </r>
  <r>
    <n v="176133"/>
    <n v="1250199072"/>
    <n v="51513101"/>
    <d v="2025-01-06T00:00:00"/>
    <s v="Monday"/>
    <s v="פרטי"/>
    <s v="חורשים"/>
    <s v="בן-שמן"/>
    <n v="3"/>
    <n v="12.87"/>
    <n v="15.186599999999999"/>
    <x v="2"/>
    <x v="0"/>
  </r>
  <r>
    <n v="176133"/>
    <n v="1250199072"/>
    <n v="74599802"/>
    <d v="2025-01-05T00:00:00"/>
    <s v="Sunday"/>
    <s v="מעל 4 טון"/>
    <s v="שורק"/>
    <s v="בן-שמן"/>
    <n v="2"/>
    <n v="38.61"/>
    <n v="45.559799999999996"/>
    <x v="3"/>
    <x v="0"/>
  </r>
  <r>
    <n v="176133"/>
    <n v="1250199072"/>
    <n v="76886302"/>
    <d v="2025-01-05T00:00:00"/>
    <s v="Sunday"/>
    <s v="פרטי"/>
    <s v="בן-שמן"/>
    <s v="עין תות"/>
    <n v="8"/>
    <n v="27.68"/>
    <n v="32.662399999999998"/>
    <x v="7"/>
    <x v="0"/>
  </r>
  <r>
    <n v="176133"/>
    <n v="1250199072"/>
    <n v="74599802"/>
    <d v="2025-01-05T00:00:00"/>
    <s v="Sunday"/>
    <s v="מעל 4 טון"/>
    <s v="חורשים"/>
    <s v="שורק"/>
    <n v="5"/>
    <n v="64.349999999999994"/>
    <n v="75.932999999999993"/>
    <x v="3"/>
    <x v="0"/>
  </r>
  <r>
    <n v="176133"/>
    <n v="1250199072"/>
    <n v="39429702"/>
    <d v="2025-01-05T00:00:00"/>
    <s v="Sunday"/>
    <s v="פרטי"/>
    <s v="קסם"/>
    <s v="עין תות"/>
    <n v="6"/>
    <n v="27.68"/>
    <n v="32.662399999999998"/>
    <x v="0"/>
    <x v="0"/>
  </r>
  <r>
    <n v="176133"/>
    <n v="1250199072"/>
    <n v="31339202"/>
    <d v="2025-01-04T00:00:00"/>
    <s v="Saturday"/>
    <s v="פרטי"/>
    <s v="עין תות"/>
    <s v="ניצני-עוז"/>
    <n v="3"/>
    <n v="19.100000000000001"/>
    <n v="22.538"/>
    <x v="10"/>
    <x v="1"/>
  </r>
  <r>
    <n v="176133"/>
    <n v="1250199072"/>
    <n v="31339202"/>
    <d v="2025-01-04T00:00:00"/>
    <s v="Saturday"/>
    <s v="פרטי"/>
    <s v="ניצני-עוז"/>
    <s v="עין תות"/>
    <n v="3"/>
    <n v="19.100000000000001"/>
    <n v="22.538"/>
    <x v="10"/>
    <x v="1"/>
  </r>
  <r>
    <n v="176133"/>
    <n v="1250199072"/>
    <n v="39429702"/>
    <d v="2025-01-02T00:00:00"/>
    <s v="Thursday"/>
    <s v="פרטי"/>
    <s v="עין תות"/>
    <s v="קסם"/>
    <n v="6"/>
    <n v="27.68"/>
    <n v="32.662399999999998"/>
    <x v="0"/>
    <x v="0"/>
  </r>
  <r>
    <n v="176133"/>
    <n v="1250199072"/>
    <n v="19253701"/>
    <d v="2025-01-02T00:00:00"/>
    <s v="Thursday"/>
    <s v="פרטי"/>
    <s v="בן-שמן"/>
    <s v="חורשים"/>
    <n v="3"/>
    <n v="12.87"/>
    <n v="15.186599999999999"/>
    <x v="20"/>
    <x v="0"/>
  </r>
  <r>
    <n v="176133"/>
    <n v="1250199072"/>
    <n v="19253701"/>
    <d v="2025-01-02T00:00:00"/>
    <s v="Thursday"/>
    <s v="פרטי"/>
    <s v="חורשים"/>
    <s v="בן-שמן"/>
    <n v="3"/>
    <n v="12.87"/>
    <n v="15.186599999999999"/>
    <x v="20"/>
    <x v="0"/>
  </r>
  <r>
    <n v="176133"/>
    <n v="1250199072"/>
    <n v="76886302"/>
    <d v="2025-01-01T00:00:00"/>
    <s v="Wednesday"/>
    <s v="פרטי"/>
    <s v="עין תות"/>
    <s v="נחשונים"/>
    <n v="7"/>
    <n v="27.68"/>
    <n v="32.662399999999998"/>
    <x v="7"/>
    <x v="0"/>
  </r>
  <r>
    <n v="176133"/>
    <n v="1250199072"/>
    <n v="53484801"/>
    <d v="2025-01-01T00:00:00"/>
    <s v="Wednesday"/>
    <s v="פרטי"/>
    <s v="שורק"/>
    <s v="חורשים"/>
    <n v="5"/>
    <n v="21.45"/>
    <n v="25.310999999999996"/>
    <x v="8"/>
    <x v="0"/>
  </r>
  <r>
    <n v="176133"/>
    <n v="1250199072"/>
    <n v="13802001"/>
    <d v="2025-01-01T00:00:00"/>
    <s v="Wednesday"/>
    <s v="פרטי"/>
    <s v="עירון"/>
    <s v="עין תות"/>
    <n v="1"/>
    <n v="6.23"/>
    <n v="7.3513999999999999"/>
    <x v="11"/>
    <x v="0"/>
  </r>
  <r>
    <n v="176133"/>
    <n v="1250199072"/>
    <n v="74599802"/>
    <d v="2025-01-01T00:00:00"/>
    <s v="Wednesday"/>
    <s v="מעל 4 טון"/>
    <s v="עין תות"/>
    <s v="נחשונים"/>
    <n v="7"/>
    <n v="83.04"/>
    <n v="97.987200000000001"/>
    <x v="3"/>
    <x v="0"/>
  </r>
  <r>
    <n v="176133"/>
    <n v="1250199072"/>
    <n v="13802001"/>
    <d v="2025-01-01T00:00:00"/>
    <s v="Wednesday"/>
    <s v="פרטי"/>
    <s v="עין תות"/>
    <s v="עירון"/>
    <n v="1"/>
    <n v="6.23"/>
    <n v="7.3513999999999999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6C7D4-25AE-4E45-8C58-E4B9BB5FFA77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4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2">
        <item x="1"/>
        <item x="17"/>
        <item x="8"/>
        <item x="9"/>
        <item x="18"/>
        <item x="11"/>
        <item x="10"/>
        <item x="14"/>
        <item x="16"/>
        <item x="12"/>
        <item x="2"/>
        <item x="13"/>
        <item x="7"/>
        <item x="0"/>
        <item x="4"/>
        <item x="6"/>
        <item x="19"/>
        <item x="20"/>
        <item x="3"/>
        <item x="5"/>
        <item x="15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סכום כולל מע&quot;מ" fld="10" baseField="0" baseItem="0"/>
  </dataFields>
  <chartFormats count="4">
    <chartFormat chart="0" format="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B5FB-CD39-4A74-BFE4-FCF67F1FEB67}">
  <dimension ref="A1:D24"/>
  <sheetViews>
    <sheetView workbookViewId="0">
      <selection sqref="A1:C24"/>
    </sheetView>
  </sheetViews>
  <sheetFormatPr defaultRowHeight="14.5"/>
  <cols>
    <col min="1" max="1" width="43.453125" bestFit="1" customWidth="1"/>
    <col min="2" max="2" width="16.1796875" bestFit="1" customWidth="1"/>
    <col min="3" max="3" width="9.81640625" bestFit="1" customWidth="1"/>
    <col min="4" max="4" width="10.81640625" bestFit="1" customWidth="1"/>
  </cols>
  <sheetData>
    <row r="1" spans="1:4">
      <c r="A1" s="29" t="s">
        <v>125</v>
      </c>
      <c r="B1" s="29" t="s">
        <v>122</v>
      </c>
    </row>
    <row r="2" spans="1:4">
      <c r="A2" s="29" t="s">
        <v>118</v>
      </c>
      <c r="B2" t="s">
        <v>120</v>
      </c>
      <c r="C2" t="s">
        <v>121</v>
      </c>
      <c r="D2" t="s">
        <v>119</v>
      </c>
    </row>
    <row r="3" spans="1:4">
      <c r="A3" s="30" t="s">
        <v>83</v>
      </c>
      <c r="B3">
        <v>1824.1029999999994</v>
      </c>
      <c r="C3">
        <v>30.373199999999997</v>
      </c>
      <c r="D3">
        <v>1854.4761999999994</v>
      </c>
    </row>
    <row r="4" spans="1:4">
      <c r="A4" s="30" t="s">
        <v>34</v>
      </c>
      <c r="B4">
        <v>15.186599999999999</v>
      </c>
      <c r="C4">
        <v>15.186599999999999</v>
      </c>
      <c r="D4">
        <v>30.373199999999997</v>
      </c>
    </row>
    <row r="5" spans="1:4">
      <c r="A5" s="30" t="s">
        <v>30</v>
      </c>
      <c r="B5">
        <v>793.97480000000019</v>
      </c>
      <c r="C5">
        <v>32.662399999999998</v>
      </c>
      <c r="D5">
        <v>826.63720000000023</v>
      </c>
    </row>
    <row r="6" spans="1:4">
      <c r="A6" s="30" t="s">
        <v>81</v>
      </c>
      <c r="B6">
        <v>29.240400000000001</v>
      </c>
      <c r="D6">
        <v>29.240400000000001</v>
      </c>
    </row>
    <row r="7" spans="1:4">
      <c r="A7" s="30" t="s">
        <v>77</v>
      </c>
      <c r="B7">
        <v>7.3513999999999999</v>
      </c>
      <c r="D7">
        <v>7.3513999999999999</v>
      </c>
    </row>
    <row r="8" spans="1:4">
      <c r="A8" s="30" t="s">
        <v>100</v>
      </c>
      <c r="B8">
        <v>335.45040000000012</v>
      </c>
      <c r="C8">
        <v>85.573599999999999</v>
      </c>
      <c r="D8">
        <v>421.02400000000011</v>
      </c>
    </row>
    <row r="9" spans="1:4">
      <c r="A9" s="30" t="s">
        <v>91</v>
      </c>
      <c r="B9">
        <v>80.995199999999983</v>
      </c>
      <c r="C9">
        <v>141.05719999999999</v>
      </c>
      <c r="D9">
        <v>222.05239999999998</v>
      </c>
    </row>
    <row r="10" spans="1:4">
      <c r="A10" s="30" t="s">
        <v>79</v>
      </c>
      <c r="B10">
        <v>297.72579999999999</v>
      </c>
      <c r="C10">
        <v>50.621999999999993</v>
      </c>
      <c r="D10">
        <v>348.34780000000001</v>
      </c>
    </row>
    <row r="11" spans="1:4">
      <c r="A11" s="30" t="s">
        <v>36</v>
      </c>
      <c r="B11">
        <v>398.46239999999995</v>
      </c>
      <c r="D11">
        <v>398.46239999999995</v>
      </c>
    </row>
    <row r="12" spans="1:4">
      <c r="A12" s="30" t="s">
        <v>70</v>
      </c>
      <c r="B12">
        <v>236.95579999999995</v>
      </c>
      <c r="C12">
        <v>24.366999999999997</v>
      </c>
      <c r="D12">
        <v>261.32279999999997</v>
      </c>
    </row>
    <row r="13" spans="1:4">
      <c r="A13" s="30" t="s">
        <v>85</v>
      </c>
      <c r="B13">
        <v>1020.7944000000002</v>
      </c>
      <c r="C13">
        <v>100.67759999999998</v>
      </c>
      <c r="D13">
        <v>1121.4720000000002</v>
      </c>
    </row>
    <row r="14" spans="1:4">
      <c r="A14" s="30" t="s">
        <v>102</v>
      </c>
      <c r="B14">
        <v>15.186599999999999</v>
      </c>
      <c r="C14">
        <v>31.848199999999995</v>
      </c>
      <c r="D14">
        <v>47.03479999999999</v>
      </c>
    </row>
    <row r="15" spans="1:4">
      <c r="A15" s="30" t="s">
        <v>65</v>
      </c>
      <c r="B15">
        <v>832.86760000000038</v>
      </c>
      <c r="C15">
        <v>177.6018</v>
      </c>
      <c r="D15">
        <v>1010.4694000000004</v>
      </c>
    </row>
    <row r="16" spans="1:4">
      <c r="A16" s="30" t="s">
        <v>68</v>
      </c>
      <c r="B16">
        <v>694.18220000000019</v>
      </c>
      <c r="C16">
        <v>314.91839999999996</v>
      </c>
      <c r="D16">
        <v>1009.1006000000002</v>
      </c>
    </row>
    <row r="17" spans="1:4">
      <c r="A17" s="30" t="s">
        <v>94</v>
      </c>
      <c r="B17">
        <v>14.620200000000001</v>
      </c>
      <c r="C17">
        <v>131.13339999999999</v>
      </c>
      <c r="D17">
        <v>145.75360000000001</v>
      </c>
    </row>
    <row r="18" spans="1:4">
      <c r="A18" s="30" t="s">
        <v>97</v>
      </c>
      <c r="B18">
        <v>79.697199999999995</v>
      </c>
      <c r="C18">
        <v>111.54539999999999</v>
      </c>
      <c r="D18">
        <v>191.24259999999998</v>
      </c>
    </row>
    <row r="19" spans="1:4">
      <c r="A19" s="30" t="s">
        <v>32</v>
      </c>
      <c r="B19">
        <v>25.310999999999996</v>
      </c>
      <c r="D19">
        <v>25.310999999999996</v>
      </c>
    </row>
    <row r="20" spans="1:4">
      <c r="A20" s="30" t="s">
        <v>28</v>
      </c>
      <c r="B20">
        <v>30.373199999999997</v>
      </c>
      <c r="D20">
        <v>30.373199999999997</v>
      </c>
    </row>
    <row r="21" spans="1:4">
      <c r="A21" s="30" t="s">
        <v>62</v>
      </c>
      <c r="B21">
        <v>2129.2391999999995</v>
      </c>
      <c r="D21">
        <v>2129.2391999999995</v>
      </c>
    </row>
    <row r="22" spans="1:4">
      <c r="A22" s="30" t="s">
        <v>26</v>
      </c>
      <c r="B22">
        <v>2625.3702000000003</v>
      </c>
      <c r="D22">
        <v>2625.3702000000003</v>
      </c>
    </row>
    <row r="23" spans="1:4">
      <c r="A23" s="30" t="s">
        <v>87</v>
      </c>
      <c r="B23">
        <v>290.35079999999994</v>
      </c>
      <c r="C23">
        <v>25.310999999999996</v>
      </c>
      <c r="D23">
        <v>315.66179999999991</v>
      </c>
    </row>
    <row r="24" spans="1:4">
      <c r="A24" s="30" t="s">
        <v>119</v>
      </c>
      <c r="B24">
        <v>11777.438399999999</v>
      </c>
      <c r="C24">
        <v>1272.8777999999998</v>
      </c>
      <c r="D24">
        <v>13050.316199999999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5FCC-5741-4C43-87B9-EF7DAB31D852}">
  <dimension ref="A2:M497"/>
  <sheetViews>
    <sheetView rightToLeft="1" tabSelected="1" workbookViewId="0">
      <pane ySplit="6" topLeftCell="A7" activePane="bottomLeft" state="frozen"/>
      <selection pane="bottomLeft" activeCell="K7" sqref="K7:M7"/>
    </sheetView>
  </sheetViews>
  <sheetFormatPr defaultRowHeight="14.5"/>
  <cols>
    <col min="1" max="3" width="17.81640625" customWidth="1"/>
    <col min="4" max="4" width="30.81640625" style="28" customWidth="1"/>
    <col min="5" max="11" width="17.81640625" customWidth="1"/>
    <col min="12" max="12" width="13.90625" customWidth="1"/>
  </cols>
  <sheetData>
    <row r="2" spans="1:13">
      <c r="A2" t="s">
        <v>0</v>
      </c>
    </row>
    <row r="3" spans="1:13">
      <c r="A3" t="s">
        <v>1</v>
      </c>
      <c r="G3" t="s">
        <v>24</v>
      </c>
      <c r="H3" t="s">
        <v>123</v>
      </c>
    </row>
    <row r="4" spans="1:13">
      <c r="A4" t="s">
        <v>2</v>
      </c>
      <c r="G4" s="1" t="s">
        <v>25</v>
      </c>
    </row>
    <row r="6" spans="1:13">
      <c r="A6" t="s">
        <v>3</v>
      </c>
      <c r="B6" t="s">
        <v>4</v>
      </c>
      <c r="C6" t="s">
        <v>5</v>
      </c>
      <c r="D6" s="28" t="s">
        <v>108</v>
      </c>
      <c r="E6" s="27" t="s">
        <v>108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124</v>
      </c>
      <c r="L6" t="s">
        <v>116</v>
      </c>
      <c r="M6" t="s">
        <v>117</v>
      </c>
    </row>
    <row r="7" spans="1:13">
      <c r="A7">
        <v>176133</v>
      </c>
      <c r="B7">
        <v>1254361039</v>
      </c>
      <c r="C7">
        <v>39429702</v>
      </c>
      <c r="D7" s="28">
        <v>45777</v>
      </c>
      <c r="E7" s="27" t="s">
        <v>109</v>
      </c>
      <c r="F7" t="s">
        <v>11</v>
      </c>
      <c r="G7" t="s">
        <v>12</v>
      </c>
      <c r="H7" t="s">
        <v>13</v>
      </c>
      <c r="I7">
        <v>1</v>
      </c>
      <c r="J7">
        <v>12.39</v>
      </c>
      <c r="K7">
        <f>J7*1.18</f>
        <v>14.620200000000001</v>
      </c>
      <c r="L7" t="str">
        <f>_xlfn.IFNA(VLOOKUP(C7,מצבת_כלי_רכב!$E:$F,2,),"לא נמצא")</f>
        <v xml:space="preserve">ירון יוסף </v>
      </c>
      <c r="M7" t="str">
        <f>IF(OR(E7="Friday", E7="Saturday"),"yes","no")</f>
        <v>no</v>
      </c>
    </row>
    <row r="8" spans="1:13">
      <c r="A8">
        <v>176133</v>
      </c>
      <c r="B8">
        <v>1254361039</v>
      </c>
      <c r="C8">
        <v>39429702</v>
      </c>
      <c r="D8" s="28">
        <v>45777</v>
      </c>
      <c r="E8" s="27" t="s">
        <v>109</v>
      </c>
      <c r="F8" t="s">
        <v>11</v>
      </c>
      <c r="G8" t="s">
        <v>13</v>
      </c>
      <c r="H8" t="s">
        <v>12</v>
      </c>
      <c r="I8">
        <v>1</v>
      </c>
      <c r="J8">
        <v>12.39</v>
      </c>
      <c r="K8">
        <f t="shared" ref="K8:K71" si="0">J8*1.18</f>
        <v>14.620200000000001</v>
      </c>
      <c r="L8" t="str">
        <f>_xlfn.IFNA(VLOOKUP(C8,מצבת_כלי_רכב!$E:$F,2,),"לא נמצא")</f>
        <v xml:space="preserve">ירון יוסף </v>
      </c>
      <c r="M8" t="str">
        <f t="shared" ref="M8:M71" si="1">IF(OR(E8="Friday", E8="Saturday"),"yes","no")</f>
        <v>no</v>
      </c>
    </row>
    <row r="9" spans="1:13">
      <c r="A9">
        <v>176133</v>
      </c>
      <c r="B9">
        <v>1254361039</v>
      </c>
      <c r="C9">
        <v>63864202</v>
      </c>
      <c r="D9" s="28">
        <v>45776</v>
      </c>
      <c r="E9" s="27" t="s">
        <v>110</v>
      </c>
      <c r="F9" t="s">
        <v>11</v>
      </c>
      <c r="G9" t="s">
        <v>14</v>
      </c>
      <c r="H9" t="s">
        <v>13</v>
      </c>
      <c r="I9">
        <v>7</v>
      </c>
      <c r="J9">
        <v>26.99</v>
      </c>
      <c r="K9">
        <f t="shared" si="0"/>
        <v>31.848199999999995</v>
      </c>
      <c r="L9" t="str">
        <f>_xlfn.IFNA(VLOOKUP(C9,מצבת_כלי_רכב!$E:$F,2,),"לא נמצא")</f>
        <v xml:space="preserve">אבי ברכה </v>
      </c>
      <c r="M9" t="str">
        <f t="shared" si="1"/>
        <v>no</v>
      </c>
    </row>
    <row r="10" spans="1:13">
      <c r="A10">
        <v>176133</v>
      </c>
      <c r="B10">
        <v>1254361039</v>
      </c>
      <c r="C10">
        <v>51513101</v>
      </c>
      <c r="D10" s="28">
        <v>45776</v>
      </c>
      <c r="E10" s="27" t="s">
        <v>110</v>
      </c>
      <c r="F10" t="s">
        <v>11</v>
      </c>
      <c r="G10" t="s">
        <v>13</v>
      </c>
      <c r="H10" t="s">
        <v>15</v>
      </c>
      <c r="I10">
        <v>3</v>
      </c>
      <c r="J10">
        <v>12.39</v>
      </c>
      <c r="K10">
        <f t="shared" si="0"/>
        <v>14.620200000000001</v>
      </c>
      <c r="L10" t="str">
        <f>_xlfn.IFNA(VLOOKUP(C10,מצבת_כלי_רכב!$E:$F,2,),"לא נמצא")</f>
        <v>יגאל פניאל</v>
      </c>
      <c r="M10" t="str">
        <f t="shared" si="1"/>
        <v>no</v>
      </c>
    </row>
    <row r="11" spans="1:13">
      <c r="A11">
        <v>176133</v>
      </c>
      <c r="B11">
        <v>1254361039</v>
      </c>
      <c r="C11">
        <v>63864202</v>
      </c>
      <c r="D11" s="28">
        <v>45776</v>
      </c>
      <c r="E11" s="27" t="s">
        <v>110</v>
      </c>
      <c r="F11" t="s">
        <v>11</v>
      </c>
      <c r="G11" t="s">
        <v>16</v>
      </c>
      <c r="H11" t="s">
        <v>14</v>
      </c>
      <c r="I11">
        <v>1</v>
      </c>
      <c r="J11">
        <v>6.34</v>
      </c>
      <c r="K11">
        <f t="shared" si="0"/>
        <v>7.4811999999999994</v>
      </c>
      <c r="L11" t="str">
        <f>_xlfn.IFNA(VLOOKUP(C11,מצבת_כלי_רכב!$E:$F,2,),"לא נמצא")</f>
        <v xml:space="preserve">אבי ברכה </v>
      </c>
      <c r="M11" t="str">
        <f t="shared" si="1"/>
        <v>no</v>
      </c>
    </row>
    <row r="12" spans="1:13">
      <c r="A12">
        <v>176133</v>
      </c>
      <c r="B12">
        <v>1254361039</v>
      </c>
      <c r="C12">
        <v>51513101</v>
      </c>
      <c r="D12" s="28">
        <v>45776</v>
      </c>
      <c r="E12" s="27" t="s">
        <v>110</v>
      </c>
      <c r="F12" t="s">
        <v>11</v>
      </c>
      <c r="G12" t="s">
        <v>17</v>
      </c>
      <c r="H12" t="s">
        <v>12</v>
      </c>
      <c r="I12">
        <v>2</v>
      </c>
      <c r="J12">
        <v>12.39</v>
      </c>
      <c r="K12">
        <f t="shared" si="0"/>
        <v>14.620200000000001</v>
      </c>
      <c r="L12" t="str">
        <f>_xlfn.IFNA(VLOOKUP(C12,מצבת_כלי_רכב!$E:$F,2,),"לא נמצא")</f>
        <v>יגאל פניאל</v>
      </c>
      <c r="M12" t="str">
        <f t="shared" si="1"/>
        <v>no</v>
      </c>
    </row>
    <row r="13" spans="1:13">
      <c r="A13">
        <v>176133</v>
      </c>
      <c r="B13">
        <v>1254361039</v>
      </c>
      <c r="C13">
        <v>74599802</v>
      </c>
      <c r="D13" s="28">
        <v>45776</v>
      </c>
      <c r="E13" s="27" t="s">
        <v>110</v>
      </c>
      <c r="F13" t="s">
        <v>18</v>
      </c>
      <c r="G13" t="s">
        <v>19</v>
      </c>
      <c r="H13" t="s">
        <v>12</v>
      </c>
      <c r="I13">
        <v>3</v>
      </c>
      <c r="J13">
        <v>37.17</v>
      </c>
      <c r="K13">
        <f t="shared" si="0"/>
        <v>43.860599999999998</v>
      </c>
      <c r="L13" t="str">
        <f>_xlfn.IFNA(VLOOKUP(C13,מצבת_כלי_רכב!$E:$F,2,),"לא נמצא")</f>
        <v>מחסן איציק משיח</v>
      </c>
      <c r="M13" t="str">
        <f t="shared" si="1"/>
        <v>no</v>
      </c>
    </row>
    <row r="14" spans="1:13">
      <c r="A14">
        <v>176133</v>
      </c>
      <c r="B14">
        <v>1254361039</v>
      </c>
      <c r="C14">
        <v>75872701</v>
      </c>
      <c r="D14" s="28">
        <v>45775</v>
      </c>
      <c r="E14" s="27" t="s">
        <v>111</v>
      </c>
      <c r="F14" t="s">
        <v>11</v>
      </c>
      <c r="G14" t="s">
        <v>19</v>
      </c>
      <c r="H14" t="s">
        <v>12</v>
      </c>
      <c r="I14">
        <v>3</v>
      </c>
      <c r="J14">
        <v>12.39</v>
      </c>
      <c r="K14">
        <f t="shared" si="0"/>
        <v>14.620200000000001</v>
      </c>
      <c r="L14" t="str">
        <f>_xlfn.IFNA(VLOOKUP(C14,מצבת_כלי_רכב!$E:$F,2,),"לא נמצא")</f>
        <v>כנרת פרס</v>
      </c>
      <c r="M14" t="str">
        <f t="shared" si="1"/>
        <v>no</v>
      </c>
    </row>
    <row r="15" spans="1:13">
      <c r="A15">
        <v>176133</v>
      </c>
      <c r="B15">
        <v>1254361039</v>
      </c>
      <c r="C15">
        <v>51513101</v>
      </c>
      <c r="D15" s="28">
        <v>45775</v>
      </c>
      <c r="E15" s="27" t="s">
        <v>111</v>
      </c>
      <c r="F15" t="s">
        <v>11</v>
      </c>
      <c r="G15" t="s">
        <v>12</v>
      </c>
      <c r="H15" t="s">
        <v>15</v>
      </c>
      <c r="I15">
        <v>4</v>
      </c>
      <c r="J15">
        <v>16.52</v>
      </c>
      <c r="K15">
        <f t="shared" si="0"/>
        <v>19.493599999999997</v>
      </c>
      <c r="L15" t="str">
        <f>_xlfn.IFNA(VLOOKUP(C15,מצבת_כלי_רכב!$E:$F,2,),"לא נמצא")</f>
        <v>יגאל פניאל</v>
      </c>
      <c r="M15" t="str">
        <f t="shared" si="1"/>
        <v>no</v>
      </c>
    </row>
    <row r="16" spans="1:13">
      <c r="A16">
        <v>176133</v>
      </c>
      <c r="B16">
        <v>1254361039</v>
      </c>
      <c r="C16">
        <v>63864202</v>
      </c>
      <c r="D16" s="28">
        <v>45775</v>
      </c>
      <c r="E16" s="27" t="s">
        <v>111</v>
      </c>
      <c r="F16" t="s">
        <v>11</v>
      </c>
      <c r="G16" t="s">
        <v>16</v>
      </c>
      <c r="H16" t="s">
        <v>13</v>
      </c>
      <c r="I16">
        <v>6</v>
      </c>
      <c r="J16">
        <v>20.65</v>
      </c>
      <c r="K16">
        <f t="shared" si="0"/>
        <v>24.366999999999997</v>
      </c>
      <c r="L16" t="str">
        <f>_xlfn.IFNA(VLOOKUP(C16,מצבת_כלי_רכב!$E:$F,2,),"לא נמצא")</f>
        <v xml:space="preserve">אבי ברכה </v>
      </c>
      <c r="M16" t="str">
        <f t="shared" si="1"/>
        <v>no</v>
      </c>
    </row>
    <row r="17" spans="1:13">
      <c r="A17">
        <v>176133</v>
      </c>
      <c r="B17">
        <v>1254361039</v>
      </c>
      <c r="C17">
        <v>62923103</v>
      </c>
      <c r="D17" s="28">
        <v>45775</v>
      </c>
      <c r="E17" s="27" t="s">
        <v>111</v>
      </c>
      <c r="F17" t="s">
        <v>18</v>
      </c>
      <c r="G17" t="s">
        <v>17</v>
      </c>
      <c r="H17" t="s">
        <v>15</v>
      </c>
      <c r="I17">
        <v>2</v>
      </c>
      <c r="J17">
        <v>37.17</v>
      </c>
      <c r="K17">
        <f t="shared" si="0"/>
        <v>43.860599999999998</v>
      </c>
      <c r="L17" t="str">
        <f>_xlfn.IFNA(VLOOKUP(C17,מצבת_כלי_רכב!$E:$F,2,),"לא נמצא")</f>
        <v>מחסן ספרינטר</v>
      </c>
      <c r="M17" t="str">
        <f t="shared" si="1"/>
        <v>no</v>
      </c>
    </row>
    <row r="18" spans="1:13">
      <c r="A18">
        <v>176133</v>
      </c>
      <c r="B18">
        <v>1254361039</v>
      </c>
      <c r="C18">
        <v>51513101</v>
      </c>
      <c r="D18" s="28">
        <v>45775</v>
      </c>
      <c r="E18" s="27" t="s">
        <v>111</v>
      </c>
      <c r="F18" t="s">
        <v>11</v>
      </c>
      <c r="G18" t="s">
        <v>13</v>
      </c>
      <c r="H18" t="s">
        <v>12</v>
      </c>
      <c r="I18">
        <v>1</v>
      </c>
      <c r="J18">
        <v>12.39</v>
      </c>
      <c r="K18">
        <f t="shared" si="0"/>
        <v>14.620200000000001</v>
      </c>
      <c r="L18" t="str">
        <f>_xlfn.IFNA(VLOOKUP(C18,מצבת_כלי_רכב!$E:$F,2,),"לא נמצא")</f>
        <v>יגאל פניאל</v>
      </c>
      <c r="M18" t="str">
        <f t="shared" si="1"/>
        <v>no</v>
      </c>
    </row>
    <row r="19" spans="1:13">
      <c r="A19">
        <v>176133</v>
      </c>
      <c r="B19">
        <v>1254361039</v>
      </c>
      <c r="C19">
        <v>74599802</v>
      </c>
      <c r="D19" s="28">
        <v>45774</v>
      </c>
      <c r="E19" s="27" t="s">
        <v>112</v>
      </c>
      <c r="F19" t="s">
        <v>18</v>
      </c>
      <c r="G19" t="s">
        <v>20</v>
      </c>
      <c r="H19" t="s">
        <v>12</v>
      </c>
      <c r="I19">
        <v>2</v>
      </c>
      <c r="J19">
        <v>37.17</v>
      </c>
      <c r="K19">
        <f t="shared" si="0"/>
        <v>43.860599999999998</v>
      </c>
      <c r="L19" t="str">
        <f>_xlfn.IFNA(VLOOKUP(C19,מצבת_כלי_רכב!$E:$F,2,),"לא נמצא")</f>
        <v>מחסן איציק משיח</v>
      </c>
      <c r="M19" t="str">
        <f t="shared" si="1"/>
        <v>no</v>
      </c>
    </row>
    <row r="20" spans="1:13">
      <c r="A20">
        <v>176133</v>
      </c>
      <c r="B20">
        <v>1254361039</v>
      </c>
      <c r="C20">
        <v>63864202</v>
      </c>
      <c r="D20" s="28">
        <v>45774</v>
      </c>
      <c r="E20" s="27" t="s">
        <v>112</v>
      </c>
      <c r="F20" t="s">
        <v>11</v>
      </c>
      <c r="G20" t="s">
        <v>14</v>
      </c>
      <c r="H20" t="s">
        <v>13</v>
      </c>
      <c r="I20">
        <v>7</v>
      </c>
      <c r="J20">
        <v>26.99</v>
      </c>
      <c r="K20">
        <f t="shared" si="0"/>
        <v>31.848199999999995</v>
      </c>
      <c r="L20" t="str">
        <f>_xlfn.IFNA(VLOOKUP(C20,מצבת_כלי_רכב!$E:$F,2,),"לא נמצא")</f>
        <v xml:space="preserve">אבי ברכה </v>
      </c>
      <c r="M20" t="str">
        <f t="shared" si="1"/>
        <v>no</v>
      </c>
    </row>
    <row r="21" spans="1:13">
      <c r="A21">
        <v>176133</v>
      </c>
      <c r="B21">
        <v>1254361039</v>
      </c>
      <c r="C21">
        <v>62923103</v>
      </c>
      <c r="D21" s="28">
        <v>45774</v>
      </c>
      <c r="E21" s="27" t="s">
        <v>112</v>
      </c>
      <c r="F21" t="s">
        <v>18</v>
      </c>
      <c r="G21" t="s">
        <v>14</v>
      </c>
      <c r="H21" t="s">
        <v>16</v>
      </c>
      <c r="I21">
        <v>1</v>
      </c>
      <c r="J21">
        <v>19.02</v>
      </c>
      <c r="K21">
        <f t="shared" si="0"/>
        <v>22.4436</v>
      </c>
      <c r="L21" t="str">
        <f>_xlfn.IFNA(VLOOKUP(C21,מצבת_כלי_רכב!$E:$F,2,),"לא נמצא")</f>
        <v>מחסן ספרינטר</v>
      </c>
      <c r="M21" t="str">
        <f t="shared" si="1"/>
        <v>no</v>
      </c>
    </row>
    <row r="22" spans="1:13">
      <c r="A22">
        <v>176133</v>
      </c>
      <c r="B22">
        <v>1254361039</v>
      </c>
      <c r="C22">
        <v>63864202</v>
      </c>
      <c r="D22" s="28">
        <v>45774</v>
      </c>
      <c r="E22" s="27" t="s">
        <v>112</v>
      </c>
      <c r="F22" t="s">
        <v>11</v>
      </c>
      <c r="G22" t="s">
        <v>13</v>
      </c>
      <c r="H22" t="s">
        <v>14</v>
      </c>
      <c r="I22">
        <v>7</v>
      </c>
      <c r="J22">
        <v>26.99</v>
      </c>
      <c r="K22">
        <f t="shared" si="0"/>
        <v>31.848199999999995</v>
      </c>
      <c r="L22" t="str">
        <f>_xlfn.IFNA(VLOOKUP(C22,מצבת_כלי_רכב!$E:$F,2,),"לא נמצא")</f>
        <v xml:space="preserve">אבי ברכה </v>
      </c>
      <c r="M22" t="str">
        <f t="shared" si="1"/>
        <v>no</v>
      </c>
    </row>
    <row r="23" spans="1:13">
      <c r="A23">
        <v>176133</v>
      </c>
      <c r="B23">
        <v>1254361039</v>
      </c>
      <c r="C23">
        <v>7921639</v>
      </c>
      <c r="D23" s="28">
        <v>45772</v>
      </c>
      <c r="E23" s="27" t="s">
        <v>113</v>
      </c>
      <c r="F23" t="s">
        <v>11</v>
      </c>
      <c r="G23" t="s">
        <v>17</v>
      </c>
      <c r="H23" t="s">
        <v>14</v>
      </c>
      <c r="I23">
        <v>6</v>
      </c>
      <c r="J23">
        <v>26.99</v>
      </c>
      <c r="K23">
        <f t="shared" si="0"/>
        <v>31.848199999999995</v>
      </c>
      <c r="L23" t="str">
        <f>_xlfn.IFNA(VLOOKUP(C23,מצבת_כלי_רכב!$E:$F,2,),"לא נמצא")</f>
        <v xml:space="preserve">ליאור שמעוני </v>
      </c>
      <c r="M23" t="str">
        <f t="shared" si="1"/>
        <v>yes</v>
      </c>
    </row>
    <row r="24" spans="1:13">
      <c r="A24">
        <v>176133</v>
      </c>
      <c r="B24">
        <v>1254361039</v>
      </c>
      <c r="C24">
        <v>39429702</v>
      </c>
      <c r="D24" s="28">
        <v>45772</v>
      </c>
      <c r="E24" s="27" t="s">
        <v>113</v>
      </c>
      <c r="F24" t="s">
        <v>11</v>
      </c>
      <c r="G24" t="s">
        <v>13</v>
      </c>
      <c r="H24" t="s">
        <v>21</v>
      </c>
      <c r="I24">
        <v>5</v>
      </c>
      <c r="J24">
        <v>20.65</v>
      </c>
      <c r="K24">
        <f t="shared" si="0"/>
        <v>24.366999999999997</v>
      </c>
      <c r="L24" t="str">
        <f>_xlfn.IFNA(VLOOKUP(C24,מצבת_כלי_רכב!$E:$F,2,),"לא נמצא")</f>
        <v xml:space="preserve">ירון יוסף </v>
      </c>
      <c r="M24" t="str">
        <f t="shared" si="1"/>
        <v>yes</v>
      </c>
    </row>
    <row r="25" spans="1:13">
      <c r="A25">
        <v>176133</v>
      </c>
      <c r="B25">
        <v>1254361039</v>
      </c>
      <c r="C25">
        <v>63864202</v>
      </c>
      <c r="D25" s="28">
        <v>45771</v>
      </c>
      <c r="E25" s="27" t="s">
        <v>114</v>
      </c>
      <c r="F25" t="s">
        <v>11</v>
      </c>
      <c r="G25" t="s">
        <v>14</v>
      </c>
      <c r="H25" t="s">
        <v>13</v>
      </c>
      <c r="I25">
        <v>7</v>
      </c>
      <c r="J25">
        <v>26.99</v>
      </c>
      <c r="K25">
        <f t="shared" si="0"/>
        <v>31.848199999999995</v>
      </c>
      <c r="L25" t="str">
        <f>_xlfn.IFNA(VLOOKUP(C25,מצבת_כלי_רכב!$E:$F,2,),"לא נמצא")</f>
        <v xml:space="preserve">אבי ברכה </v>
      </c>
      <c r="M25" t="str">
        <f t="shared" si="1"/>
        <v>no</v>
      </c>
    </row>
    <row r="26" spans="1:13">
      <c r="A26">
        <v>176133</v>
      </c>
      <c r="B26">
        <v>1254361039</v>
      </c>
      <c r="C26">
        <v>62923103</v>
      </c>
      <c r="D26" s="28">
        <v>45771</v>
      </c>
      <c r="E26" s="27" t="s">
        <v>114</v>
      </c>
      <c r="F26" t="s">
        <v>18</v>
      </c>
      <c r="G26" t="s">
        <v>12</v>
      </c>
      <c r="H26" t="s">
        <v>15</v>
      </c>
      <c r="I26">
        <v>4</v>
      </c>
      <c r="J26">
        <v>49.56</v>
      </c>
      <c r="K26">
        <f t="shared" si="0"/>
        <v>58.480800000000002</v>
      </c>
      <c r="L26" t="str">
        <f>_xlfn.IFNA(VLOOKUP(C26,מצבת_כלי_רכב!$E:$F,2,),"לא נמצא")</f>
        <v>מחסן ספרינטר</v>
      </c>
      <c r="M26" t="str">
        <f t="shared" si="1"/>
        <v>no</v>
      </c>
    </row>
    <row r="27" spans="1:13">
      <c r="A27">
        <v>176133</v>
      </c>
      <c r="B27">
        <v>1254361039</v>
      </c>
      <c r="C27">
        <v>76886302</v>
      </c>
      <c r="D27" s="28">
        <v>45771</v>
      </c>
      <c r="E27" s="27" t="s">
        <v>114</v>
      </c>
      <c r="F27" t="s">
        <v>11</v>
      </c>
      <c r="G27" t="s">
        <v>16</v>
      </c>
      <c r="H27" t="s">
        <v>14</v>
      </c>
      <c r="I27">
        <v>1</v>
      </c>
      <c r="J27">
        <v>6.34</v>
      </c>
      <c r="K27">
        <f t="shared" si="0"/>
        <v>7.4811999999999994</v>
      </c>
      <c r="L27" t="str">
        <f>_xlfn.IFNA(VLOOKUP(C27,מצבת_כלי_רכב!$E:$F,2,),"לא נמצא")</f>
        <v>יניב הררי</v>
      </c>
      <c r="M27" t="str">
        <f t="shared" si="1"/>
        <v>no</v>
      </c>
    </row>
    <row r="28" spans="1:13">
      <c r="A28">
        <v>176133</v>
      </c>
      <c r="B28">
        <v>1254361039</v>
      </c>
      <c r="C28">
        <v>51513101</v>
      </c>
      <c r="D28" s="28">
        <v>45771</v>
      </c>
      <c r="E28" s="27" t="s">
        <v>114</v>
      </c>
      <c r="F28" t="s">
        <v>11</v>
      </c>
      <c r="G28" t="s">
        <v>19</v>
      </c>
      <c r="H28" t="s">
        <v>12</v>
      </c>
      <c r="I28">
        <v>3</v>
      </c>
      <c r="J28">
        <v>12.39</v>
      </c>
      <c r="K28">
        <f t="shared" si="0"/>
        <v>14.620200000000001</v>
      </c>
      <c r="L28" t="str">
        <f>_xlfn.IFNA(VLOOKUP(C28,מצבת_כלי_רכב!$E:$F,2,),"לא נמצא")</f>
        <v>יגאל פניאל</v>
      </c>
      <c r="M28" t="str">
        <f t="shared" si="1"/>
        <v>no</v>
      </c>
    </row>
    <row r="29" spans="1:13">
      <c r="A29">
        <v>176133</v>
      </c>
      <c r="B29">
        <v>1254361039</v>
      </c>
      <c r="C29">
        <v>62923103</v>
      </c>
      <c r="D29" s="28">
        <v>45771</v>
      </c>
      <c r="E29" s="27" t="s">
        <v>114</v>
      </c>
      <c r="F29" t="s">
        <v>18</v>
      </c>
      <c r="G29" t="s">
        <v>19</v>
      </c>
      <c r="H29" t="s">
        <v>12</v>
      </c>
      <c r="I29">
        <v>3</v>
      </c>
      <c r="J29">
        <v>37.17</v>
      </c>
      <c r="K29">
        <f t="shared" si="0"/>
        <v>43.860599999999998</v>
      </c>
      <c r="L29" t="str">
        <f>_xlfn.IFNA(VLOOKUP(C29,מצבת_כלי_רכב!$E:$F,2,),"לא נמצא")</f>
        <v>מחסן ספרינטר</v>
      </c>
      <c r="M29" t="str">
        <f t="shared" si="1"/>
        <v>no</v>
      </c>
    </row>
    <row r="30" spans="1:13">
      <c r="A30">
        <v>176133</v>
      </c>
      <c r="B30">
        <v>1254361039</v>
      </c>
      <c r="C30">
        <v>51513101</v>
      </c>
      <c r="D30" s="28">
        <v>45770</v>
      </c>
      <c r="E30" s="27" t="s">
        <v>109</v>
      </c>
      <c r="F30" t="s">
        <v>11</v>
      </c>
      <c r="G30" t="s">
        <v>15</v>
      </c>
      <c r="H30" t="s">
        <v>17</v>
      </c>
      <c r="I30">
        <v>2</v>
      </c>
      <c r="J30">
        <v>12.39</v>
      </c>
      <c r="K30">
        <f t="shared" si="0"/>
        <v>14.620200000000001</v>
      </c>
      <c r="L30" t="str">
        <f>_xlfn.IFNA(VLOOKUP(C30,מצבת_כלי_רכב!$E:$F,2,),"לא נמצא")</f>
        <v>יגאל פניאל</v>
      </c>
      <c r="M30" t="str">
        <f t="shared" si="1"/>
        <v>no</v>
      </c>
    </row>
    <row r="31" spans="1:13">
      <c r="A31">
        <v>176133</v>
      </c>
      <c r="B31">
        <v>1254361039</v>
      </c>
      <c r="C31">
        <v>74599802</v>
      </c>
      <c r="D31" s="28">
        <v>45770</v>
      </c>
      <c r="E31" s="27" t="s">
        <v>109</v>
      </c>
      <c r="F31" t="s">
        <v>18</v>
      </c>
      <c r="G31" t="s">
        <v>14</v>
      </c>
      <c r="H31" t="s">
        <v>13</v>
      </c>
      <c r="I31">
        <v>7</v>
      </c>
      <c r="J31">
        <v>80.97</v>
      </c>
      <c r="K31">
        <f t="shared" si="0"/>
        <v>95.544599999999988</v>
      </c>
      <c r="L31" t="str">
        <f>_xlfn.IFNA(VLOOKUP(C31,מצבת_כלי_רכב!$E:$F,2,),"לא נמצא")</f>
        <v>מחסן איציק משיח</v>
      </c>
      <c r="M31" t="str">
        <f t="shared" si="1"/>
        <v>no</v>
      </c>
    </row>
    <row r="32" spans="1:13">
      <c r="A32">
        <v>176133</v>
      </c>
      <c r="B32">
        <v>1254361039</v>
      </c>
      <c r="C32">
        <v>39429702</v>
      </c>
      <c r="D32" s="28">
        <v>45770</v>
      </c>
      <c r="E32" s="27" t="s">
        <v>109</v>
      </c>
      <c r="F32" t="s">
        <v>11</v>
      </c>
      <c r="G32" t="s">
        <v>20</v>
      </c>
      <c r="H32" t="s">
        <v>22</v>
      </c>
      <c r="I32">
        <v>1</v>
      </c>
      <c r="J32">
        <v>12.39</v>
      </c>
      <c r="K32">
        <f t="shared" si="0"/>
        <v>14.620200000000001</v>
      </c>
      <c r="L32" t="str">
        <f>_xlfn.IFNA(VLOOKUP(C32,מצבת_כלי_רכב!$E:$F,2,),"לא נמצא")</f>
        <v xml:space="preserve">ירון יוסף </v>
      </c>
      <c r="M32" t="str">
        <f t="shared" si="1"/>
        <v>no</v>
      </c>
    </row>
    <row r="33" spans="1:13">
      <c r="A33">
        <v>176133</v>
      </c>
      <c r="B33">
        <v>1254361039</v>
      </c>
      <c r="C33">
        <v>88365901</v>
      </c>
      <c r="D33" s="28">
        <v>45770</v>
      </c>
      <c r="E33" s="27" t="s">
        <v>109</v>
      </c>
      <c r="F33" t="s">
        <v>11</v>
      </c>
      <c r="G33" t="s">
        <v>14</v>
      </c>
      <c r="H33" t="s">
        <v>19</v>
      </c>
      <c r="I33">
        <v>5</v>
      </c>
      <c r="J33">
        <v>22.86</v>
      </c>
      <c r="K33">
        <f t="shared" si="0"/>
        <v>26.974799999999998</v>
      </c>
      <c r="L33" t="str">
        <f>_xlfn.IFNA(VLOOKUP(C33,מצבת_כלי_רכב!$E:$F,2,),"לא נמצא")</f>
        <v>איציק גבע</v>
      </c>
      <c r="M33" t="str">
        <f t="shared" si="1"/>
        <v>no</v>
      </c>
    </row>
    <row r="34" spans="1:13">
      <c r="A34">
        <v>176133</v>
      </c>
      <c r="B34">
        <v>1254361039</v>
      </c>
      <c r="C34">
        <v>63864202</v>
      </c>
      <c r="D34" s="28">
        <v>45770</v>
      </c>
      <c r="E34" s="27" t="s">
        <v>109</v>
      </c>
      <c r="F34" t="s">
        <v>11</v>
      </c>
      <c r="G34" t="s">
        <v>19</v>
      </c>
      <c r="H34" t="s">
        <v>20</v>
      </c>
      <c r="I34">
        <v>5</v>
      </c>
      <c r="J34">
        <v>20.65</v>
      </c>
      <c r="K34">
        <f t="shared" si="0"/>
        <v>24.366999999999997</v>
      </c>
      <c r="L34" t="str">
        <f>_xlfn.IFNA(VLOOKUP(C34,מצבת_כלי_רכב!$E:$F,2,),"לא נמצא")</f>
        <v xml:space="preserve">אבי ברכה </v>
      </c>
      <c r="M34" t="str">
        <f t="shared" si="1"/>
        <v>no</v>
      </c>
    </row>
    <row r="35" spans="1:13">
      <c r="A35">
        <v>176133</v>
      </c>
      <c r="B35">
        <v>1254361039</v>
      </c>
      <c r="C35">
        <v>6823255</v>
      </c>
      <c r="D35" s="28">
        <v>45770</v>
      </c>
      <c r="E35" s="27" t="s">
        <v>109</v>
      </c>
      <c r="F35" t="s">
        <v>11</v>
      </c>
      <c r="G35" t="s">
        <v>17</v>
      </c>
      <c r="H35" t="s">
        <v>12</v>
      </c>
      <c r="I35">
        <v>2</v>
      </c>
      <c r="J35">
        <v>12.39</v>
      </c>
      <c r="K35">
        <f t="shared" si="0"/>
        <v>14.620200000000001</v>
      </c>
      <c r="L35" t="str">
        <f>_xlfn.IFNA(VLOOKUP(C35,מצבת_כלי_רכב!$E:$F,2,),"לא נמצא")</f>
        <v xml:space="preserve">אמנון גבע </v>
      </c>
      <c r="M35" t="str">
        <f t="shared" si="1"/>
        <v>no</v>
      </c>
    </row>
    <row r="36" spans="1:13">
      <c r="A36">
        <v>176133</v>
      </c>
      <c r="B36">
        <v>1254361039</v>
      </c>
      <c r="C36">
        <v>63864202</v>
      </c>
      <c r="D36" s="28">
        <v>45769</v>
      </c>
      <c r="E36" s="27" t="s">
        <v>110</v>
      </c>
      <c r="F36" t="s">
        <v>11</v>
      </c>
      <c r="G36" t="s">
        <v>14</v>
      </c>
      <c r="H36" t="s">
        <v>13</v>
      </c>
      <c r="I36">
        <v>7</v>
      </c>
      <c r="J36">
        <v>26.99</v>
      </c>
      <c r="K36">
        <f t="shared" si="0"/>
        <v>31.848199999999995</v>
      </c>
      <c r="L36" t="str">
        <f>_xlfn.IFNA(VLOOKUP(C36,מצבת_כלי_רכב!$E:$F,2,),"לא נמצא")</f>
        <v xml:space="preserve">אבי ברכה </v>
      </c>
      <c r="M36" t="str">
        <f t="shared" si="1"/>
        <v>no</v>
      </c>
    </row>
    <row r="37" spans="1:13">
      <c r="A37">
        <v>176133</v>
      </c>
      <c r="B37">
        <v>1254361039</v>
      </c>
      <c r="C37">
        <v>63864202</v>
      </c>
      <c r="D37" s="28">
        <v>45769</v>
      </c>
      <c r="E37" s="27" t="s">
        <v>110</v>
      </c>
      <c r="F37" t="s">
        <v>11</v>
      </c>
      <c r="G37" t="s">
        <v>13</v>
      </c>
      <c r="H37" t="s">
        <v>16</v>
      </c>
      <c r="I37">
        <v>6</v>
      </c>
      <c r="J37">
        <v>20.65</v>
      </c>
      <c r="K37">
        <f t="shared" si="0"/>
        <v>24.366999999999997</v>
      </c>
      <c r="L37" t="str">
        <f>_xlfn.IFNA(VLOOKUP(C37,מצבת_כלי_רכב!$E:$F,2,),"לא נמצא")</f>
        <v xml:space="preserve">אבי ברכה </v>
      </c>
      <c r="M37" t="str">
        <f t="shared" si="1"/>
        <v>no</v>
      </c>
    </row>
    <row r="38" spans="1:13">
      <c r="A38">
        <v>176133</v>
      </c>
      <c r="B38">
        <v>1254361039</v>
      </c>
      <c r="C38">
        <v>74599802</v>
      </c>
      <c r="D38" s="28">
        <v>45769</v>
      </c>
      <c r="E38" s="27" t="s">
        <v>110</v>
      </c>
      <c r="F38" t="s">
        <v>18</v>
      </c>
      <c r="G38" t="s">
        <v>19</v>
      </c>
      <c r="H38" t="s">
        <v>12</v>
      </c>
      <c r="I38">
        <v>3</v>
      </c>
      <c r="J38">
        <v>37.17</v>
      </c>
      <c r="K38">
        <f t="shared" si="0"/>
        <v>43.860599999999998</v>
      </c>
      <c r="L38" t="str">
        <f>_xlfn.IFNA(VLOOKUP(C38,מצבת_כלי_רכב!$E:$F,2,),"לא נמצא")</f>
        <v>מחסן איציק משיח</v>
      </c>
      <c r="M38" t="str">
        <f t="shared" si="1"/>
        <v>no</v>
      </c>
    </row>
    <row r="39" spans="1:13">
      <c r="A39">
        <v>176133</v>
      </c>
      <c r="B39">
        <v>1254361039</v>
      </c>
      <c r="C39">
        <v>51513101</v>
      </c>
      <c r="D39" s="28">
        <v>45769</v>
      </c>
      <c r="E39" s="27" t="s">
        <v>110</v>
      </c>
      <c r="F39" t="s">
        <v>11</v>
      </c>
      <c r="G39" t="s">
        <v>15</v>
      </c>
      <c r="H39" t="s">
        <v>13</v>
      </c>
      <c r="I39">
        <v>3</v>
      </c>
      <c r="J39">
        <v>12.39</v>
      </c>
      <c r="K39">
        <f t="shared" si="0"/>
        <v>14.620200000000001</v>
      </c>
      <c r="L39" t="str">
        <f>_xlfn.IFNA(VLOOKUP(C39,מצבת_כלי_רכב!$E:$F,2,),"לא נמצא")</f>
        <v>יגאל פניאל</v>
      </c>
      <c r="M39" t="str">
        <f t="shared" si="1"/>
        <v>no</v>
      </c>
    </row>
    <row r="40" spans="1:13">
      <c r="A40">
        <v>176133</v>
      </c>
      <c r="B40">
        <v>1254361039</v>
      </c>
      <c r="C40">
        <v>51513101</v>
      </c>
      <c r="D40" s="28">
        <v>45768</v>
      </c>
      <c r="E40" s="27" t="s">
        <v>111</v>
      </c>
      <c r="F40" t="s">
        <v>11</v>
      </c>
      <c r="G40" t="s">
        <v>13</v>
      </c>
      <c r="H40" t="s">
        <v>15</v>
      </c>
      <c r="I40">
        <v>3</v>
      </c>
      <c r="J40">
        <v>12.39</v>
      </c>
      <c r="K40">
        <f t="shared" si="0"/>
        <v>14.620200000000001</v>
      </c>
      <c r="L40" t="str">
        <f>_xlfn.IFNA(VLOOKUP(C40,מצבת_כלי_רכב!$E:$F,2,),"לא נמצא")</f>
        <v>יגאל פניאל</v>
      </c>
      <c r="M40" t="str">
        <f t="shared" si="1"/>
        <v>no</v>
      </c>
    </row>
    <row r="41" spans="1:13">
      <c r="A41">
        <v>176133</v>
      </c>
      <c r="B41">
        <v>1254361039</v>
      </c>
      <c r="C41">
        <v>63864202</v>
      </c>
      <c r="D41" s="28">
        <v>45768</v>
      </c>
      <c r="E41" s="27" t="s">
        <v>111</v>
      </c>
      <c r="F41" t="s">
        <v>11</v>
      </c>
      <c r="G41" t="s">
        <v>14</v>
      </c>
      <c r="H41" t="s">
        <v>23</v>
      </c>
      <c r="I41">
        <v>3</v>
      </c>
      <c r="J41">
        <v>18.73</v>
      </c>
      <c r="K41">
        <f t="shared" si="0"/>
        <v>22.101399999999998</v>
      </c>
      <c r="L41" t="str">
        <f>_xlfn.IFNA(VLOOKUP(C41,מצבת_כלי_רכב!$E:$F,2,),"לא נמצא")</f>
        <v xml:space="preserve">אבי ברכה </v>
      </c>
      <c r="M41" t="str">
        <f t="shared" si="1"/>
        <v>no</v>
      </c>
    </row>
    <row r="42" spans="1:13">
      <c r="A42">
        <v>176133</v>
      </c>
      <c r="B42">
        <v>1254361039</v>
      </c>
      <c r="C42">
        <v>88365901</v>
      </c>
      <c r="D42" s="28">
        <v>45768</v>
      </c>
      <c r="E42" s="27" t="s">
        <v>111</v>
      </c>
      <c r="F42" t="s">
        <v>11</v>
      </c>
      <c r="G42" t="s">
        <v>20</v>
      </c>
      <c r="H42" t="s">
        <v>19</v>
      </c>
      <c r="I42">
        <v>5</v>
      </c>
      <c r="J42">
        <v>20.65</v>
      </c>
      <c r="K42">
        <f t="shared" si="0"/>
        <v>24.366999999999997</v>
      </c>
      <c r="L42" t="str">
        <f>_xlfn.IFNA(VLOOKUP(C42,מצבת_כלי_רכב!$E:$F,2,),"לא נמצא")</f>
        <v>איציק גבע</v>
      </c>
      <c r="M42" t="str">
        <f t="shared" si="1"/>
        <v>no</v>
      </c>
    </row>
    <row r="43" spans="1:13">
      <c r="A43">
        <v>176133</v>
      </c>
      <c r="B43">
        <v>1254361039</v>
      </c>
      <c r="C43">
        <v>6823255</v>
      </c>
      <c r="D43" s="28">
        <v>45768</v>
      </c>
      <c r="E43" s="27" t="s">
        <v>111</v>
      </c>
      <c r="F43" t="s">
        <v>11</v>
      </c>
      <c r="G43" t="s">
        <v>13</v>
      </c>
      <c r="H43" t="s">
        <v>12</v>
      </c>
      <c r="I43">
        <v>1</v>
      </c>
      <c r="J43">
        <v>12.39</v>
      </c>
      <c r="K43">
        <f t="shared" si="0"/>
        <v>14.620200000000001</v>
      </c>
      <c r="L43" t="str">
        <f>_xlfn.IFNA(VLOOKUP(C43,מצבת_כלי_רכב!$E:$F,2,),"לא נמצא")</f>
        <v xml:space="preserve">אמנון גבע </v>
      </c>
      <c r="M43" t="str">
        <f t="shared" si="1"/>
        <v>no</v>
      </c>
    </row>
    <row r="44" spans="1:13">
      <c r="A44">
        <v>176133</v>
      </c>
      <c r="B44">
        <v>1254361039</v>
      </c>
      <c r="C44">
        <v>51513101</v>
      </c>
      <c r="D44" s="28">
        <v>45768</v>
      </c>
      <c r="E44" s="27" t="s">
        <v>111</v>
      </c>
      <c r="F44" t="s">
        <v>11</v>
      </c>
      <c r="G44" t="s">
        <v>13</v>
      </c>
      <c r="H44" t="s">
        <v>12</v>
      </c>
      <c r="I44">
        <v>1</v>
      </c>
      <c r="J44">
        <v>12.39</v>
      </c>
      <c r="K44">
        <f t="shared" si="0"/>
        <v>14.620200000000001</v>
      </c>
      <c r="L44" t="str">
        <f>_xlfn.IFNA(VLOOKUP(C44,מצבת_כלי_רכב!$E:$F,2,),"לא נמצא")</f>
        <v>יגאל פניאל</v>
      </c>
      <c r="M44" t="str">
        <f t="shared" si="1"/>
        <v>no</v>
      </c>
    </row>
    <row r="45" spans="1:13">
      <c r="A45">
        <v>176133</v>
      </c>
      <c r="B45">
        <v>1254361039</v>
      </c>
      <c r="C45">
        <v>88365901</v>
      </c>
      <c r="D45" s="28">
        <v>45767</v>
      </c>
      <c r="E45" s="27" t="s">
        <v>112</v>
      </c>
      <c r="F45" t="s">
        <v>11</v>
      </c>
      <c r="G45" t="s">
        <v>13</v>
      </c>
      <c r="H45" t="s">
        <v>17</v>
      </c>
      <c r="I45">
        <v>1</v>
      </c>
      <c r="J45">
        <v>12.39</v>
      </c>
      <c r="K45">
        <f t="shared" si="0"/>
        <v>14.620200000000001</v>
      </c>
      <c r="L45" t="str">
        <f>_xlfn.IFNA(VLOOKUP(C45,מצבת_כלי_רכב!$E:$F,2,),"לא נמצא")</f>
        <v>איציק גבע</v>
      </c>
      <c r="M45" t="str">
        <f t="shared" si="1"/>
        <v>no</v>
      </c>
    </row>
    <row r="46" spans="1:13">
      <c r="A46">
        <v>176133</v>
      </c>
      <c r="B46">
        <v>1254361039</v>
      </c>
      <c r="C46">
        <v>74599802</v>
      </c>
      <c r="D46" s="28">
        <v>45767</v>
      </c>
      <c r="E46" s="27" t="s">
        <v>112</v>
      </c>
      <c r="F46" t="s">
        <v>18</v>
      </c>
      <c r="G46" t="s">
        <v>20</v>
      </c>
      <c r="H46" t="s">
        <v>22</v>
      </c>
      <c r="I46">
        <v>1</v>
      </c>
      <c r="J46">
        <v>37.17</v>
      </c>
      <c r="K46">
        <f t="shared" si="0"/>
        <v>43.860599999999998</v>
      </c>
      <c r="L46" t="str">
        <f>_xlfn.IFNA(VLOOKUP(C46,מצבת_כלי_רכב!$E:$F,2,),"לא נמצא")</f>
        <v>מחסן איציק משיח</v>
      </c>
      <c r="M46" t="str">
        <f t="shared" si="1"/>
        <v>no</v>
      </c>
    </row>
    <row r="47" spans="1:13">
      <c r="A47">
        <v>176133</v>
      </c>
      <c r="B47">
        <v>1254361039</v>
      </c>
      <c r="C47">
        <v>63864202</v>
      </c>
      <c r="D47" s="28">
        <v>45767</v>
      </c>
      <c r="E47" s="27" t="s">
        <v>112</v>
      </c>
      <c r="F47" t="s">
        <v>11</v>
      </c>
      <c r="G47" t="s">
        <v>21</v>
      </c>
      <c r="H47" t="s">
        <v>19</v>
      </c>
      <c r="I47">
        <v>3</v>
      </c>
      <c r="J47">
        <v>12.39</v>
      </c>
      <c r="K47">
        <f t="shared" si="0"/>
        <v>14.620200000000001</v>
      </c>
      <c r="L47" t="str">
        <f>_xlfn.IFNA(VLOOKUP(C47,מצבת_כלי_רכב!$E:$F,2,),"לא נמצא")</f>
        <v xml:space="preserve">אבי ברכה </v>
      </c>
      <c r="M47" t="str">
        <f t="shared" si="1"/>
        <v>no</v>
      </c>
    </row>
    <row r="48" spans="1:13">
      <c r="A48">
        <v>176133</v>
      </c>
      <c r="B48">
        <v>1254361039</v>
      </c>
      <c r="C48">
        <v>88365901</v>
      </c>
      <c r="D48" s="28">
        <v>45767</v>
      </c>
      <c r="E48" s="27" t="s">
        <v>112</v>
      </c>
      <c r="F48" t="s">
        <v>11</v>
      </c>
      <c r="G48" t="s">
        <v>19</v>
      </c>
      <c r="H48" t="s">
        <v>12</v>
      </c>
      <c r="I48">
        <v>3</v>
      </c>
      <c r="J48">
        <v>12.39</v>
      </c>
      <c r="K48">
        <f t="shared" si="0"/>
        <v>14.620200000000001</v>
      </c>
      <c r="L48" t="str">
        <f>_xlfn.IFNA(VLOOKUP(C48,מצבת_כלי_רכב!$E:$F,2,),"לא נמצא")</f>
        <v>איציק גבע</v>
      </c>
      <c r="M48" t="str">
        <f t="shared" si="1"/>
        <v>no</v>
      </c>
    </row>
    <row r="49" spans="1:13">
      <c r="A49">
        <v>176133</v>
      </c>
      <c r="B49">
        <v>1254361039</v>
      </c>
      <c r="C49">
        <v>63864202</v>
      </c>
      <c r="D49" s="28">
        <v>45767</v>
      </c>
      <c r="E49" s="27" t="s">
        <v>112</v>
      </c>
      <c r="F49" t="s">
        <v>11</v>
      </c>
      <c r="G49" t="s">
        <v>12</v>
      </c>
      <c r="H49" t="s">
        <v>14</v>
      </c>
      <c r="I49">
        <v>8</v>
      </c>
      <c r="J49">
        <v>26.99</v>
      </c>
      <c r="K49">
        <f t="shared" si="0"/>
        <v>31.848199999999995</v>
      </c>
      <c r="L49" t="str">
        <f>_xlfn.IFNA(VLOOKUP(C49,מצבת_כלי_רכב!$E:$F,2,),"לא נמצא")</f>
        <v xml:space="preserve">אבי ברכה </v>
      </c>
      <c r="M49" t="str">
        <f t="shared" si="1"/>
        <v>no</v>
      </c>
    </row>
    <row r="50" spans="1:13">
      <c r="A50">
        <v>176133</v>
      </c>
      <c r="B50">
        <v>1254361039</v>
      </c>
      <c r="C50">
        <v>31339202</v>
      </c>
      <c r="D50" s="28">
        <v>45766</v>
      </c>
      <c r="E50" s="27" t="s">
        <v>115</v>
      </c>
      <c r="F50" t="s">
        <v>11</v>
      </c>
      <c r="G50" t="s">
        <v>14</v>
      </c>
      <c r="H50" t="s">
        <v>23</v>
      </c>
      <c r="I50">
        <v>3</v>
      </c>
      <c r="J50">
        <v>18.73</v>
      </c>
      <c r="K50">
        <f t="shared" si="0"/>
        <v>22.101399999999998</v>
      </c>
      <c r="L50" t="str">
        <f>_xlfn.IFNA(VLOOKUP(C50,מצבת_כלי_רכב!$E:$F,2,),"לא נמצא")</f>
        <v xml:space="preserve">דוד זילברמן </v>
      </c>
      <c r="M50" t="str">
        <f t="shared" si="1"/>
        <v>yes</v>
      </c>
    </row>
    <row r="51" spans="1:13">
      <c r="A51">
        <v>176133</v>
      </c>
      <c r="B51">
        <v>1254361039</v>
      </c>
      <c r="C51">
        <v>31339202</v>
      </c>
      <c r="D51" s="28">
        <v>45766</v>
      </c>
      <c r="E51" s="27" t="s">
        <v>115</v>
      </c>
      <c r="F51" t="s">
        <v>11</v>
      </c>
      <c r="G51" t="s">
        <v>23</v>
      </c>
      <c r="H51" t="s">
        <v>14</v>
      </c>
      <c r="I51">
        <v>3</v>
      </c>
      <c r="J51">
        <v>18.73</v>
      </c>
      <c r="K51">
        <f t="shared" si="0"/>
        <v>22.101399999999998</v>
      </c>
      <c r="L51" t="str">
        <f>_xlfn.IFNA(VLOOKUP(C51,מצבת_כלי_רכב!$E:$F,2,),"לא נמצא")</f>
        <v xml:space="preserve">דוד זילברמן </v>
      </c>
      <c r="M51" t="str">
        <f t="shared" si="1"/>
        <v>yes</v>
      </c>
    </row>
    <row r="52" spans="1:13">
      <c r="A52">
        <v>176133</v>
      </c>
      <c r="B52">
        <v>1254361039</v>
      </c>
      <c r="C52">
        <v>51513101</v>
      </c>
      <c r="D52" s="28">
        <v>45765</v>
      </c>
      <c r="E52" s="27" t="s">
        <v>113</v>
      </c>
      <c r="F52" t="s">
        <v>11</v>
      </c>
      <c r="G52" t="s">
        <v>15</v>
      </c>
      <c r="H52" t="s">
        <v>17</v>
      </c>
      <c r="I52">
        <v>2</v>
      </c>
      <c r="J52">
        <v>12.39</v>
      </c>
      <c r="K52">
        <f t="shared" si="0"/>
        <v>14.620200000000001</v>
      </c>
      <c r="L52" t="str">
        <f>_xlfn.IFNA(VLOOKUP(C52,מצבת_כלי_רכב!$E:$F,2,),"לא נמצא")</f>
        <v>יגאל פניאל</v>
      </c>
      <c r="M52" t="str">
        <f t="shared" si="1"/>
        <v>yes</v>
      </c>
    </row>
    <row r="53" spans="1:13">
      <c r="A53">
        <v>176133</v>
      </c>
      <c r="B53">
        <v>1254361039</v>
      </c>
      <c r="C53">
        <v>13802001</v>
      </c>
      <c r="D53" s="28">
        <v>45764</v>
      </c>
      <c r="E53" s="27" t="s">
        <v>114</v>
      </c>
      <c r="F53" t="s">
        <v>11</v>
      </c>
      <c r="G53" t="s">
        <v>16</v>
      </c>
      <c r="H53" t="s">
        <v>17</v>
      </c>
      <c r="I53">
        <v>5</v>
      </c>
      <c r="J53">
        <v>20.65</v>
      </c>
      <c r="K53">
        <f t="shared" si="0"/>
        <v>24.366999999999997</v>
      </c>
      <c r="L53" t="str">
        <f>_xlfn.IFNA(VLOOKUP(C53,מצבת_כלי_רכב!$E:$F,2,),"לא נמצא")</f>
        <v xml:space="preserve">גאיה שמעוני </v>
      </c>
      <c r="M53" t="str">
        <f t="shared" si="1"/>
        <v>no</v>
      </c>
    </row>
    <row r="54" spans="1:13">
      <c r="A54">
        <v>176133</v>
      </c>
      <c r="B54">
        <v>1254361039</v>
      </c>
      <c r="C54">
        <v>88365901</v>
      </c>
      <c r="D54" s="28">
        <v>45764</v>
      </c>
      <c r="E54" s="27" t="s">
        <v>114</v>
      </c>
      <c r="F54" t="s">
        <v>11</v>
      </c>
      <c r="G54" t="s">
        <v>14</v>
      </c>
      <c r="H54" t="s">
        <v>15</v>
      </c>
      <c r="I54">
        <v>4</v>
      </c>
      <c r="J54">
        <v>18.73</v>
      </c>
      <c r="K54">
        <f t="shared" si="0"/>
        <v>22.101399999999998</v>
      </c>
      <c r="L54" t="str">
        <f>_xlfn.IFNA(VLOOKUP(C54,מצבת_כלי_רכב!$E:$F,2,),"לא נמצא")</f>
        <v>איציק גבע</v>
      </c>
      <c r="M54" t="str">
        <f t="shared" si="1"/>
        <v>no</v>
      </c>
    </row>
    <row r="55" spans="1:13">
      <c r="A55">
        <v>176133</v>
      </c>
      <c r="B55">
        <v>1254361039</v>
      </c>
      <c r="C55">
        <v>63864202</v>
      </c>
      <c r="D55" s="28">
        <v>45764</v>
      </c>
      <c r="E55" s="27" t="s">
        <v>114</v>
      </c>
      <c r="F55" t="s">
        <v>11</v>
      </c>
      <c r="G55" t="s">
        <v>21</v>
      </c>
      <c r="H55" t="s">
        <v>17</v>
      </c>
      <c r="I55">
        <v>4</v>
      </c>
      <c r="J55">
        <v>16.52</v>
      </c>
      <c r="K55">
        <f t="shared" si="0"/>
        <v>19.493599999999997</v>
      </c>
      <c r="L55" t="str">
        <f>_xlfn.IFNA(VLOOKUP(C55,מצבת_כלי_רכב!$E:$F,2,),"לא נמצא")</f>
        <v xml:space="preserve">אבי ברכה </v>
      </c>
      <c r="M55" t="str">
        <f t="shared" si="1"/>
        <v>no</v>
      </c>
    </row>
    <row r="56" spans="1:13">
      <c r="A56">
        <v>176133</v>
      </c>
      <c r="B56">
        <v>1254361039</v>
      </c>
      <c r="C56">
        <v>39429702</v>
      </c>
      <c r="D56" s="28">
        <v>45763</v>
      </c>
      <c r="E56" s="27" t="s">
        <v>109</v>
      </c>
      <c r="F56" t="s">
        <v>11</v>
      </c>
      <c r="G56" t="s">
        <v>14</v>
      </c>
      <c r="H56" t="s">
        <v>17</v>
      </c>
      <c r="I56">
        <v>6</v>
      </c>
      <c r="J56">
        <v>26.99</v>
      </c>
      <c r="K56">
        <f t="shared" si="0"/>
        <v>31.848199999999995</v>
      </c>
      <c r="L56" t="str">
        <f>_xlfn.IFNA(VLOOKUP(C56,מצבת_כלי_רכב!$E:$F,2,),"לא נמצא")</f>
        <v xml:space="preserve">ירון יוסף </v>
      </c>
      <c r="M56" t="str">
        <f t="shared" si="1"/>
        <v>no</v>
      </c>
    </row>
    <row r="57" spans="1:13">
      <c r="A57">
        <v>176133</v>
      </c>
      <c r="B57">
        <v>1254361039</v>
      </c>
      <c r="C57">
        <v>63864202</v>
      </c>
      <c r="D57" s="28">
        <v>45762</v>
      </c>
      <c r="E57" s="27" t="s">
        <v>110</v>
      </c>
      <c r="F57" t="s">
        <v>11</v>
      </c>
      <c r="G57" t="s">
        <v>14</v>
      </c>
      <c r="H57" t="s">
        <v>17</v>
      </c>
      <c r="I57">
        <v>6</v>
      </c>
      <c r="J57">
        <v>26.99</v>
      </c>
      <c r="K57">
        <f t="shared" si="0"/>
        <v>31.848199999999995</v>
      </c>
      <c r="L57" t="str">
        <f>_xlfn.IFNA(VLOOKUP(C57,מצבת_כלי_רכב!$E:$F,2,),"לא נמצא")</f>
        <v xml:space="preserve">אבי ברכה </v>
      </c>
      <c r="M57" t="str">
        <f t="shared" si="1"/>
        <v>no</v>
      </c>
    </row>
    <row r="58" spans="1:13">
      <c r="A58">
        <v>176133</v>
      </c>
      <c r="B58">
        <v>1254361039</v>
      </c>
      <c r="C58">
        <v>74599802</v>
      </c>
      <c r="D58" s="28">
        <v>45761</v>
      </c>
      <c r="E58" s="27" t="s">
        <v>111</v>
      </c>
      <c r="F58" t="s">
        <v>18</v>
      </c>
      <c r="G58" t="s">
        <v>20</v>
      </c>
      <c r="H58" t="s">
        <v>12</v>
      </c>
      <c r="I58">
        <v>2</v>
      </c>
      <c r="J58">
        <v>37.17</v>
      </c>
      <c r="K58">
        <f t="shared" si="0"/>
        <v>43.860599999999998</v>
      </c>
      <c r="L58" t="str">
        <f>_xlfn.IFNA(VLOOKUP(C58,מצבת_כלי_רכב!$E:$F,2,),"לא נמצא")</f>
        <v>מחסן איציק משיח</v>
      </c>
      <c r="M58" t="str">
        <f t="shared" si="1"/>
        <v>no</v>
      </c>
    </row>
    <row r="59" spans="1:13">
      <c r="A59">
        <v>176133</v>
      </c>
      <c r="B59">
        <v>1254361039</v>
      </c>
      <c r="C59">
        <v>51513101</v>
      </c>
      <c r="D59" s="28">
        <v>45761</v>
      </c>
      <c r="E59" s="27" t="s">
        <v>111</v>
      </c>
      <c r="F59" t="s">
        <v>11</v>
      </c>
      <c r="G59" t="s">
        <v>19</v>
      </c>
      <c r="H59" t="s">
        <v>13</v>
      </c>
      <c r="I59">
        <v>2</v>
      </c>
      <c r="J59">
        <v>12.39</v>
      </c>
      <c r="K59">
        <f t="shared" si="0"/>
        <v>14.620200000000001</v>
      </c>
      <c r="L59" t="str">
        <f>_xlfn.IFNA(VLOOKUP(C59,מצבת_כלי_רכב!$E:$F,2,),"לא נמצא")</f>
        <v>יגאל פניאל</v>
      </c>
      <c r="M59" t="str">
        <f t="shared" si="1"/>
        <v>no</v>
      </c>
    </row>
    <row r="60" spans="1:13">
      <c r="A60">
        <v>176133</v>
      </c>
      <c r="B60">
        <v>1254361039</v>
      </c>
      <c r="C60">
        <v>39429702</v>
      </c>
      <c r="D60" s="28">
        <v>45760</v>
      </c>
      <c r="E60" s="27" t="s">
        <v>112</v>
      </c>
      <c r="F60" t="s">
        <v>11</v>
      </c>
      <c r="G60" t="s">
        <v>16</v>
      </c>
      <c r="H60" t="s">
        <v>17</v>
      </c>
      <c r="I60">
        <v>5</v>
      </c>
      <c r="J60">
        <v>20.65</v>
      </c>
      <c r="K60">
        <f t="shared" si="0"/>
        <v>24.366999999999997</v>
      </c>
      <c r="L60" t="str">
        <f>_xlfn.IFNA(VLOOKUP(C60,מצבת_כלי_רכב!$E:$F,2,),"לא נמצא")</f>
        <v xml:space="preserve">ירון יוסף </v>
      </c>
      <c r="M60" t="str">
        <f t="shared" si="1"/>
        <v>no</v>
      </c>
    </row>
    <row r="61" spans="1:13">
      <c r="A61">
        <v>176133</v>
      </c>
      <c r="B61">
        <v>1254361039</v>
      </c>
      <c r="C61">
        <v>76886302</v>
      </c>
      <c r="D61" s="28">
        <v>45759</v>
      </c>
      <c r="E61" s="27" t="s">
        <v>115</v>
      </c>
      <c r="F61" t="s">
        <v>11</v>
      </c>
      <c r="G61" t="s">
        <v>12</v>
      </c>
      <c r="H61" t="s">
        <v>14</v>
      </c>
      <c r="I61">
        <v>8</v>
      </c>
      <c r="J61">
        <v>26.99</v>
      </c>
      <c r="K61">
        <f t="shared" si="0"/>
        <v>31.848199999999995</v>
      </c>
      <c r="L61" t="str">
        <f>_xlfn.IFNA(VLOOKUP(C61,מצבת_כלי_רכב!$E:$F,2,),"לא נמצא")</f>
        <v>יניב הררי</v>
      </c>
      <c r="M61" t="str">
        <f t="shared" si="1"/>
        <v>yes</v>
      </c>
    </row>
    <row r="62" spans="1:13">
      <c r="A62">
        <v>176133</v>
      </c>
      <c r="B62">
        <v>1253182526</v>
      </c>
      <c r="C62">
        <v>39429702</v>
      </c>
      <c r="D62" s="28">
        <v>45759</v>
      </c>
      <c r="E62" s="27" t="s">
        <v>115</v>
      </c>
      <c r="F62" t="s">
        <v>11</v>
      </c>
      <c r="G62" t="s">
        <v>17</v>
      </c>
      <c r="H62" t="s">
        <v>16</v>
      </c>
      <c r="I62">
        <v>5</v>
      </c>
      <c r="J62">
        <v>20.65</v>
      </c>
      <c r="K62">
        <f t="shared" si="0"/>
        <v>24.366999999999997</v>
      </c>
      <c r="L62" t="str">
        <f>_xlfn.IFNA(VLOOKUP(C62,מצבת_כלי_רכב!$E:$F,2,),"לא נמצא")</f>
        <v xml:space="preserve">ירון יוסף </v>
      </c>
      <c r="M62" t="str">
        <f t="shared" si="1"/>
        <v>yes</v>
      </c>
    </row>
    <row r="63" spans="1:13">
      <c r="A63">
        <v>176133</v>
      </c>
      <c r="B63">
        <v>1253182526</v>
      </c>
      <c r="C63">
        <v>63864202</v>
      </c>
      <c r="D63" s="28">
        <v>45757</v>
      </c>
      <c r="E63" s="27" t="s">
        <v>114</v>
      </c>
      <c r="F63" t="s">
        <v>11</v>
      </c>
      <c r="G63" t="s">
        <v>19</v>
      </c>
      <c r="H63" t="s">
        <v>13</v>
      </c>
      <c r="I63">
        <v>2</v>
      </c>
      <c r="J63">
        <v>12.39</v>
      </c>
      <c r="K63">
        <f t="shared" si="0"/>
        <v>14.620200000000001</v>
      </c>
      <c r="L63" t="str">
        <f>_xlfn.IFNA(VLOOKUP(C63,מצבת_כלי_רכב!$E:$F,2,),"לא נמצא")</f>
        <v xml:space="preserve">אבי ברכה </v>
      </c>
      <c r="M63" t="str">
        <f t="shared" si="1"/>
        <v>no</v>
      </c>
    </row>
    <row r="64" spans="1:13">
      <c r="A64">
        <v>176133</v>
      </c>
      <c r="B64">
        <v>1253182526</v>
      </c>
      <c r="C64">
        <v>63864202</v>
      </c>
      <c r="D64" s="28">
        <v>45757</v>
      </c>
      <c r="E64" s="27" t="s">
        <v>114</v>
      </c>
      <c r="F64" t="s">
        <v>11</v>
      </c>
      <c r="G64" t="s">
        <v>14</v>
      </c>
      <c r="H64" t="s">
        <v>19</v>
      </c>
      <c r="I64">
        <v>5</v>
      </c>
      <c r="J64">
        <v>22.86</v>
      </c>
      <c r="K64">
        <f t="shared" si="0"/>
        <v>26.974799999999998</v>
      </c>
      <c r="L64" t="str">
        <f>_xlfn.IFNA(VLOOKUP(C64,מצבת_כלי_רכב!$E:$F,2,),"לא נמצא")</f>
        <v xml:space="preserve">אבי ברכה </v>
      </c>
      <c r="M64" t="str">
        <f t="shared" si="1"/>
        <v>no</v>
      </c>
    </row>
    <row r="65" spans="1:13">
      <c r="A65">
        <v>176133</v>
      </c>
      <c r="B65">
        <v>1253182526</v>
      </c>
      <c r="C65">
        <v>62923103</v>
      </c>
      <c r="D65" s="28">
        <v>45757</v>
      </c>
      <c r="E65" s="27" t="s">
        <v>114</v>
      </c>
      <c r="F65" t="s">
        <v>18</v>
      </c>
      <c r="G65" t="s">
        <v>12</v>
      </c>
      <c r="H65" t="s">
        <v>21</v>
      </c>
      <c r="I65">
        <v>6</v>
      </c>
      <c r="J65">
        <v>61.95</v>
      </c>
      <c r="K65">
        <f t="shared" si="0"/>
        <v>73.100999999999999</v>
      </c>
      <c r="L65" t="str">
        <f>_xlfn.IFNA(VLOOKUP(C65,מצבת_כלי_רכב!$E:$F,2,),"לא נמצא")</f>
        <v>מחסן ספרינטר</v>
      </c>
      <c r="M65" t="str">
        <f t="shared" si="1"/>
        <v>no</v>
      </c>
    </row>
    <row r="66" spans="1:13">
      <c r="A66">
        <v>176133</v>
      </c>
      <c r="B66">
        <v>1253182526</v>
      </c>
      <c r="C66">
        <v>51513101</v>
      </c>
      <c r="D66" s="28">
        <v>45757</v>
      </c>
      <c r="E66" s="27" t="s">
        <v>114</v>
      </c>
      <c r="F66" t="s">
        <v>11</v>
      </c>
      <c r="G66" t="s">
        <v>12</v>
      </c>
      <c r="H66" t="s">
        <v>13</v>
      </c>
      <c r="I66">
        <v>1</v>
      </c>
      <c r="J66">
        <v>12.39</v>
      </c>
      <c r="K66">
        <f t="shared" si="0"/>
        <v>14.620200000000001</v>
      </c>
      <c r="L66" t="str">
        <f>_xlfn.IFNA(VLOOKUP(C66,מצבת_כלי_רכב!$E:$F,2,),"לא נמצא")</f>
        <v>יגאל פניאל</v>
      </c>
      <c r="M66" t="str">
        <f t="shared" si="1"/>
        <v>no</v>
      </c>
    </row>
    <row r="67" spans="1:13">
      <c r="A67">
        <v>176133</v>
      </c>
      <c r="B67">
        <v>1253182526</v>
      </c>
      <c r="C67">
        <v>63864202</v>
      </c>
      <c r="D67" s="28">
        <v>45757</v>
      </c>
      <c r="E67" s="27" t="s">
        <v>114</v>
      </c>
      <c r="F67" t="s">
        <v>11</v>
      </c>
      <c r="G67" t="s">
        <v>17</v>
      </c>
      <c r="H67" t="s">
        <v>16</v>
      </c>
      <c r="I67">
        <v>5</v>
      </c>
      <c r="J67">
        <v>20.65</v>
      </c>
      <c r="K67">
        <f t="shared" si="0"/>
        <v>24.366999999999997</v>
      </c>
      <c r="L67" t="str">
        <f>_xlfn.IFNA(VLOOKUP(C67,מצבת_כלי_רכב!$E:$F,2,),"לא נמצא")</f>
        <v xml:space="preserve">אבי ברכה </v>
      </c>
      <c r="M67" t="str">
        <f t="shared" si="1"/>
        <v>no</v>
      </c>
    </row>
    <row r="68" spans="1:13">
      <c r="A68">
        <v>176133</v>
      </c>
      <c r="B68">
        <v>1253182526</v>
      </c>
      <c r="C68">
        <v>62923103</v>
      </c>
      <c r="D68" s="28">
        <v>45757</v>
      </c>
      <c r="E68" s="27" t="s">
        <v>114</v>
      </c>
      <c r="F68" t="s">
        <v>18</v>
      </c>
      <c r="G68" t="s">
        <v>19</v>
      </c>
      <c r="H68" t="s">
        <v>12</v>
      </c>
      <c r="I68">
        <v>3</v>
      </c>
      <c r="J68">
        <v>37.17</v>
      </c>
      <c r="K68">
        <f t="shared" si="0"/>
        <v>43.860599999999998</v>
      </c>
      <c r="L68" t="str">
        <f>_xlfn.IFNA(VLOOKUP(C68,מצבת_כלי_רכב!$E:$F,2,),"לא נמצא")</f>
        <v>מחסן ספרינטר</v>
      </c>
      <c r="M68" t="str">
        <f t="shared" si="1"/>
        <v>no</v>
      </c>
    </row>
    <row r="69" spans="1:13">
      <c r="A69">
        <v>176133</v>
      </c>
      <c r="B69">
        <v>1253182526</v>
      </c>
      <c r="C69">
        <v>51513101</v>
      </c>
      <c r="D69" s="28">
        <v>45756</v>
      </c>
      <c r="E69" s="27" t="s">
        <v>109</v>
      </c>
      <c r="F69" t="s">
        <v>11</v>
      </c>
      <c r="G69" t="s">
        <v>15</v>
      </c>
      <c r="H69" t="s">
        <v>13</v>
      </c>
      <c r="I69">
        <v>3</v>
      </c>
      <c r="J69">
        <v>12.39</v>
      </c>
      <c r="K69">
        <f t="shared" si="0"/>
        <v>14.620200000000001</v>
      </c>
      <c r="L69" t="str">
        <f>_xlfn.IFNA(VLOOKUP(C69,מצבת_כלי_רכב!$E:$F,2,),"לא נמצא")</f>
        <v>יגאל פניאל</v>
      </c>
      <c r="M69" t="str">
        <f t="shared" si="1"/>
        <v>no</v>
      </c>
    </row>
    <row r="70" spans="1:13">
      <c r="A70">
        <v>176133</v>
      </c>
      <c r="B70">
        <v>1253182526</v>
      </c>
      <c r="C70">
        <v>63864202</v>
      </c>
      <c r="D70" s="28">
        <v>45756</v>
      </c>
      <c r="E70" s="27" t="s">
        <v>109</v>
      </c>
      <c r="F70" t="s">
        <v>11</v>
      </c>
      <c r="G70" t="s">
        <v>16</v>
      </c>
      <c r="H70" t="s">
        <v>13</v>
      </c>
      <c r="I70">
        <v>6</v>
      </c>
      <c r="J70">
        <v>20.65</v>
      </c>
      <c r="K70">
        <f t="shared" si="0"/>
        <v>24.366999999999997</v>
      </c>
      <c r="L70" t="str">
        <f>_xlfn.IFNA(VLOOKUP(C70,מצבת_כלי_רכב!$E:$F,2,),"לא נמצא")</f>
        <v xml:space="preserve">אבי ברכה </v>
      </c>
      <c r="M70" t="str">
        <f t="shared" si="1"/>
        <v>no</v>
      </c>
    </row>
    <row r="71" spans="1:13">
      <c r="A71">
        <v>176133</v>
      </c>
      <c r="B71">
        <v>1253182526</v>
      </c>
      <c r="C71">
        <v>39429702</v>
      </c>
      <c r="D71" s="28">
        <v>45756</v>
      </c>
      <c r="E71" s="27" t="s">
        <v>109</v>
      </c>
      <c r="F71" t="s">
        <v>11</v>
      </c>
      <c r="G71" t="s">
        <v>12</v>
      </c>
      <c r="H71" t="s">
        <v>13</v>
      </c>
      <c r="I71">
        <v>1</v>
      </c>
      <c r="J71">
        <v>12.39</v>
      </c>
      <c r="K71">
        <f t="shared" si="0"/>
        <v>14.620200000000001</v>
      </c>
      <c r="L71" t="str">
        <f>_xlfn.IFNA(VLOOKUP(C71,מצבת_כלי_רכב!$E:$F,2,),"לא נמצא")</f>
        <v xml:space="preserve">ירון יוסף </v>
      </c>
      <c r="M71" t="str">
        <f t="shared" si="1"/>
        <v>no</v>
      </c>
    </row>
    <row r="72" spans="1:13">
      <c r="A72">
        <v>176133</v>
      </c>
      <c r="B72">
        <v>1253182526</v>
      </c>
      <c r="C72">
        <v>51513101</v>
      </c>
      <c r="D72" s="28">
        <v>45756</v>
      </c>
      <c r="E72" s="27" t="s">
        <v>109</v>
      </c>
      <c r="F72" t="s">
        <v>11</v>
      </c>
      <c r="G72" t="s">
        <v>12</v>
      </c>
      <c r="H72" t="s">
        <v>13</v>
      </c>
      <c r="I72">
        <v>1</v>
      </c>
      <c r="J72">
        <v>12.39</v>
      </c>
      <c r="K72">
        <f t="shared" ref="K72:K135" si="2">J72*1.18</f>
        <v>14.620200000000001</v>
      </c>
      <c r="L72" t="str">
        <f>_xlfn.IFNA(VLOOKUP(C72,מצבת_כלי_רכב!$E:$F,2,),"לא נמצא")</f>
        <v>יגאל פניאל</v>
      </c>
      <c r="M72" t="str">
        <f t="shared" ref="M72:M135" si="3">IF(OR(E72="Friday", E72="Saturday"),"yes","no")</f>
        <v>no</v>
      </c>
    </row>
    <row r="73" spans="1:13">
      <c r="A73">
        <v>176133</v>
      </c>
      <c r="B73">
        <v>1253182526</v>
      </c>
      <c r="C73">
        <v>39429702</v>
      </c>
      <c r="D73" s="28">
        <v>45756</v>
      </c>
      <c r="E73" s="27" t="s">
        <v>109</v>
      </c>
      <c r="F73" t="s">
        <v>11</v>
      </c>
      <c r="G73" t="s">
        <v>19</v>
      </c>
      <c r="H73" t="s">
        <v>12</v>
      </c>
      <c r="I73">
        <v>3</v>
      </c>
      <c r="J73">
        <v>12.39</v>
      </c>
      <c r="K73">
        <f t="shared" si="2"/>
        <v>14.620200000000001</v>
      </c>
      <c r="L73" t="str">
        <f>_xlfn.IFNA(VLOOKUP(C73,מצבת_כלי_רכב!$E:$F,2,),"לא נמצא")</f>
        <v xml:space="preserve">ירון יוסף </v>
      </c>
      <c r="M73" t="str">
        <f t="shared" si="3"/>
        <v>no</v>
      </c>
    </row>
    <row r="74" spans="1:13">
      <c r="A74">
        <v>176133</v>
      </c>
      <c r="B74">
        <v>1253182526</v>
      </c>
      <c r="C74">
        <v>51513101</v>
      </c>
      <c r="D74" s="28">
        <v>45756</v>
      </c>
      <c r="E74" s="27" t="s">
        <v>109</v>
      </c>
      <c r="F74" t="s">
        <v>11</v>
      </c>
      <c r="G74" t="s">
        <v>19</v>
      </c>
      <c r="H74" t="s">
        <v>12</v>
      </c>
      <c r="I74">
        <v>3</v>
      </c>
      <c r="J74">
        <v>12.39</v>
      </c>
      <c r="K74">
        <f t="shared" si="2"/>
        <v>14.620200000000001</v>
      </c>
      <c r="L74" t="str">
        <f>_xlfn.IFNA(VLOOKUP(C74,מצבת_כלי_רכב!$E:$F,2,),"לא נמצא")</f>
        <v>יגאל פניאל</v>
      </c>
      <c r="M74" t="str">
        <f t="shared" si="3"/>
        <v>no</v>
      </c>
    </row>
    <row r="75" spans="1:13">
      <c r="A75">
        <v>176133</v>
      </c>
      <c r="B75">
        <v>1253182526</v>
      </c>
      <c r="C75">
        <v>62923103</v>
      </c>
      <c r="D75" s="28">
        <v>45756</v>
      </c>
      <c r="E75" s="27" t="s">
        <v>109</v>
      </c>
      <c r="F75" t="s">
        <v>18</v>
      </c>
      <c r="G75" t="s">
        <v>21</v>
      </c>
      <c r="H75" t="s">
        <v>14</v>
      </c>
      <c r="I75">
        <v>2</v>
      </c>
      <c r="J75">
        <v>56.19</v>
      </c>
      <c r="K75">
        <f t="shared" si="2"/>
        <v>66.304199999999994</v>
      </c>
      <c r="L75" t="str">
        <f>_xlfn.IFNA(VLOOKUP(C75,מצבת_כלי_רכב!$E:$F,2,),"לא נמצא")</f>
        <v>מחסן ספרינטר</v>
      </c>
      <c r="M75" t="str">
        <f t="shared" si="3"/>
        <v>no</v>
      </c>
    </row>
    <row r="76" spans="1:13">
      <c r="A76">
        <v>176133</v>
      </c>
      <c r="B76">
        <v>1253182526</v>
      </c>
      <c r="C76">
        <v>51513101</v>
      </c>
      <c r="D76" s="28">
        <v>45755</v>
      </c>
      <c r="E76" s="27" t="s">
        <v>110</v>
      </c>
      <c r="F76" t="s">
        <v>11</v>
      </c>
      <c r="G76" t="s">
        <v>15</v>
      </c>
      <c r="H76" t="s">
        <v>13</v>
      </c>
      <c r="I76">
        <v>3</v>
      </c>
      <c r="J76">
        <v>12.39</v>
      </c>
      <c r="K76">
        <f t="shared" si="2"/>
        <v>14.620200000000001</v>
      </c>
      <c r="L76" t="str">
        <f>_xlfn.IFNA(VLOOKUP(C76,מצבת_כלי_רכב!$E:$F,2,),"לא נמצא")</f>
        <v>יגאל פניאל</v>
      </c>
      <c r="M76" t="str">
        <f t="shared" si="3"/>
        <v>no</v>
      </c>
    </row>
    <row r="77" spans="1:13">
      <c r="A77">
        <v>176133</v>
      </c>
      <c r="B77">
        <v>1253182526</v>
      </c>
      <c r="C77">
        <v>63864202</v>
      </c>
      <c r="D77" s="28">
        <v>45755</v>
      </c>
      <c r="E77" s="27" t="s">
        <v>110</v>
      </c>
      <c r="F77" t="s">
        <v>11</v>
      </c>
      <c r="G77" t="s">
        <v>20</v>
      </c>
      <c r="H77" t="s">
        <v>19</v>
      </c>
      <c r="I77">
        <v>5</v>
      </c>
      <c r="J77">
        <v>20.65</v>
      </c>
      <c r="K77">
        <f t="shared" si="2"/>
        <v>24.366999999999997</v>
      </c>
      <c r="L77" t="str">
        <f>_xlfn.IFNA(VLOOKUP(C77,מצבת_כלי_רכב!$E:$F,2,),"לא נמצא")</f>
        <v xml:space="preserve">אבי ברכה </v>
      </c>
      <c r="M77" t="str">
        <f t="shared" si="3"/>
        <v>no</v>
      </c>
    </row>
    <row r="78" spans="1:13">
      <c r="A78">
        <v>176133</v>
      </c>
      <c r="B78">
        <v>1253182526</v>
      </c>
      <c r="C78">
        <v>51513101</v>
      </c>
      <c r="D78" s="28">
        <v>45755</v>
      </c>
      <c r="E78" s="27" t="s">
        <v>110</v>
      </c>
      <c r="F78" t="s">
        <v>11</v>
      </c>
      <c r="G78" t="s">
        <v>12</v>
      </c>
      <c r="H78" t="s">
        <v>13</v>
      </c>
      <c r="I78">
        <v>1</v>
      </c>
      <c r="J78">
        <v>12.39</v>
      </c>
      <c r="K78">
        <f t="shared" si="2"/>
        <v>14.620200000000001</v>
      </c>
      <c r="L78" t="str">
        <f>_xlfn.IFNA(VLOOKUP(C78,מצבת_כלי_רכב!$E:$F,2,),"לא נמצא")</f>
        <v>יגאל פניאל</v>
      </c>
      <c r="M78" t="str">
        <f t="shared" si="3"/>
        <v>no</v>
      </c>
    </row>
    <row r="79" spans="1:13">
      <c r="A79">
        <v>176133</v>
      </c>
      <c r="B79">
        <v>1253182526</v>
      </c>
      <c r="C79">
        <v>51513101</v>
      </c>
      <c r="D79" s="28">
        <v>45755</v>
      </c>
      <c r="E79" s="27" t="s">
        <v>110</v>
      </c>
      <c r="F79" t="s">
        <v>11</v>
      </c>
      <c r="G79" t="s">
        <v>19</v>
      </c>
      <c r="H79" t="s">
        <v>12</v>
      </c>
      <c r="I79">
        <v>3</v>
      </c>
      <c r="J79">
        <v>12.39</v>
      </c>
      <c r="K79">
        <f t="shared" si="2"/>
        <v>14.620200000000001</v>
      </c>
      <c r="L79" t="str">
        <f>_xlfn.IFNA(VLOOKUP(C79,מצבת_כלי_רכב!$E:$F,2,),"לא נמצא")</f>
        <v>יגאל פניאל</v>
      </c>
      <c r="M79" t="str">
        <f t="shared" si="3"/>
        <v>no</v>
      </c>
    </row>
    <row r="80" spans="1:13">
      <c r="A80">
        <v>176133</v>
      </c>
      <c r="B80">
        <v>1253182526</v>
      </c>
      <c r="C80">
        <v>62923103</v>
      </c>
      <c r="D80" s="28">
        <v>45755</v>
      </c>
      <c r="E80" s="27" t="s">
        <v>110</v>
      </c>
      <c r="F80" t="s">
        <v>18</v>
      </c>
      <c r="G80" t="s">
        <v>13</v>
      </c>
      <c r="H80" t="s">
        <v>15</v>
      </c>
      <c r="I80">
        <v>3</v>
      </c>
      <c r="J80">
        <v>37.17</v>
      </c>
      <c r="K80">
        <f t="shared" si="2"/>
        <v>43.860599999999998</v>
      </c>
      <c r="L80" t="str">
        <f>_xlfn.IFNA(VLOOKUP(C80,מצבת_כלי_רכב!$E:$F,2,),"לא נמצא")</f>
        <v>מחסן ספרינטר</v>
      </c>
      <c r="M80" t="str">
        <f t="shared" si="3"/>
        <v>no</v>
      </c>
    </row>
    <row r="81" spans="1:13">
      <c r="A81">
        <v>176133</v>
      </c>
      <c r="B81">
        <v>1253182526</v>
      </c>
      <c r="C81">
        <v>63864202</v>
      </c>
      <c r="D81" s="28">
        <v>45755</v>
      </c>
      <c r="E81" s="27" t="s">
        <v>110</v>
      </c>
      <c r="F81" t="s">
        <v>11</v>
      </c>
      <c r="G81" t="s">
        <v>14</v>
      </c>
      <c r="H81" t="s">
        <v>22</v>
      </c>
      <c r="I81">
        <v>9</v>
      </c>
      <c r="J81">
        <v>26.99</v>
      </c>
      <c r="K81">
        <f t="shared" si="2"/>
        <v>31.848199999999995</v>
      </c>
      <c r="L81" t="str">
        <f>_xlfn.IFNA(VLOOKUP(C81,מצבת_כלי_רכב!$E:$F,2,),"לא נמצא")</f>
        <v xml:space="preserve">אבי ברכה </v>
      </c>
      <c r="M81" t="str">
        <f t="shared" si="3"/>
        <v>no</v>
      </c>
    </row>
    <row r="82" spans="1:13">
      <c r="A82">
        <v>176133</v>
      </c>
      <c r="B82">
        <v>1253182526</v>
      </c>
      <c r="C82">
        <v>74599802</v>
      </c>
      <c r="D82" s="28">
        <v>45755</v>
      </c>
      <c r="E82" s="27" t="s">
        <v>110</v>
      </c>
      <c r="F82" t="s">
        <v>18</v>
      </c>
      <c r="G82" t="s">
        <v>19</v>
      </c>
      <c r="H82" t="s">
        <v>12</v>
      </c>
      <c r="I82">
        <v>3</v>
      </c>
      <c r="J82">
        <v>37.17</v>
      </c>
      <c r="K82">
        <f t="shared" si="2"/>
        <v>43.860599999999998</v>
      </c>
      <c r="L82" t="str">
        <f>_xlfn.IFNA(VLOOKUP(C82,מצבת_כלי_רכב!$E:$F,2,),"לא נמצא")</f>
        <v>מחסן איציק משיח</v>
      </c>
      <c r="M82" t="str">
        <f t="shared" si="3"/>
        <v>no</v>
      </c>
    </row>
    <row r="83" spans="1:13">
      <c r="A83">
        <v>176133</v>
      </c>
      <c r="B83">
        <v>1253182526</v>
      </c>
      <c r="C83">
        <v>76886302</v>
      </c>
      <c r="D83" s="28">
        <v>45755</v>
      </c>
      <c r="E83" s="27" t="s">
        <v>110</v>
      </c>
      <c r="F83" t="s">
        <v>11</v>
      </c>
      <c r="G83" t="s">
        <v>16</v>
      </c>
      <c r="H83" t="s">
        <v>22</v>
      </c>
      <c r="I83">
        <v>8</v>
      </c>
      <c r="J83">
        <v>20.65</v>
      </c>
      <c r="K83">
        <f t="shared" si="2"/>
        <v>24.366999999999997</v>
      </c>
      <c r="L83" t="str">
        <f>_xlfn.IFNA(VLOOKUP(C83,מצבת_כלי_רכב!$E:$F,2,),"לא נמצא")</f>
        <v>יניב הררי</v>
      </c>
      <c r="M83" t="str">
        <f t="shared" si="3"/>
        <v>no</v>
      </c>
    </row>
    <row r="84" spans="1:13">
      <c r="A84">
        <v>176133</v>
      </c>
      <c r="B84">
        <v>1253182526</v>
      </c>
      <c r="C84">
        <v>63864202</v>
      </c>
      <c r="D84" s="28">
        <v>45755</v>
      </c>
      <c r="E84" s="27" t="s">
        <v>110</v>
      </c>
      <c r="F84" t="s">
        <v>11</v>
      </c>
      <c r="G84" t="s">
        <v>13</v>
      </c>
      <c r="H84" t="s">
        <v>14</v>
      </c>
      <c r="I84">
        <v>7</v>
      </c>
      <c r="J84">
        <v>26.99</v>
      </c>
      <c r="K84">
        <f t="shared" si="2"/>
        <v>31.848199999999995</v>
      </c>
      <c r="L84" t="str">
        <f>_xlfn.IFNA(VLOOKUP(C84,מצבת_כלי_רכב!$E:$F,2,),"לא נמצא")</f>
        <v xml:space="preserve">אבי ברכה </v>
      </c>
      <c r="M84" t="str">
        <f t="shared" si="3"/>
        <v>no</v>
      </c>
    </row>
    <row r="85" spans="1:13">
      <c r="A85">
        <v>176133</v>
      </c>
      <c r="B85">
        <v>1253182526</v>
      </c>
      <c r="C85">
        <v>51513101</v>
      </c>
      <c r="D85" s="28">
        <v>45754</v>
      </c>
      <c r="E85" s="27" t="s">
        <v>111</v>
      </c>
      <c r="F85" t="s">
        <v>11</v>
      </c>
      <c r="G85" t="s">
        <v>15</v>
      </c>
      <c r="H85" t="s">
        <v>13</v>
      </c>
      <c r="I85">
        <v>3</v>
      </c>
      <c r="J85">
        <v>12.39</v>
      </c>
      <c r="K85">
        <f t="shared" si="2"/>
        <v>14.620200000000001</v>
      </c>
      <c r="L85" t="str">
        <f>_xlfn.IFNA(VLOOKUP(C85,מצבת_כלי_רכב!$E:$F,2,),"לא נמצא")</f>
        <v>יגאל פניאל</v>
      </c>
      <c r="M85" t="str">
        <f t="shared" si="3"/>
        <v>no</v>
      </c>
    </row>
    <row r="86" spans="1:13">
      <c r="A86">
        <v>176133</v>
      </c>
      <c r="B86">
        <v>1253182526</v>
      </c>
      <c r="C86">
        <v>51513101</v>
      </c>
      <c r="D86" s="28">
        <v>45754</v>
      </c>
      <c r="E86" s="27" t="s">
        <v>111</v>
      </c>
      <c r="F86" t="s">
        <v>11</v>
      </c>
      <c r="G86" t="s">
        <v>17</v>
      </c>
      <c r="H86" t="s">
        <v>15</v>
      </c>
      <c r="I86">
        <v>2</v>
      </c>
      <c r="J86">
        <v>12.39</v>
      </c>
      <c r="K86">
        <f t="shared" si="2"/>
        <v>14.620200000000001</v>
      </c>
      <c r="L86" t="str">
        <f>_xlfn.IFNA(VLOOKUP(C86,מצבת_כלי_רכב!$E:$F,2,),"לא נמצא")</f>
        <v>יגאל פניאל</v>
      </c>
      <c r="M86" t="str">
        <f t="shared" si="3"/>
        <v>no</v>
      </c>
    </row>
    <row r="87" spans="1:13">
      <c r="A87">
        <v>176133</v>
      </c>
      <c r="B87">
        <v>1253182526</v>
      </c>
      <c r="C87">
        <v>88365901</v>
      </c>
      <c r="D87" s="28">
        <v>45754</v>
      </c>
      <c r="E87" s="27" t="s">
        <v>111</v>
      </c>
      <c r="F87" t="s">
        <v>11</v>
      </c>
      <c r="G87" t="s">
        <v>12</v>
      </c>
      <c r="H87" t="s">
        <v>19</v>
      </c>
      <c r="I87">
        <v>3</v>
      </c>
      <c r="J87">
        <v>12.39</v>
      </c>
      <c r="K87">
        <f t="shared" si="2"/>
        <v>14.620200000000001</v>
      </c>
      <c r="L87" t="str">
        <f>_xlfn.IFNA(VLOOKUP(C87,מצבת_כלי_רכב!$E:$F,2,),"לא נמצא")</f>
        <v>איציק גבע</v>
      </c>
      <c r="M87" t="str">
        <f t="shared" si="3"/>
        <v>no</v>
      </c>
    </row>
    <row r="88" spans="1:13">
      <c r="A88">
        <v>176133</v>
      </c>
      <c r="B88">
        <v>1253182526</v>
      </c>
      <c r="C88">
        <v>51513101</v>
      </c>
      <c r="D88" s="28">
        <v>45754</v>
      </c>
      <c r="E88" s="27" t="s">
        <v>111</v>
      </c>
      <c r="F88" t="s">
        <v>11</v>
      </c>
      <c r="G88" t="s">
        <v>15</v>
      </c>
      <c r="H88" t="s">
        <v>17</v>
      </c>
      <c r="I88">
        <v>2</v>
      </c>
      <c r="J88">
        <v>12.39</v>
      </c>
      <c r="K88">
        <f t="shared" si="2"/>
        <v>14.620200000000001</v>
      </c>
      <c r="L88" t="str">
        <f>_xlfn.IFNA(VLOOKUP(C88,מצבת_כלי_רכב!$E:$F,2,),"לא נמצא")</f>
        <v>יגאל פניאל</v>
      </c>
      <c r="M88" t="str">
        <f t="shared" si="3"/>
        <v>no</v>
      </c>
    </row>
    <row r="89" spans="1:13">
      <c r="A89">
        <v>176133</v>
      </c>
      <c r="B89">
        <v>1253182526</v>
      </c>
      <c r="C89">
        <v>63864202</v>
      </c>
      <c r="D89" s="28">
        <v>45754</v>
      </c>
      <c r="E89" s="27" t="s">
        <v>111</v>
      </c>
      <c r="F89" t="s">
        <v>11</v>
      </c>
      <c r="G89" t="s">
        <v>14</v>
      </c>
      <c r="H89" t="s">
        <v>13</v>
      </c>
      <c r="I89">
        <v>7</v>
      </c>
      <c r="J89">
        <v>26.99</v>
      </c>
      <c r="K89">
        <f t="shared" si="2"/>
        <v>31.848199999999995</v>
      </c>
      <c r="L89" t="str">
        <f>_xlfn.IFNA(VLOOKUP(C89,מצבת_כלי_רכב!$E:$F,2,),"לא נמצא")</f>
        <v xml:space="preserve">אבי ברכה </v>
      </c>
      <c r="M89" t="str">
        <f t="shared" si="3"/>
        <v>no</v>
      </c>
    </row>
    <row r="90" spans="1:13">
      <c r="A90">
        <v>176133</v>
      </c>
      <c r="B90">
        <v>1253182526</v>
      </c>
      <c r="C90">
        <v>51513101</v>
      </c>
      <c r="D90" s="28">
        <v>45754</v>
      </c>
      <c r="E90" s="27" t="s">
        <v>111</v>
      </c>
      <c r="F90" t="s">
        <v>11</v>
      </c>
      <c r="G90" t="s">
        <v>13</v>
      </c>
      <c r="H90" t="s">
        <v>15</v>
      </c>
      <c r="I90">
        <v>3</v>
      </c>
      <c r="J90">
        <v>12.39</v>
      </c>
      <c r="K90">
        <f t="shared" si="2"/>
        <v>14.620200000000001</v>
      </c>
      <c r="L90" t="str">
        <f>_xlfn.IFNA(VLOOKUP(C90,מצבת_כלי_רכב!$E:$F,2,),"לא נמצא")</f>
        <v>יגאל פניאל</v>
      </c>
      <c r="M90" t="str">
        <f t="shared" si="3"/>
        <v>no</v>
      </c>
    </row>
    <row r="91" spans="1:13">
      <c r="A91">
        <v>176133</v>
      </c>
      <c r="B91">
        <v>1253182526</v>
      </c>
      <c r="C91">
        <v>63864202</v>
      </c>
      <c r="D91" s="28">
        <v>45754</v>
      </c>
      <c r="E91" s="27" t="s">
        <v>111</v>
      </c>
      <c r="F91" t="s">
        <v>11</v>
      </c>
      <c r="G91" t="s">
        <v>17</v>
      </c>
      <c r="H91" t="s">
        <v>21</v>
      </c>
      <c r="I91">
        <v>4</v>
      </c>
      <c r="J91">
        <v>16.52</v>
      </c>
      <c r="K91">
        <f t="shared" si="2"/>
        <v>19.493599999999997</v>
      </c>
      <c r="L91" t="str">
        <f>_xlfn.IFNA(VLOOKUP(C91,מצבת_כלי_רכב!$E:$F,2,),"לא נמצא")</f>
        <v xml:space="preserve">אבי ברכה </v>
      </c>
      <c r="M91" t="str">
        <f t="shared" si="3"/>
        <v>no</v>
      </c>
    </row>
    <row r="92" spans="1:13">
      <c r="A92">
        <v>176133</v>
      </c>
      <c r="B92">
        <v>1253182526</v>
      </c>
      <c r="C92">
        <v>39429702</v>
      </c>
      <c r="D92" s="28">
        <v>45753</v>
      </c>
      <c r="E92" s="27" t="s">
        <v>112</v>
      </c>
      <c r="F92" t="s">
        <v>11</v>
      </c>
      <c r="G92" t="s">
        <v>12</v>
      </c>
      <c r="H92" t="s">
        <v>13</v>
      </c>
      <c r="I92">
        <v>1</v>
      </c>
      <c r="J92">
        <v>12.39</v>
      </c>
      <c r="K92">
        <f t="shared" si="2"/>
        <v>14.620200000000001</v>
      </c>
      <c r="L92" t="str">
        <f>_xlfn.IFNA(VLOOKUP(C92,מצבת_כלי_רכב!$E:$F,2,),"לא נמצא")</f>
        <v xml:space="preserve">ירון יוסף </v>
      </c>
      <c r="M92" t="str">
        <f t="shared" si="3"/>
        <v>no</v>
      </c>
    </row>
    <row r="93" spans="1:13">
      <c r="A93">
        <v>176133</v>
      </c>
      <c r="B93">
        <v>1253182526</v>
      </c>
      <c r="C93">
        <v>74599802</v>
      </c>
      <c r="D93" s="28">
        <v>45753</v>
      </c>
      <c r="E93" s="27" t="s">
        <v>112</v>
      </c>
      <c r="F93" t="s">
        <v>18</v>
      </c>
      <c r="G93" t="s">
        <v>20</v>
      </c>
      <c r="H93" t="s">
        <v>12</v>
      </c>
      <c r="I93">
        <v>2</v>
      </c>
      <c r="J93">
        <v>37.17</v>
      </c>
      <c r="K93">
        <f t="shared" si="2"/>
        <v>43.860599999999998</v>
      </c>
      <c r="L93" t="str">
        <f>_xlfn.IFNA(VLOOKUP(C93,מצבת_כלי_רכב!$E:$F,2,),"לא נמצא")</f>
        <v>מחסן איציק משיח</v>
      </c>
      <c r="M93" t="str">
        <f t="shared" si="3"/>
        <v>no</v>
      </c>
    </row>
    <row r="94" spans="1:13">
      <c r="A94">
        <v>176133</v>
      </c>
      <c r="B94">
        <v>1253182526</v>
      </c>
      <c r="C94">
        <v>88365901</v>
      </c>
      <c r="D94" s="28">
        <v>45753</v>
      </c>
      <c r="E94" s="27" t="s">
        <v>112</v>
      </c>
      <c r="F94" t="s">
        <v>11</v>
      </c>
      <c r="G94" t="s">
        <v>12</v>
      </c>
      <c r="H94" t="s">
        <v>19</v>
      </c>
      <c r="I94">
        <v>3</v>
      </c>
      <c r="J94">
        <v>12.39</v>
      </c>
      <c r="K94">
        <f t="shared" si="2"/>
        <v>14.620200000000001</v>
      </c>
      <c r="L94" t="str">
        <f>_xlfn.IFNA(VLOOKUP(C94,מצבת_כלי_רכב!$E:$F,2,),"לא נמצא")</f>
        <v>איציק גבע</v>
      </c>
      <c r="M94" t="str">
        <f t="shared" si="3"/>
        <v>no</v>
      </c>
    </row>
    <row r="95" spans="1:13">
      <c r="A95">
        <v>176133</v>
      </c>
      <c r="B95">
        <v>1253182526</v>
      </c>
      <c r="C95">
        <v>7921639</v>
      </c>
      <c r="D95" s="28">
        <v>45752</v>
      </c>
      <c r="E95" s="27" t="s">
        <v>115</v>
      </c>
      <c r="F95" t="s">
        <v>11</v>
      </c>
      <c r="G95" t="s">
        <v>14</v>
      </c>
      <c r="H95" t="s">
        <v>17</v>
      </c>
      <c r="I95">
        <v>6</v>
      </c>
      <c r="J95">
        <v>26.99</v>
      </c>
      <c r="K95">
        <f t="shared" si="2"/>
        <v>31.848199999999995</v>
      </c>
      <c r="L95" t="str">
        <f>_xlfn.IFNA(VLOOKUP(C95,מצבת_כלי_רכב!$E:$F,2,),"לא נמצא")</f>
        <v xml:space="preserve">ליאור שמעוני </v>
      </c>
      <c r="M95" t="str">
        <f t="shared" si="3"/>
        <v>yes</v>
      </c>
    </row>
    <row r="96" spans="1:13">
      <c r="A96">
        <v>176133</v>
      </c>
      <c r="B96">
        <v>1253182526</v>
      </c>
      <c r="C96">
        <v>40295602</v>
      </c>
      <c r="D96" s="28">
        <v>45752</v>
      </c>
      <c r="E96" s="27" t="s">
        <v>115</v>
      </c>
      <c r="F96" t="s">
        <v>11</v>
      </c>
      <c r="G96" t="s">
        <v>19</v>
      </c>
      <c r="H96" t="s">
        <v>20</v>
      </c>
      <c r="I96">
        <v>5</v>
      </c>
      <c r="J96">
        <v>20.65</v>
      </c>
      <c r="K96">
        <f t="shared" si="2"/>
        <v>24.366999999999997</v>
      </c>
      <c r="L96" t="str">
        <f>_xlfn.IFNA(VLOOKUP(C96,מצבת_כלי_רכב!$E:$F,2,),"לא נמצא")</f>
        <v>יאיר חסידוף</v>
      </c>
      <c r="M96" t="str">
        <f t="shared" si="3"/>
        <v>yes</v>
      </c>
    </row>
    <row r="97" spans="1:13">
      <c r="A97">
        <v>176133</v>
      </c>
      <c r="B97">
        <v>1253182526</v>
      </c>
      <c r="C97">
        <v>39429702</v>
      </c>
      <c r="D97" s="28">
        <v>45752</v>
      </c>
      <c r="E97" s="27" t="s">
        <v>115</v>
      </c>
      <c r="F97" t="s">
        <v>11</v>
      </c>
      <c r="G97" t="s">
        <v>14</v>
      </c>
      <c r="H97" t="s">
        <v>17</v>
      </c>
      <c r="I97">
        <v>6</v>
      </c>
      <c r="J97">
        <v>26.99</v>
      </c>
      <c r="K97">
        <f t="shared" si="2"/>
        <v>31.848199999999995</v>
      </c>
      <c r="L97" t="str">
        <f>_xlfn.IFNA(VLOOKUP(C97,מצבת_כלי_רכב!$E:$F,2,),"לא נמצא")</f>
        <v xml:space="preserve">ירון יוסף </v>
      </c>
      <c r="M97" t="str">
        <f t="shared" si="3"/>
        <v>yes</v>
      </c>
    </row>
    <row r="98" spans="1:13">
      <c r="A98">
        <v>176133</v>
      </c>
      <c r="B98">
        <v>1253182526</v>
      </c>
      <c r="C98">
        <v>70725702</v>
      </c>
      <c r="D98" s="28">
        <v>45752</v>
      </c>
      <c r="E98" s="27" t="s">
        <v>115</v>
      </c>
      <c r="F98" t="s">
        <v>11</v>
      </c>
      <c r="G98" t="s">
        <v>14</v>
      </c>
      <c r="H98" t="s">
        <v>17</v>
      </c>
      <c r="I98">
        <v>6</v>
      </c>
      <c r="J98">
        <v>26.99</v>
      </c>
      <c r="K98">
        <f t="shared" si="2"/>
        <v>31.848199999999995</v>
      </c>
      <c r="L98" t="str">
        <f>_xlfn.IFNA(VLOOKUP(C98,מצבת_כלי_רכב!$E:$F,2,),"לא נמצא")</f>
        <v>יחזקאל שמעוני</v>
      </c>
      <c r="M98" t="str">
        <f t="shared" si="3"/>
        <v>yes</v>
      </c>
    </row>
    <row r="99" spans="1:13">
      <c r="A99">
        <v>176133</v>
      </c>
      <c r="B99">
        <v>1253182526</v>
      </c>
      <c r="C99">
        <v>76886302</v>
      </c>
      <c r="D99" s="28">
        <v>45752</v>
      </c>
      <c r="E99" s="27" t="s">
        <v>115</v>
      </c>
      <c r="F99" t="s">
        <v>11</v>
      </c>
      <c r="G99" t="s">
        <v>20</v>
      </c>
      <c r="H99" t="s">
        <v>12</v>
      </c>
      <c r="I99">
        <v>2</v>
      </c>
      <c r="J99">
        <v>12.39</v>
      </c>
      <c r="K99">
        <f t="shared" si="2"/>
        <v>14.620200000000001</v>
      </c>
      <c r="L99" t="str">
        <f>_xlfn.IFNA(VLOOKUP(C99,מצבת_כלי_רכב!$E:$F,2,),"לא נמצא")</f>
        <v>יניב הררי</v>
      </c>
      <c r="M99" t="str">
        <f t="shared" si="3"/>
        <v>yes</v>
      </c>
    </row>
    <row r="100" spans="1:13">
      <c r="A100">
        <v>176133</v>
      </c>
      <c r="B100">
        <v>1253182526</v>
      </c>
      <c r="C100">
        <v>31339202</v>
      </c>
      <c r="D100" s="28">
        <v>45751</v>
      </c>
      <c r="E100" s="27" t="s">
        <v>113</v>
      </c>
      <c r="F100" t="s">
        <v>11</v>
      </c>
      <c r="G100" t="s">
        <v>12</v>
      </c>
      <c r="H100" t="s">
        <v>19</v>
      </c>
      <c r="I100">
        <v>3</v>
      </c>
      <c r="J100">
        <v>12.39</v>
      </c>
      <c r="K100">
        <f t="shared" si="2"/>
        <v>14.620200000000001</v>
      </c>
      <c r="L100" t="str">
        <f>_xlfn.IFNA(VLOOKUP(C100,מצבת_כלי_רכב!$E:$F,2,),"לא נמצא")</f>
        <v xml:space="preserve">דוד זילברמן </v>
      </c>
      <c r="M100" t="str">
        <f t="shared" si="3"/>
        <v>yes</v>
      </c>
    </row>
    <row r="101" spans="1:13">
      <c r="A101">
        <v>176133</v>
      </c>
      <c r="B101">
        <v>1253182526</v>
      </c>
      <c r="C101">
        <v>31339202</v>
      </c>
      <c r="D101" s="28">
        <v>45751</v>
      </c>
      <c r="E101" s="27" t="s">
        <v>113</v>
      </c>
      <c r="F101" t="s">
        <v>11</v>
      </c>
      <c r="G101" t="s">
        <v>19</v>
      </c>
      <c r="H101" t="s">
        <v>12</v>
      </c>
      <c r="I101">
        <v>3</v>
      </c>
      <c r="J101">
        <v>12.39</v>
      </c>
      <c r="K101">
        <f t="shared" si="2"/>
        <v>14.620200000000001</v>
      </c>
      <c r="L101" t="str">
        <f>_xlfn.IFNA(VLOOKUP(C101,מצבת_כלי_רכב!$E:$F,2,),"לא נמצא")</f>
        <v xml:space="preserve">דוד זילברמן </v>
      </c>
      <c r="M101" t="str">
        <f t="shared" si="3"/>
        <v>yes</v>
      </c>
    </row>
    <row r="102" spans="1:13">
      <c r="A102">
        <v>176133</v>
      </c>
      <c r="B102">
        <v>1253182526</v>
      </c>
      <c r="C102">
        <v>39429702</v>
      </c>
      <c r="D102" s="28">
        <v>45751</v>
      </c>
      <c r="E102" s="27" t="s">
        <v>113</v>
      </c>
      <c r="F102" t="s">
        <v>11</v>
      </c>
      <c r="G102" t="s">
        <v>17</v>
      </c>
      <c r="H102" t="s">
        <v>14</v>
      </c>
      <c r="I102">
        <v>6</v>
      </c>
      <c r="J102">
        <v>26.99</v>
      </c>
      <c r="K102">
        <f t="shared" si="2"/>
        <v>31.848199999999995</v>
      </c>
      <c r="L102" t="str">
        <f>_xlfn.IFNA(VLOOKUP(C102,מצבת_כלי_רכב!$E:$F,2,),"לא נמצא")</f>
        <v xml:space="preserve">ירון יוסף </v>
      </c>
      <c r="M102" t="str">
        <f t="shared" si="3"/>
        <v>yes</v>
      </c>
    </row>
    <row r="103" spans="1:13">
      <c r="A103">
        <v>176133</v>
      </c>
      <c r="B103">
        <v>1253182526</v>
      </c>
      <c r="C103">
        <v>7921639</v>
      </c>
      <c r="D103" s="28">
        <v>45750</v>
      </c>
      <c r="E103" s="27" t="s">
        <v>114</v>
      </c>
      <c r="F103" t="s">
        <v>11</v>
      </c>
      <c r="G103" t="s">
        <v>17</v>
      </c>
      <c r="H103" t="s">
        <v>14</v>
      </c>
      <c r="I103">
        <v>6</v>
      </c>
      <c r="J103">
        <v>26.99</v>
      </c>
      <c r="K103">
        <f t="shared" si="2"/>
        <v>31.848199999999995</v>
      </c>
      <c r="L103" t="str">
        <f>_xlfn.IFNA(VLOOKUP(C103,מצבת_כלי_רכב!$E:$F,2,),"לא נמצא")</f>
        <v xml:space="preserve">ליאור שמעוני </v>
      </c>
      <c r="M103" t="str">
        <f t="shared" si="3"/>
        <v>no</v>
      </c>
    </row>
    <row r="104" spans="1:13">
      <c r="A104">
        <v>176133</v>
      </c>
      <c r="B104">
        <v>1253182526</v>
      </c>
      <c r="C104">
        <v>62923103</v>
      </c>
      <c r="D104" s="28">
        <v>45750</v>
      </c>
      <c r="E104" s="27" t="s">
        <v>114</v>
      </c>
      <c r="F104" t="s">
        <v>18</v>
      </c>
      <c r="G104" t="s">
        <v>21</v>
      </c>
      <c r="H104" t="s">
        <v>14</v>
      </c>
      <c r="I104">
        <v>2</v>
      </c>
      <c r="J104">
        <v>56.19</v>
      </c>
      <c r="K104">
        <f t="shared" si="2"/>
        <v>66.304199999999994</v>
      </c>
      <c r="L104" t="str">
        <f>_xlfn.IFNA(VLOOKUP(C104,מצבת_כלי_רכב!$E:$F,2,),"לא נמצא")</f>
        <v>מחסן ספרינטר</v>
      </c>
      <c r="M104" t="str">
        <f t="shared" si="3"/>
        <v>no</v>
      </c>
    </row>
    <row r="105" spans="1:13">
      <c r="A105">
        <v>176133</v>
      </c>
      <c r="B105">
        <v>1253182526</v>
      </c>
      <c r="C105">
        <v>39429702</v>
      </c>
      <c r="D105" s="28">
        <v>45749</v>
      </c>
      <c r="E105" s="27" t="s">
        <v>109</v>
      </c>
      <c r="F105" t="s">
        <v>11</v>
      </c>
      <c r="G105" t="s">
        <v>12</v>
      </c>
      <c r="H105" t="s">
        <v>13</v>
      </c>
      <c r="I105">
        <v>1</v>
      </c>
      <c r="J105">
        <v>12.39</v>
      </c>
      <c r="K105">
        <f t="shared" si="2"/>
        <v>14.620200000000001</v>
      </c>
      <c r="L105" t="str">
        <f>_xlfn.IFNA(VLOOKUP(C105,מצבת_כלי_רכב!$E:$F,2,),"לא נמצא")</f>
        <v xml:space="preserve">ירון יוסף </v>
      </c>
      <c r="M105" t="str">
        <f t="shared" si="3"/>
        <v>no</v>
      </c>
    </row>
    <row r="106" spans="1:13">
      <c r="A106">
        <v>176133</v>
      </c>
      <c r="B106">
        <v>1253182526</v>
      </c>
      <c r="C106">
        <v>13802001</v>
      </c>
      <c r="D106" s="28">
        <v>45749</v>
      </c>
      <c r="E106" s="27" t="s">
        <v>109</v>
      </c>
      <c r="F106" t="s">
        <v>11</v>
      </c>
      <c r="G106" t="s">
        <v>16</v>
      </c>
      <c r="H106" t="s">
        <v>14</v>
      </c>
      <c r="I106">
        <v>1</v>
      </c>
      <c r="J106">
        <v>6.34</v>
      </c>
      <c r="K106">
        <f t="shared" si="2"/>
        <v>7.4811999999999994</v>
      </c>
      <c r="L106" t="str">
        <f>_xlfn.IFNA(VLOOKUP(C106,מצבת_כלי_רכב!$E:$F,2,),"לא נמצא")</f>
        <v xml:space="preserve">גאיה שמעוני </v>
      </c>
      <c r="M106" t="str">
        <f t="shared" si="3"/>
        <v>no</v>
      </c>
    </row>
    <row r="107" spans="1:13">
      <c r="A107">
        <v>176133</v>
      </c>
      <c r="B107">
        <v>1253182526</v>
      </c>
      <c r="C107">
        <v>51513101</v>
      </c>
      <c r="D107" s="28">
        <v>45749</v>
      </c>
      <c r="E107" s="27" t="s">
        <v>109</v>
      </c>
      <c r="F107" t="s">
        <v>11</v>
      </c>
      <c r="G107" t="s">
        <v>12</v>
      </c>
      <c r="H107" t="s">
        <v>13</v>
      </c>
      <c r="I107">
        <v>1</v>
      </c>
      <c r="J107">
        <v>12.39</v>
      </c>
      <c r="K107">
        <f t="shared" si="2"/>
        <v>14.620200000000001</v>
      </c>
      <c r="L107" t="str">
        <f>_xlfn.IFNA(VLOOKUP(C107,מצבת_כלי_רכב!$E:$F,2,),"לא נמצא")</f>
        <v>יגאל פניאל</v>
      </c>
      <c r="M107" t="str">
        <f t="shared" si="3"/>
        <v>no</v>
      </c>
    </row>
    <row r="108" spans="1:13">
      <c r="A108">
        <v>176133</v>
      </c>
      <c r="B108">
        <v>1253182526</v>
      </c>
      <c r="C108">
        <v>63864202</v>
      </c>
      <c r="D108" s="28">
        <v>45749</v>
      </c>
      <c r="E108" s="27" t="s">
        <v>109</v>
      </c>
      <c r="F108" t="s">
        <v>11</v>
      </c>
      <c r="G108" t="s">
        <v>14</v>
      </c>
      <c r="H108" t="s">
        <v>12</v>
      </c>
      <c r="I108">
        <v>8</v>
      </c>
      <c r="J108">
        <v>26.99</v>
      </c>
      <c r="K108">
        <f t="shared" si="2"/>
        <v>31.848199999999995</v>
      </c>
      <c r="L108" t="str">
        <f>_xlfn.IFNA(VLOOKUP(C108,מצבת_כלי_רכב!$E:$F,2,),"לא נמצא")</f>
        <v xml:space="preserve">אבי ברכה </v>
      </c>
      <c r="M108" t="str">
        <f t="shared" si="3"/>
        <v>no</v>
      </c>
    </row>
    <row r="109" spans="1:13">
      <c r="A109">
        <v>176133</v>
      </c>
      <c r="B109">
        <v>1253182526</v>
      </c>
      <c r="C109">
        <v>62923103</v>
      </c>
      <c r="D109" s="28">
        <v>45749</v>
      </c>
      <c r="E109" s="27" t="s">
        <v>109</v>
      </c>
      <c r="F109" t="s">
        <v>18</v>
      </c>
      <c r="G109" t="s">
        <v>12</v>
      </c>
      <c r="H109" t="s">
        <v>19</v>
      </c>
      <c r="I109">
        <v>3</v>
      </c>
      <c r="J109">
        <v>37.17</v>
      </c>
      <c r="K109">
        <f t="shared" si="2"/>
        <v>43.860599999999998</v>
      </c>
      <c r="L109" t="str">
        <f>_xlfn.IFNA(VLOOKUP(C109,מצבת_כלי_רכב!$E:$F,2,),"לא נמצא")</f>
        <v>מחסן ספרינטר</v>
      </c>
      <c r="M109" t="str">
        <f t="shared" si="3"/>
        <v>no</v>
      </c>
    </row>
    <row r="110" spans="1:13">
      <c r="A110">
        <v>176133</v>
      </c>
      <c r="B110">
        <v>1253182526</v>
      </c>
      <c r="C110">
        <v>51513101</v>
      </c>
      <c r="D110" s="28">
        <v>45749</v>
      </c>
      <c r="E110" s="27" t="s">
        <v>109</v>
      </c>
      <c r="F110" t="s">
        <v>11</v>
      </c>
      <c r="G110" t="s">
        <v>13</v>
      </c>
      <c r="H110" t="s">
        <v>12</v>
      </c>
      <c r="I110">
        <v>1</v>
      </c>
      <c r="J110">
        <v>12.39</v>
      </c>
      <c r="K110">
        <f t="shared" si="2"/>
        <v>14.620200000000001</v>
      </c>
      <c r="L110" t="str">
        <f>_xlfn.IFNA(VLOOKUP(C110,מצבת_כלי_רכב!$E:$F,2,),"לא נמצא")</f>
        <v>יגאל פניאל</v>
      </c>
      <c r="M110" t="str">
        <f t="shared" si="3"/>
        <v>no</v>
      </c>
    </row>
    <row r="111" spans="1:13">
      <c r="A111">
        <v>176133</v>
      </c>
      <c r="B111">
        <v>1253182526</v>
      </c>
      <c r="C111">
        <v>63864202</v>
      </c>
      <c r="D111" s="28">
        <v>45749</v>
      </c>
      <c r="E111" s="27" t="s">
        <v>109</v>
      </c>
      <c r="F111" t="s">
        <v>11</v>
      </c>
      <c r="G111" t="s">
        <v>17</v>
      </c>
      <c r="H111" t="s">
        <v>14</v>
      </c>
      <c r="I111">
        <v>6</v>
      </c>
      <c r="J111">
        <v>26.99</v>
      </c>
      <c r="K111">
        <f t="shared" si="2"/>
        <v>31.848199999999995</v>
      </c>
      <c r="L111" t="str">
        <f>_xlfn.IFNA(VLOOKUP(C111,מצבת_כלי_רכב!$E:$F,2,),"לא נמצא")</f>
        <v xml:space="preserve">אבי ברכה </v>
      </c>
      <c r="M111" t="str">
        <f t="shared" si="3"/>
        <v>no</v>
      </c>
    </row>
    <row r="112" spans="1:13">
      <c r="A112">
        <v>176133</v>
      </c>
      <c r="B112">
        <v>1253182526</v>
      </c>
      <c r="C112">
        <v>77443601</v>
      </c>
      <c r="D112" s="28">
        <v>45749</v>
      </c>
      <c r="E112" s="27" t="s">
        <v>109</v>
      </c>
      <c r="F112" t="s">
        <v>11</v>
      </c>
      <c r="G112" t="s">
        <v>20</v>
      </c>
      <c r="H112" t="s">
        <v>19</v>
      </c>
      <c r="I112">
        <v>5</v>
      </c>
      <c r="J112">
        <v>20.65</v>
      </c>
      <c r="K112">
        <f t="shared" si="2"/>
        <v>24.366999999999997</v>
      </c>
      <c r="L112" t="str">
        <f>_xlfn.IFNA(VLOOKUP(C112,מצבת_כלי_רכב!$E:$F,2,),"לא נמצא")</f>
        <v>דניאל קעאטבי</v>
      </c>
      <c r="M112" t="str">
        <f t="shared" si="3"/>
        <v>no</v>
      </c>
    </row>
    <row r="113" spans="1:13">
      <c r="A113">
        <v>176133</v>
      </c>
      <c r="B113">
        <v>1253182526</v>
      </c>
      <c r="C113">
        <v>13802001</v>
      </c>
      <c r="D113" s="28">
        <v>45749</v>
      </c>
      <c r="E113" s="27" t="s">
        <v>109</v>
      </c>
      <c r="F113" t="s">
        <v>11</v>
      </c>
      <c r="G113" t="s">
        <v>14</v>
      </c>
      <c r="H113" t="s">
        <v>16</v>
      </c>
      <c r="I113">
        <v>1</v>
      </c>
      <c r="J113">
        <v>6.34</v>
      </c>
      <c r="K113">
        <f t="shared" si="2"/>
        <v>7.4811999999999994</v>
      </c>
      <c r="L113" t="str">
        <f>_xlfn.IFNA(VLOOKUP(C113,מצבת_כלי_רכב!$E:$F,2,),"לא נמצא")</f>
        <v xml:space="preserve">גאיה שמעוני </v>
      </c>
      <c r="M113" t="str">
        <f t="shared" si="3"/>
        <v>no</v>
      </c>
    </row>
    <row r="114" spans="1:13">
      <c r="A114">
        <v>176133</v>
      </c>
      <c r="B114">
        <v>1253182526</v>
      </c>
      <c r="C114">
        <v>62923103</v>
      </c>
      <c r="D114" s="28">
        <v>45749</v>
      </c>
      <c r="E114" s="27" t="s">
        <v>109</v>
      </c>
      <c r="F114" t="s">
        <v>18</v>
      </c>
      <c r="G114" t="s">
        <v>19</v>
      </c>
      <c r="H114" t="s">
        <v>12</v>
      </c>
      <c r="I114">
        <v>3</v>
      </c>
      <c r="J114">
        <v>37.17</v>
      </c>
      <c r="K114">
        <f t="shared" si="2"/>
        <v>43.860599999999998</v>
      </c>
      <c r="L114" t="str">
        <f>_xlfn.IFNA(VLOOKUP(C114,מצבת_כלי_רכב!$E:$F,2,),"לא נמצא")</f>
        <v>מחסן ספרינטר</v>
      </c>
      <c r="M114" t="str">
        <f t="shared" si="3"/>
        <v>no</v>
      </c>
    </row>
    <row r="115" spans="1:13">
      <c r="A115">
        <v>176133</v>
      </c>
      <c r="B115">
        <v>1253182526</v>
      </c>
      <c r="C115">
        <v>63864202</v>
      </c>
      <c r="D115" s="28">
        <v>45748</v>
      </c>
      <c r="E115" s="27" t="s">
        <v>110</v>
      </c>
      <c r="F115" t="s">
        <v>11</v>
      </c>
      <c r="G115" t="s">
        <v>14</v>
      </c>
      <c r="H115" t="s">
        <v>13</v>
      </c>
      <c r="I115">
        <v>7</v>
      </c>
      <c r="J115">
        <v>26.99</v>
      </c>
      <c r="K115">
        <f t="shared" si="2"/>
        <v>31.848199999999995</v>
      </c>
      <c r="L115" t="str">
        <f>_xlfn.IFNA(VLOOKUP(C115,מצבת_כלי_רכב!$E:$F,2,),"לא נמצא")</f>
        <v xml:space="preserve">אבי ברכה </v>
      </c>
      <c r="M115" t="str">
        <f t="shared" si="3"/>
        <v>no</v>
      </c>
    </row>
    <row r="116" spans="1:13">
      <c r="A116">
        <v>176133</v>
      </c>
      <c r="B116">
        <v>1253182526</v>
      </c>
      <c r="C116">
        <v>62923103</v>
      </c>
      <c r="D116" s="28">
        <v>45748</v>
      </c>
      <c r="E116" s="27" t="s">
        <v>110</v>
      </c>
      <c r="F116" t="s">
        <v>18</v>
      </c>
      <c r="G116" t="s">
        <v>17</v>
      </c>
      <c r="H116" t="s">
        <v>15</v>
      </c>
      <c r="I116">
        <v>2</v>
      </c>
      <c r="J116">
        <v>37.17</v>
      </c>
      <c r="K116">
        <f t="shared" si="2"/>
        <v>43.860599999999998</v>
      </c>
      <c r="L116" t="str">
        <f>_xlfn.IFNA(VLOOKUP(C116,מצבת_כלי_רכב!$E:$F,2,),"לא נמצא")</f>
        <v>מחסן ספרינטר</v>
      </c>
      <c r="M116" t="str">
        <f t="shared" si="3"/>
        <v>no</v>
      </c>
    </row>
    <row r="117" spans="1:13">
      <c r="A117">
        <v>176133</v>
      </c>
      <c r="B117">
        <v>1253182526</v>
      </c>
      <c r="C117">
        <v>74599802</v>
      </c>
      <c r="D117" s="28">
        <v>45748</v>
      </c>
      <c r="E117" s="27" t="s">
        <v>110</v>
      </c>
      <c r="F117" t="s">
        <v>18</v>
      </c>
      <c r="G117" t="s">
        <v>19</v>
      </c>
      <c r="H117" t="s">
        <v>12</v>
      </c>
      <c r="I117">
        <v>3</v>
      </c>
      <c r="J117">
        <v>37.17</v>
      </c>
      <c r="K117">
        <f t="shared" si="2"/>
        <v>43.860599999999998</v>
      </c>
      <c r="L117" t="str">
        <f>_xlfn.IFNA(VLOOKUP(C117,מצבת_כלי_רכב!$E:$F,2,),"לא נמצא")</f>
        <v>מחסן איציק משיח</v>
      </c>
      <c r="M117" t="str">
        <f t="shared" si="3"/>
        <v>no</v>
      </c>
    </row>
    <row r="118" spans="1:13">
      <c r="A118">
        <v>176133</v>
      </c>
      <c r="B118">
        <v>1253182526</v>
      </c>
      <c r="C118">
        <v>63864202</v>
      </c>
      <c r="D118" s="28">
        <v>45747</v>
      </c>
      <c r="E118" s="27" t="s">
        <v>111</v>
      </c>
      <c r="F118" t="s">
        <v>11</v>
      </c>
      <c r="G118" t="s">
        <v>14</v>
      </c>
      <c r="H118" t="s">
        <v>13</v>
      </c>
      <c r="I118">
        <v>7</v>
      </c>
      <c r="J118">
        <v>27.68</v>
      </c>
      <c r="K118">
        <f t="shared" si="2"/>
        <v>32.662399999999998</v>
      </c>
      <c r="L118" t="str">
        <f>_xlfn.IFNA(VLOOKUP(C118,מצבת_כלי_רכב!$E:$F,2,),"לא נמצא")</f>
        <v xml:space="preserve">אבי ברכה </v>
      </c>
      <c r="M118" t="str">
        <f t="shared" si="3"/>
        <v>no</v>
      </c>
    </row>
    <row r="119" spans="1:13">
      <c r="A119">
        <v>176133</v>
      </c>
      <c r="B119">
        <v>1253182526</v>
      </c>
      <c r="C119">
        <v>51513101</v>
      </c>
      <c r="D119" s="28">
        <v>45747</v>
      </c>
      <c r="E119" s="27" t="s">
        <v>111</v>
      </c>
      <c r="F119" t="s">
        <v>11</v>
      </c>
      <c r="G119" t="s">
        <v>13</v>
      </c>
      <c r="H119" t="s">
        <v>15</v>
      </c>
      <c r="I119">
        <v>3</v>
      </c>
      <c r="J119">
        <v>12.87</v>
      </c>
      <c r="K119">
        <f t="shared" si="2"/>
        <v>15.186599999999999</v>
      </c>
      <c r="L119" t="str">
        <f>_xlfn.IFNA(VLOOKUP(C119,מצבת_כלי_רכב!$E:$F,2,),"לא נמצא")</f>
        <v>יגאל פניאל</v>
      </c>
      <c r="M119" t="str">
        <f t="shared" si="3"/>
        <v>no</v>
      </c>
    </row>
    <row r="120" spans="1:13">
      <c r="A120">
        <v>176133</v>
      </c>
      <c r="B120">
        <v>1253182526</v>
      </c>
      <c r="C120">
        <v>88365901</v>
      </c>
      <c r="D120" s="28">
        <v>45747</v>
      </c>
      <c r="E120" s="27" t="s">
        <v>111</v>
      </c>
      <c r="F120" t="s">
        <v>11</v>
      </c>
      <c r="G120" t="s">
        <v>12</v>
      </c>
      <c r="H120" t="s">
        <v>19</v>
      </c>
      <c r="I120">
        <v>3</v>
      </c>
      <c r="J120">
        <v>12.87</v>
      </c>
      <c r="K120">
        <f t="shared" si="2"/>
        <v>15.186599999999999</v>
      </c>
      <c r="L120" t="str">
        <f>_xlfn.IFNA(VLOOKUP(C120,מצבת_כלי_רכב!$E:$F,2,),"לא נמצא")</f>
        <v>איציק גבע</v>
      </c>
      <c r="M120" t="str">
        <f t="shared" si="3"/>
        <v>no</v>
      </c>
    </row>
    <row r="121" spans="1:13">
      <c r="A121">
        <v>176133</v>
      </c>
      <c r="B121">
        <v>1253182526</v>
      </c>
      <c r="C121">
        <v>76886302</v>
      </c>
      <c r="D121" s="28">
        <v>45747</v>
      </c>
      <c r="E121" s="27" t="s">
        <v>111</v>
      </c>
      <c r="F121" t="s">
        <v>11</v>
      </c>
      <c r="G121" t="s">
        <v>17</v>
      </c>
      <c r="H121" t="s">
        <v>21</v>
      </c>
      <c r="I121">
        <v>4</v>
      </c>
      <c r="J121">
        <v>17.16</v>
      </c>
      <c r="K121">
        <f t="shared" si="2"/>
        <v>20.248799999999999</v>
      </c>
      <c r="L121" t="str">
        <f>_xlfn.IFNA(VLOOKUP(C121,מצבת_כלי_רכב!$E:$F,2,),"לא נמצא")</f>
        <v>יניב הררי</v>
      </c>
      <c r="M121" t="str">
        <f t="shared" si="3"/>
        <v>no</v>
      </c>
    </row>
    <row r="122" spans="1:13">
      <c r="A122">
        <v>176133</v>
      </c>
      <c r="B122">
        <v>1253182526</v>
      </c>
      <c r="C122">
        <v>63864202</v>
      </c>
      <c r="D122" s="28">
        <v>45747</v>
      </c>
      <c r="E122" s="27" t="s">
        <v>111</v>
      </c>
      <c r="F122" t="s">
        <v>11</v>
      </c>
      <c r="G122" t="s">
        <v>16</v>
      </c>
      <c r="H122" t="s">
        <v>14</v>
      </c>
      <c r="I122">
        <v>1</v>
      </c>
      <c r="J122">
        <v>6.23</v>
      </c>
      <c r="K122">
        <f t="shared" si="2"/>
        <v>7.3513999999999999</v>
      </c>
      <c r="L122" t="str">
        <f>_xlfn.IFNA(VLOOKUP(C122,מצבת_כלי_רכב!$E:$F,2,),"לא נמצא")</f>
        <v xml:space="preserve">אבי ברכה </v>
      </c>
      <c r="M122" t="str">
        <f t="shared" si="3"/>
        <v>no</v>
      </c>
    </row>
    <row r="123" spans="1:13">
      <c r="A123">
        <v>176133</v>
      </c>
      <c r="B123">
        <v>1253182526</v>
      </c>
      <c r="C123">
        <v>62923103</v>
      </c>
      <c r="D123" s="28">
        <v>45747</v>
      </c>
      <c r="E123" s="27" t="s">
        <v>111</v>
      </c>
      <c r="F123" t="s">
        <v>18</v>
      </c>
      <c r="G123" t="s">
        <v>16</v>
      </c>
      <c r="H123" t="s">
        <v>14</v>
      </c>
      <c r="I123">
        <v>1</v>
      </c>
      <c r="J123">
        <v>18.690000000000001</v>
      </c>
      <c r="K123">
        <f t="shared" si="2"/>
        <v>22.054200000000002</v>
      </c>
      <c r="L123" t="str">
        <f>_xlfn.IFNA(VLOOKUP(C123,מצבת_כלי_רכב!$E:$F,2,),"לא נמצא")</f>
        <v>מחסן ספרינטר</v>
      </c>
      <c r="M123" t="str">
        <f t="shared" si="3"/>
        <v>no</v>
      </c>
    </row>
    <row r="124" spans="1:13">
      <c r="A124">
        <v>176133</v>
      </c>
      <c r="B124">
        <v>1253182526</v>
      </c>
      <c r="C124">
        <v>74599802</v>
      </c>
      <c r="D124" s="28">
        <v>45746</v>
      </c>
      <c r="E124" s="27" t="s">
        <v>112</v>
      </c>
      <c r="F124" t="s">
        <v>18</v>
      </c>
      <c r="G124" t="s">
        <v>20</v>
      </c>
      <c r="H124" t="s">
        <v>12</v>
      </c>
      <c r="I124">
        <v>2</v>
      </c>
      <c r="J124">
        <v>38.61</v>
      </c>
      <c r="K124">
        <f t="shared" si="2"/>
        <v>45.559799999999996</v>
      </c>
      <c r="L124" t="str">
        <f>_xlfn.IFNA(VLOOKUP(C124,מצבת_כלי_רכב!$E:$F,2,),"לא נמצא")</f>
        <v>מחסן איציק משיח</v>
      </c>
      <c r="M124" t="str">
        <f t="shared" si="3"/>
        <v>no</v>
      </c>
    </row>
    <row r="125" spans="1:13">
      <c r="A125">
        <v>176133</v>
      </c>
      <c r="B125">
        <v>1253182526</v>
      </c>
      <c r="C125">
        <v>88365901</v>
      </c>
      <c r="D125" s="28">
        <v>45746</v>
      </c>
      <c r="E125" s="27" t="s">
        <v>112</v>
      </c>
      <c r="F125" t="s">
        <v>11</v>
      </c>
      <c r="G125" t="s">
        <v>12</v>
      </c>
      <c r="H125" t="s">
        <v>19</v>
      </c>
      <c r="I125">
        <v>3</v>
      </c>
      <c r="J125">
        <v>12.87</v>
      </c>
      <c r="K125">
        <f t="shared" si="2"/>
        <v>15.186599999999999</v>
      </c>
      <c r="L125" t="str">
        <f>_xlfn.IFNA(VLOOKUP(C125,מצבת_כלי_רכב!$E:$F,2,),"לא נמצא")</f>
        <v>איציק גבע</v>
      </c>
      <c r="M125" t="str">
        <f t="shared" si="3"/>
        <v>no</v>
      </c>
    </row>
    <row r="126" spans="1:13">
      <c r="A126">
        <v>176133</v>
      </c>
      <c r="B126">
        <v>1253182526</v>
      </c>
      <c r="C126">
        <v>74599802</v>
      </c>
      <c r="D126" s="28">
        <v>45746</v>
      </c>
      <c r="E126" s="27" t="s">
        <v>112</v>
      </c>
      <c r="F126" t="s">
        <v>18</v>
      </c>
      <c r="G126" t="s">
        <v>17</v>
      </c>
      <c r="H126" t="s">
        <v>20</v>
      </c>
      <c r="I126">
        <v>4</v>
      </c>
      <c r="J126">
        <v>51.48</v>
      </c>
      <c r="K126">
        <f t="shared" si="2"/>
        <v>60.746399999999994</v>
      </c>
      <c r="L126" t="str">
        <f>_xlfn.IFNA(VLOOKUP(C126,מצבת_כלי_רכב!$E:$F,2,),"לא נמצא")</f>
        <v>מחסן איציק משיח</v>
      </c>
      <c r="M126" t="str">
        <f t="shared" si="3"/>
        <v>no</v>
      </c>
    </row>
    <row r="127" spans="1:13">
      <c r="A127">
        <v>176133</v>
      </c>
      <c r="B127">
        <v>1253182526</v>
      </c>
      <c r="C127">
        <v>63864202</v>
      </c>
      <c r="D127" s="28">
        <v>45743</v>
      </c>
      <c r="E127" s="27" t="s">
        <v>114</v>
      </c>
      <c r="F127" t="s">
        <v>11</v>
      </c>
      <c r="G127" t="s">
        <v>16</v>
      </c>
      <c r="H127" t="s">
        <v>13</v>
      </c>
      <c r="I127">
        <v>6</v>
      </c>
      <c r="J127">
        <v>21.45</v>
      </c>
      <c r="K127">
        <f t="shared" si="2"/>
        <v>25.310999999999996</v>
      </c>
      <c r="L127" t="str">
        <f>_xlfn.IFNA(VLOOKUP(C127,מצבת_כלי_רכב!$E:$F,2,),"לא נמצא")</f>
        <v xml:space="preserve">אבי ברכה </v>
      </c>
      <c r="M127" t="str">
        <f t="shared" si="3"/>
        <v>no</v>
      </c>
    </row>
    <row r="128" spans="1:13">
      <c r="A128">
        <v>176133</v>
      </c>
      <c r="B128">
        <v>1253182526</v>
      </c>
      <c r="C128">
        <v>51513101</v>
      </c>
      <c r="D128" s="28">
        <v>45743</v>
      </c>
      <c r="E128" s="27" t="s">
        <v>114</v>
      </c>
      <c r="F128" t="s">
        <v>11</v>
      </c>
      <c r="G128" t="s">
        <v>14</v>
      </c>
      <c r="H128" t="s">
        <v>13</v>
      </c>
      <c r="I128">
        <v>7</v>
      </c>
      <c r="J128">
        <v>27.68</v>
      </c>
      <c r="K128">
        <f t="shared" si="2"/>
        <v>32.662399999999998</v>
      </c>
      <c r="L128" t="str">
        <f>_xlfn.IFNA(VLOOKUP(C128,מצבת_כלי_רכב!$E:$F,2,),"לא נמצא")</f>
        <v>יגאל פניאל</v>
      </c>
      <c r="M128" t="str">
        <f t="shared" si="3"/>
        <v>no</v>
      </c>
    </row>
    <row r="129" spans="1:13">
      <c r="A129">
        <v>176133</v>
      </c>
      <c r="B129">
        <v>1253182526</v>
      </c>
      <c r="C129">
        <v>76886302</v>
      </c>
      <c r="D129" s="28">
        <v>45743</v>
      </c>
      <c r="E129" s="27" t="s">
        <v>114</v>
      </c>
      <c r="F129" t="s">
        <v>11</v>
      </c>
      <c r="G129" t="s">
        <v>16</v>
      </c>
      <c r="H129" t="s">
        <v>12</v>
      </c>
      <c r="I129">
        <v>7</v>
      </c>
      <c r="J129">
        <v>21.45</v>
      </c>
      <c r="K129">
        <f t="shared" si="2"/>
        <v>25.310999999999996</v>
      </c>
      <c r="L129" t="str">
        <f>_xlfn.IFNA(VLOOKUP(C129,מצבת_כלי_רכב!$E:$F,2,),"לא נמצא")</f>
        <v>יניב הררי</v>
      </c>
      <c r="M129" t="str">
        <f t="shared" si="3"/>
        <v>no</v>
      </c>
    </row>
    <row r="130" spans="1:13">
      <c r="A130">
        <v>176133</v>
      </c>
      <c r="B130">
        <v>1253182526</v>
      </c>
      <c r="C130">
        <v>74599802</v>
      </c>
      <c r="D130" s="28">
        <v>45743</v>
      </c>
      <c r="E130" s="27" t="s">
        <v>114</v>
      </c>
      <c r="F130" t="s">
        <v>18</v>
      </c>
      <c r="G130" t="s">
        <v>19</v>
      </c>
      <c r="H130" t="s">
        <v>12</v>
      </c>
      <c r="I130">
        <v>3</v>
      </c>
      <c r="J130">
        <v>38.61</v>
      </c>
      <c r="K130">
        <f t="shared" si="2"/>
        <v>45.559799999999996</v>
      </c>
      <c r="L130" t="str">
        <f>_xlfn.IFNA(VLOOKUP(C130,מצבת_כלי_רכב!$E:$F,2,),"לא נמצא")</f>
        <v>מחסן איציק משיח</v>
      </c>
      <c r="M130" t="str">
        <f t="shared" si="3"/>
        <v>no</v>
      </c>
    </row>
    <row r="131" spans="1:13">
      <c r="A131">
        <v>176133</v>
      </c>
      <c r="B131">
        <v>1253182526</v>
      </c>
      <c r="C131">
        <v>13802001</v>
      </c>
      <c r="D131" s="28">
        <v>45742</v>
      </c>
      <c r="E131" s="27" t="s">
        <v>109</v>
      </c>
      <c r="F131" t="s">
        <v>11</v>
      </c>
      <c r="G131" t="s">
        <v>13</v>
      </c>
      <c r="H131" t="s">
        <v>14</v>
      </c>
      <c r="I131">
        <v>7</v>
      </c>
      <c r="J131">
        <v>27.68</v>
      </c>
      <c r="K131">
        <f t="shared" si="2"/>
        <v>32.662399999999998</v>
      </c>
      <c r="L131" t="str">
        <f>_xlfn.IFNA(VLOOKUP(C131,מצבת_כלי_רכב!$E:$F,2,),"לא נמצא")</f>
        <v xml:space="preserve">גאיה שמעוני </v>
      </c>
      <c r="M131" t="str">
        <f t="shared" si="3"/>
        <v>no</v>
      </c>
    </row>
    <row r="132" spans="1:13">
      <c r="A132">
        <v>176133</v>
      </c>
      <c r="B132">
        <v>1253182526</v>
      </c>
      <c r="C132">
        <v>63864202</v>
      </c>
      <c r="D132" s="28">
        <v>45742</v>
      </c>
      <c r="E132" s="27" t="s">
        <v>109</v>
      </c>
      <c r="F132" t="s">
        <v>11</v>
      </c>
      <c r="G132" t="s">
        <v>14</v>
      </c>
      <c r="H132" t="s">
        <v>13</v>
      </c>
      <c r="I132">
        <v>7</v>
      </c>
      <c r="J132">
        <v>27.68</v>
      </c>
      <c r="K132">
        <f t="shared" si="2"/>
        <v>32.662399999999998</v>
      </c>
      <c r="L132" t="str">
        <f>_xlfn.IFNA(VLOOKUP(C132,מצבת_כלי_רכב!$E:$F,2,),"לא נמצא")</f>
        <v xml:space="preserve">אבי ברכה </v>
      </c>
      <c r="M132" t="str">
        <f t="shared" si="3"/>
        <v>no</v>
      </c>
    </row>
    <row r="133" spans="1:13">
      <c r="A133">
        <v>176133</v>
      </c>
      <c r="B133">
        <v>1253182526</v>
      </c>
      <c r="C133">
        <v>62923103</v>
      </c>
      <c r="D133" s="28">
        <v>45742</v>
      </c>
      <c r="E133" s="27" t="s">
        <v>109</v>
      </c>
      <c r="F133" t="s">
        <v>18</v>
      </c>
      <c r="G133" t="s">
        <v>14</v>
      </c>
      <c r="H133" t="s">
        <v>21</v>
      </c>
      <c r="I133">
        <v>2</v>
      </c>
      <c r="J133">
        <v>57.3</v>
      </c>
      <c r="K133">
        <f t="shared" si="2"/>
        <v>67.61399999999999</v>
      </c>
      <c r="L133" t="str">
        <f>_xlfn.IFNA(VLOOKUP(C133,מצבת_כלי_רכב!$E:$F,2,),"לא נמצא")</f>
        <v>מחסן ספרינטר</v>
      </c>
      <c r="M133" t="str">
        <f t="shared" si="3"/>
        <v>no</v>
      </c>
    </row>
    <row r="134" spans="1:13">
      <c r="A134">
        <v>176133</v>
      </c>
      <c r="B134">
        <v>1253182526</v>
      </c>
      <c r="C134">
        <v>88365901</v>
      </c>
      <c r="D134" s="28">
        <v>45742</v>
      </c>
      <c r="E134" s="27" t="s">
        <v>109</v>
      </c>
      <c r="F134" t="s">
        <v>11</v>
      </c>
      <c r="G134" t="s">
        <v>14</v>
      </c>
      <c r="H134" t="s">
        <v>15</v>
      </c>
      <c r="I134">
        <v>4</v>
      </c>
      <c r="J134">
        <v>19.100000000000001</v>
      </c>
      <c r="K134">
        <f t="shared" si="2"/>
        <v>22.538</v>
      </c>
      <c r="L134" t="str">
        <f>_xlfn.IFNA(VLOOKUP(C134,מצבת_כלי_רכב!$E:$F,2,),"לא נמצא")</f>
        <v>איציק גבע</v>
      </c>
      <c r="M134" t="str">
        <f t="shared" si="3"/>
        <v>no</v>
      </c>
    </row>
    <row r="135" spans="1:13">
      <c r="A135">
        <v>176133</v>
      </c>
      <c r="B135">
        <v>1253182526</v>
      </c>
      <c r="C135">
        <v>63864202</v>
      </c>
      <c r="D135" s="28">
        <v>45742</v>
      </c>
      <c r="E135" s="27" t="s">
        <v>109</v>
      </c>
      <c r="F135" t="s">
        <v>11</v>
      </c>
      <c r="G135" t="s">
        <v>16</v>
      </c>
      <c r="H135" t="s">
        <v>14</v>
      </c>
      <c r="I135">
        <v>1</v>
      </c>
      <c r="J135">
        <v>6.23</v>
      </c>
      <c r="K135">
        <f t="shared" si="2"/>
        <v>7.3513999999999999</v>
      </c>
      <c r="L135" t="str">
        <f>_xlfn.IFNA(VLOOKUP(C135,מצבת_כלי_רכב!$E:$F,2,),"לא נמצא")</f>
        <v xml:space="preserve">אבי ברכה </v>
      </c>
      <c r="M135" t="str">
        <f t="shared" si="3"/>
        <v>no</v>
      </c>
    </row>
    <row r="136" spans="1:13">
      <c r="A136">
        <v>176133</v>
      </c>
      <c r="B136">
        <v>1253182526</v>
      </c>
      <c r="C136">
        <v>77443601</v>
      </c>
      <c r="D136" s="28">
        <v>45742</v>
      </c>
      <c r="E136" s="27" t="s">
        <v>109</v>
      </c>
      <c r="F136" t="s">
        <v>11</v>
      </c>
      <c r="G136" t="s">
        <v>20</v>
      </c>
      <c r="H136" t="s">
        <v>19</v>
      </c>
      <c r="I136">
        <v>5</v>
      </c>
      <c r="J136">
        <v>21.45</v>
      </c>
      <c r="K136">
        <f t="shared" ref="K136:K199" si="4">J136*1.18</f>
        <v>25.310999999999996</v>
      </c>
      <c r="L136" t="str">
        <f>_xlfn.IFNA(VLOOKUP(C136,מצבת_כלי_רכב!$E:$F,2,),"לא נמצא")</f>
        <v>דניאל קעאטבי</v>
      </c>
      <c r="M136" t="str">
        <f t="shared" ref="M136:M199" si="5">IF(OR(E136="Friday", E136="Saturday"),"yes","no")</f>
        <v>no</v>
      </c>
    </row>
    <row r="137" spans="1:13">
      <c r="A137">
        <v>176133</v>
      </c>
      <c r="B137">
        <v>1253182526</v>
      </c>
      <c r="C137">
        <v>63864202</v>
      </c>
      <c r="D137" s="28">
        <v>45741</v>
      </c>
      <c r="E137" s="27" t="s">
        <v>110</v>
      </c>
      <c r="F137" t="s">
        <v>11</v>
      </c>
      <c r="G137" t="s">
        <v>14</v>
      </c>
      <c r="H137" t="s">
        <v>13</v>
      </c>
      <c r="I137">
        <v>7</v>
      </c>
      <c r="J137">
        <v>27.68</v>
      </c>
      <c r="K137">
        <f t="shared" si="4"/>
        <v>32.662399999999998</v>
      </c>
      <c r="L137" t="str">
        <f>_xlfn.IFNA(VLOOKUP(C137,מצבת_כלי_רכב!$E:$F,2,),"לא נמצא")</f>
        <v xml:space="preserve">אבי ברכה </v>
      </c>
      <c r="M137" t="str">
        <f t="shared" si="5"/>
        <v>no</v>
      </c>
    </row>
    <row r="138" spans="1:13">
      <c r="A138">
        <v>176133</v>
      </c>
      <c r="B138">
        <v>1253182526</v>
      </c>
      <c r="C138">
        <v>51513101</v>
      </c>
      <c r="D138" s="28">
        <v>45741</v>
      </c>
      <c r="E138" s="27" t="s">
        <v>110</v>
      </c>
      <c r="F138" t="s">
        <v>11</v>
      </c>
      <c r="G138" t="s">
        <v>12</v>
      </c>
      <c r="H138" t="s">
        <v>13</v>
      </c>
      <c r="I138">
        <v>1</v>
      </c>
      <c r="J138">
        <v>12.87</v>
      </c>
      <c r="K138">
        <f t="shared" si="4"/>
        <v>15.186599999999999</v>
      </c>
      <c r="L138" t="str">
        <f>_xlfn.IFNA(VLOOKUP(C138,מצבת_כלי_רכב!$E:$F,2,),"לא נמצא")</f>
        <v>יגאל פניאל</v>
      </c>
      <c r="M138" t="str">
        <f t="shared" si="5"/>
        <v>no</v>
      </c>
    </row>
    <row r="139" spans="1:13">
      <c r="A139">
        <v>176133</v>
      </c>
      <c r="B139">
        <v>1253182526</v>
      </c>
      <c r="C139">
        <v>76886302</v>
      </c>
      <c r="D139" s="28">
        <v>45741</v>
      </c>
      <c r="E139" s="27" t="s">
        <v>110</v>
      </c>
      <c r="F139" t="s">
        <v>11</v>
      </c>
      <c r="G139" t="s">
        <v>12</v>
      </c>
      <c r="H139" t="s">
        <v>21</v>
      </c>
      <c r="I139">
        <v>6</v>
      </c>
      <c r="J139">
        <v>21.45</v>
      </c>
      <c r="K139">
        <f t="shared" si="4"/>
        <v>25.310999999999996</v>
      </c>
      <c r="L139" t="str">
        <f>_xlfn.IFNA(VLOOKUP(C139,מצבת_כלי_רכב!$E:$F,2,),"לא נמצא")</f>
        <v>יניב הררי</v>
      </c>
      <c r="M139" t="str">
        <f t="shared" si="5"/>
        <v>no</v>
      </c>
    </row>
    <row r="140" spans="1:13">
      <c r="A140">
        <v>176133</v>
      </c>
      <c r="B140">
        <v>1253182526</v>
      </c>
      <c r="C140">
        <v>51513101</v>
      </c>
      <c r="D140" s="28">
        <v>45741</v>
      </c>
      <c r="E140" s="27" t="s">
        <v>110</v>
      </c>
      <c r="F140" t="s">
        <v>11</v>
      </c>
      <c r="G140" t="s">
        <v>19</v>
      </c>
      <c r="H140" t="s">
        <v>12</v>
      </c>
      <c r="I140">
        <v>3</v>
      </c>
      <c r="J140">
        <v>12.87</v>
      </c>
      <c r="K140">
        <f t="shared" si="4"/>
        <v>15.186599999999999</v>
      </c>
      <c r="L140" t="str">
        <f>_xlfn.IFNA(VLOOKUP(C140,מצבת_כלי_רכב!$E:$F,2,),"לא נמצא")</f>
        <v>יגאל פניאל</v>
      </c>
      <c r="M140" t="str">
        <f t="shared" si="5"/>
        <v>no</v>
      </c>
    </row>
    <row r="141" spans="1:13">
      <c r="A141">
        <v>176133</v>
      </c>
      <c r="B141">
        <v>1253182526</v>
      </c>
      <c r="C141">
        <v>62923103</v>
      </c>
      <c r="D141" s="28">
        <v>45741</v>
      </c>
      <c r="E141" s="27" t="s">
        <v>110</v>
      </c>
      <c r="F141" t="s">
        <v>18</v>
      </c>
      <c r="G141" t="s">
        <v>17</v>
      </c>
      <c r="H141" t="s">
        <v>15</v>
      </c>
      <c r="I141">
        <v>2</v>
      </c>
      <c r="J141">
        <v>38.61</v>
      </c>
      <c r="K141">
        <f t="shared" si="4"/>
        <v>45.559799999999996</v>
      </c>
      <c r="L141" t="str">
        <f>_xlfn.IFNA(VLOOKUP(C141,מצבת_כלי_רכב!$E:$F,2,),"לא נמצא")</f>
        <v>מחסן ספרינטר</v>
      </c>
      <c r="M141" t="str">
        <f t="shared" si="5"/>
        <v>no</v>
      </c>
    </row>
    <row r="142" spans="1:13">
      <c r="A142">
        <v>176133</v>
      </c>
      <c r="B142">
        <v>1253182526</v>
      </c>
      <c r="C142">
        <v>74599802</v>
      </c>
      <c r="D142" s="28">
        <v>45741</v>
      </c>
      <c r="E142" s="27" t="s">
        <v>110</v>
      </c>
      <c r="F142" t="s">
        <v>18</v>
      </c>
      <c r="G142" t="s">
        <v>19</v>
      </c>
      <c r="H142" t="s">
        <v>12</v>
      </c>
      <c r="I142">
        <v>3</v>
      </c>
      <c r="J142">
        <v>38.61</v>
      </c>
      <c r="K142">
        <f t="shared" si="4"/>
        <v>45.559799999999996</v>
      </c>
      <c r="L142" t="str">
        <f>_xlfn.IFNA(VLOOKUP(C142,מצבת_כלי_רכב!$E:$F,2,),"לא נמצא")</f>
        <v>מחסן איציק משיח</v>
      </c>
      <c r="M142" t="str">
        <f t="shared" si="5"/>
        <v>no</v>
      </c>
    </row>
    <row r="143" spans="1:13">
      <c r="A143">
        <v>176133</v>
      </c>
      <c r="B143">
        <v>1253182526</v>
      </c>
      <c r="C143">
        <v>63864202</v>
      </c>
      <c r="D143" s="28">
        <v>45741</v>
      </c>
      <c r="E143" s="27" t="s">
        <v>110</v>
      </c>
      <c r="F143" t="s">
        <v>11</v>
      </c>
      <c r="G143" t="s">
        <v>13</v>
      </c>
      <c r="H143" t="s">
        <v>19</v>
      </c>
      <c r="I143">
        <v>2</v>
      </c>
      <c r="J143">
        <v>12.87</v>
      </c>
      <c r="K143">
        <f t="shared" si="4"/>
        <v>15.186599999999999</v>
      </c>
      <c r="L143" t="str">
        <f>_xlfn.IFNA(VLOOKUP(C143,מצבת_כלי_רכב!$E:$F,2,),"לא נמצא")</f>
        <v xml:space="preserve">אבי ברכה </v>
      </c>
      <c r="M143" t="str">
        <f t="shared" si="5"/>
        <v>no</v>
      </c>
    </row>
    <row r="144" spans="1:13">
      <c r="A144">
        <v>176133</v>
      </c>
      <c r="B144">
        <v>1253182526</v>
      </c>
      <c r="C144">
        <v>63864202</v>
      </c>
      <c r="D144" s="28">
        <v>45740</v>
      </c>
      <c r="E144" s="27" t="s">
        <v>111</v>
      </c>
      <c r="F144" t="s">
        <v>11</v>
      </c>
      <c r="G144" t="s">
        <v>14</v>
      </c>
      <c r="H144" t="s">
        <v>13</v>
      </c>
      <c r="I144">
        <v>7</v>
      </c>
      <c r="J144">
        <v>27.68</v>
      </c>
      <c r="K144">
        <f t="shared" si="4"/>
        <v>32.662399999999998</v>
      </c>
      <c r="L144" t="str">
        <f>_xlfn.IFNA(VLOOKUP(C144,מצבת_כלי_רכב!$E:$F,2,),"לא נמצא")</f>
        <v xml:space="preserve">אבי ברכה </v>
      </c>
      <c r="M144" t="str">
        <f t="shared" si="5"/>
        <v>no</v>
      </c>
    </row>
    <row r="145" spans="1:13">
      <c r="A145">
        <v>176133</v>
      </c>
      <c r="B145">
        <v>1253182526</v>
      </c>
      <c r="C145">
        <v>40295602</v>
      </c>
      <c r="D145" s="28">
        <v>45740</v>
      </c>
      <c r="E145" s="27" t="s">
        <v>111</v>
      </c>
      <c r="F145" t="s">
        <v>11</v>
      </c>
      <c r="G145" t="s">
        <v>21</v>
      </c>
      <c r="H145" t="s">
        <v>20</v>
      </c>
      <c r="I145">
        <v>8</v>
      </c>
      <c r="J145">
        <v>21.45</v>
      </c>
      <c r="K145">
        <f t="shared" si="4"/>
        <v>25.310999999999996</v>
      </c>
      <c r="L145" t="str">
        <f>_xlfn.IFNA(VLOOKUP(C145,מצבת_כלי_רכב!$E:$F,2,),"לא נמצא")</f>
        <v>יאיר חסידוף</v>
      </c>
      <c r="M145" t="str">
        <f t="shared" si="5"/>
        <v>no</v>
      </c>
    </row>
    <row r="146" spans="1:13">
      <c r="A146">
        <v>176133</v>
      </c>
      <c r="B146">
        <v>1253182526</v>
      </c>
      <c r="C146">
        <v>39429702</v>
      </c>
      <c r="D146" s="28">
        <v>45740</v>
      </c>
      <c r="E146" s="27" t="s">
        <v>111</v>
      </c>
      <c r="F146" t="s">
        <v>11</v>
      </c>
      <c r="G146" t="s">
        <v>17</v>
      </c>
      <c r="H146" t="s">
        <v>21</v>
      </c>
      <c r="I146">
        <v>4</v>
      </c>
      <c r="J146">
        <v>17.16</v>
      </c>
      <c r="K146">
        <f t="shared" si="4"/>
        <v>20.248799999999999</v>
      </c>
      <c r="L146" t="str">
        <f>_xlfn.IFNA(VLOOKUP(C146,מצבת_כלי_רכב!$E:$F,2,),"לא נמצא")</f>
        <v xml:space="preserve">ירון יוסף </v>
      </c>
      <c r="M146" t="str">
        <f t="shared" si="5"/>
        <v>no</v>
      </c>
    </row>
    <row r="147" spans="1:13">
      <c r="A147">
        <v>176133</v>
      </c>
      <c r="B147">
        <v>1253182526</v>
      </c>
      <c r="C147">
        <v>54718201</v>
      </c>
      <c r="D147" s="28">
        <v>45739</v>
      </c>
      <c r="E147" s="27" t="s">
        <v>112</v>
      </c>
      <c r="F147" t="s">
        <v>11</v>
      </c>
      <c r="G147" t="s">
        <v>21</v>
      </c>
      <c r="H147" t="s">
        <v>22</v>
      </c>
      <c r="I147">
        <v>7</v>
      </c>
      <c r="J147">
        <v>21.45</v>
      </c>
      <c r="K147">
        <f t="shared" si="4"/>
        <v>25.310999999999996</v>
      </c>
      <c r="L147" t="str">
        <f>_xlfn.IFNA(VLOOKUP(C147,מצבת_כלי_רכב!$E:$F,2,),"לא נמצא")</f>
        <v>עמית רוזנשטיין</v>
      </c>
      <c r="M147" t="str">
        <f t="shared" si="5"/>
        <v>no</v>
      </c>
    </row>
    <row r="148" spans="1:13">
      <c r="A148">
        <v>176133</v>
      </c>
      <c r="B148">
        <v>1253182526</v>
      </c>
      <c r="C148">
        <v>74599802</v>
      </c>
      <c r="D148" s="28">
        <v>45739</v>
      </c>
      <c r="E148" s="27" t="s">
        <v>112</v>
      </c>
      <c r="F148" t="s">
        <v>18</v>
      </c>
      <c r="G148" t="s">
        <v>20</v>
      </c>
      <c r="H148" t="s">
        <v>12</v>
      </c>
      <c r="I148">
        <v>2</v>
      </c>
      <c r="J148">
        <v>38.61</v>
      </c>
      <c r="K148">
        <f t="shared" si="4"/>
        <v>45.559799999999996</v>
      </c>
      <c r="L148" t="str">
        <f>_xlfn.IFNA(VLOOKUP(C148,מצבת_כלי_רכב!$E:$F,2,),"לא נמצא")</f>
        <v>מחסן איציק משיח</v>
      </c>
      <c r="M148" t="str">
        <f t="shared" si="5"/>
        <v>no</v>
      </c>
    </row>
    <row r="149" spans="1:13">
      <c r="A149">
        <v>176133</v>
      </c>
      <c r="B149">
        <v>1253182526</v>
      </c>
      <c r="C149">
        <v>88365901</v>
      </c>
      <c r="D149" s="28">
        <v>45739</v>
      </c>
      <c r="E149" s="27" t="s">
        <v>112</v>
      </c>
      <c r="F149" t="s">
        <v>11</v>
      </c>
      <c r="G149" t="s">
        <v>13</v>
      </c>
      <c r="H149" t="s">
        <v>19</v>
      </c>
      <c r="I149">
        <v>2</v>
      </c>
      <c r="J149">
        <v>12.87</v>
      </c>
      <c r="K149">
        <f t="shared" si="4"/>
        <v>15.186599999999999</v>
      </c>
      <c r="L149" t="str">
        <f>_xlfn.IFNA(VLOOKUP(C149,מצבת_כלי_רכב!$E:$F,2,),"לא נמצא")</f>
        <v>איציק גבע</v>
      </c>
      <c r="M149" t="str">
        <f t="shared" si="5"/>
        <v>no</v>
      </c>
    </row>
    <row r="150" spans="1:13">
      <c r="A150">
        <v>176133</v>
      </c>
      <c r="B150">
        <v>1253182526</v>
      </c>
      <c r="C150">
        <v>62923103</v>
      </c>
      <c r="D150" s="28">
        <v>45739</v>
      </c>
      <c r="E150" s="27" t="s">
        <v>112</v>
      </c>
      <c r="F150" t="s">
        <v>18</v>
      </c>
      <c r="G150" t="s">
        <v>13</v>
      </c>
      <c r="H150" t="s">
        <v>23</v>
      </c>
      <c r="I150">
        <v>4</v>
      </c>
      <c r="J150">
        <v>51.48</v>
      </c>
      <c r="K150">
        <f t="shared" si="4"/>
        <v>60.746399999999994</v>
      </c>
      <c r="L150" t="str">
        <f>_xlfn.IFNA(VLOOKUP(C150,מצבת_כלי_רכב!$E:$F,2,),"לא נמצא")</f>
        <v>מחסן ספרינטר</v>
      </c>
      <c r="M150" t="str">
        <f t="shared" si="5"/>
        <v>no</v>
      </c>
    </row>
    <row r="151" spans="1:13">
      <c r="A151">
        <v>176133</v>
      </c>
      <c r="B151">
        <v>1253182526</v>
      </c>
      <c r="C151">
        <v>39429702</v>
      </c>
      <c r="D151" s="28">
        <v>45739</v>
      </c>
      <c r="E151" s="27" t="s">
        <v>112</v>
      </c>
      <c r="F151" t="s">
        <v>11</v>
      </c>
      <c r="G151" t="s">
        <v>17</v>
      </c>
      <c r="H151" t="s">
        <v>21</v>
      </c>
      <c r="I151">
        <v>4</v>
      </c>
      <c r="J151">
        <v>17.16</v>
      </c>
      <c r="K151">
        <f t="shared" si="4"/>
        <v>20.248799999999999</v>
      </c>
      <c r="L151" t="str">
        <f>_xlfn.IFNA(VLOOKUP(C151,מצבת_כלי_רכב!$E:$F,2,),"לא נמצא")</f>
        <v xml:space="preserve">ירון יוסף </v>
      </c>
      <c r="M151" t="str">
        <f t="shared" si="5"/>
        <v>no</v>
      </c>
    </row>
    <row r="152" spans="1:13">
      <c r="A152">
        <v>176133</v>
      </c>
      <c r="B152">
        <v>1253182526</v>
      </c>
      <c r="C152">
        <v>75872701</v>
      </c>
      <c r="D152" s="28">
        <v>45738</v>
      </c>
      <c r="E152" s="27" t="s">
        <v>115</v>
      </c>
      <c r="F152" t="s">
        <v>11</v>
      </c>
      <c r="G152" t="s">
        <v>14</v>
      </c>
      <c r="H152" t="s">
        <v>13</v>
      </c>
      <c r="I152">
        <v>7</v>
      </c>
      <c r="J152">
        <v>27.68</v>
      </c>
      <c r="K152">
        <f t="shared" si="4"/>
        <v>32.662399999999998</v>
      </c>
      <c r="L152" t="str">
        <f>_xlfn.IFNA(VLOOKUP(C152,מצבת_כלי_רכב!$E:$F,2,),"לא נמצא")</f>
        <v>כנרת פרס</v>
      </c>
      <c r="M152" t="str">
        <f t="shared" si="5"/>
        <v>yes</v>
      </c>
    </row>
    <row r="153" spans="1:13">
      <c r="A153">
        <v>176133</v>
      </c>
      <c r="B153">
        <v>1253182526</v>
      </c>
      <c r="C153">
        <v>75872701</v>
      </c>
      <c r="D153" s="28">
        <v>45738</v>
      </c>
      <c r="E153" s="27" t="s">
        <v>115</v>
      </c>
      <c r="F153" t="s">
        <v>11</v>
      </c>
      <c r="G153" t="s">
        <v>13</v>
      </c>
      <c r="H153" t="s">
        <v>14</v>
      </c>
      <c r="I153">
        <v>7</v>
      </c>
      <c r="J153">
        <v>27.68</v>
      </c>
      <c r="K153">
        <f t="shared" si="4"/>
        <v>32.662399999999998</v>
      </c>
      <c r="L153" t="str">
        <f>_xlfn.IFNA(VLOOKUP(C153,מצבת_כלי_רכב!$E:$F,2,),"לא נמצא")</f>
        <v>כנרת פרס</v>
      </c>
      <c r="M153" t="str">
        <f t="shared" si="5"/>
        <v>yes</v>
      </c>
    </row>
    <row r="154" spans="1:13">
      <c r="A154">
        <v>176133</v>
      </c>
      <c r="B154">
        <v>1253182526</v>
      </c>
      <c r="C154">
        <v>13802001</v>
      </c>
      <c r="D154" s="28">
        <v>45737</v>
      </c>
      <c r="E154" s="27" t="s">
        <v>113</v>
      </c>
      <c r="F154" t="s">
        <v>11</v>
      </c>
      <c r="G154" t="s">
        <v>12</v>
      </c>
      <c r="H154" t="s">
        <v>14</v>
      </c>
      <c r="I154">
        <v>8</v>
      </c>
      <c r="J154">
        <v>27.68</v>
      </c>
      <c r="K154">
        <f t="shared" si="4"/>
        <v>32.662399999999998</v>
      </c>
      <c r="L154" t="str">
        <f>_xlfn.IFNA(VLOOKUP(C154,מצבת_כלי_רכב!$E:$F,2,),"לא נמצא")</f>
        <v xml:space="preserve">גאיה שמעוני </v>
      </c>
      <c r="M154" t="str">
        <f t="shared" si="5"/>
        <v>yes</v>
      </c>
    </row>
    <row r="155" spans="1:13">
      <c r="A155">
        <v>176133</v>
      </c>
      <c r="B155">
        <v>1253182526</v>
      </c>
      <c r="C155">
        <v>50113501</v>
      </c>
      <c r="D155" s="28">
        <v>45736</v>
      </c>
      <c r="E155" s="27" t="s">
        <v>114</v>
      </c>
      <c r="F155" t="s">
        <v>11</v>
      </c>
      <c r="G155" t="s">
        <v>16</v>
      </c>
      <c r="H155" t="s">
        <v>12</v>
      </c>
      <c r="I155">
        <v>7</v>
      </c>
      <c r="J155">
        <v>21.45</v>
      </c>
      <c r="K155">
        <f t="shared" si="4"/>
        <v>25.310999999999996</v>
      </c>
      <c r="L155" t="str">
        <f>_xlfn.IFNA(VLOOKUP(C155,מצבת_כלי_רכב!$E:$F,2,),"לא נמצא")</f>
        <v>יאיר חסידוב</v>
      </c>
      <c r="M155" t="str">
        <f t="shared" si="5"/>
        <v>no</v>
      </c>
    </row>
    <row r="156" spans="1:13">
      <c r="A156">
        <v>176133</v>
      </c>
      <c r="B156">
        <v>1253182526</v>
      </c>
      <c r="C156">
        <v>62923103</v>
      </c>
      <c r="D156" s="28">
        <v>45736</v>
      </c>
      <c r="E156" s="27" t="s">
        <v>114</v>
      </c>
      <c r="F156" t="s">
        <v>18</v>
      </c>
      <c r="G156" t="s">
        <v>12</v>
      </c>
      <c r="H156" t="s">
        <v>17</v>
      </c>
      <c r="I156">
        <v>2</v>
      </c>
      <c r="J156">
        <v>38.61</v>
      </c>
      <c r="K156">
        <f t="shared" si="4"/>
        <v>45.559799999999996</v>
      </c>
      <c r="L156" t="str">
        <f>_xlfn.IFNA(VLOOKUP(C156,מצבת_כלי_רכב!$E:$F,2,),"לא נמצא")</f>
        <v>מחסן ספרינטר</v>
      </c>
      <c r="M156" t="str">
        <f t="shared" si="5"/>
        <v>no</v>
      </c>
    </row>
    <row r="157" spans="1:13">
      <c r="A157">
        <v>176133</v>
      </c>
      <c r="B157">
        <v>1253182526</v>
      </c>
      <c r="C157">
        <v>63864202</v>
      </c>
      <c r="D157" s="28">
        <v>45736</v>
      </c>
      <c r="E157" s="27" t="s">
        <v>114</v>
      </c>
      <c r="F157" t="s">
        <v>11</v>
      </c>
      <c r="G157" t="s">
        <v>16</v>
      </c>
      <c r="H157" t="s">
        <v>14</v>
      </c>
      <c r="I157">
        <v>1</v>
      </c>
      <c r="J157">
        <v>6.23</v>
      </c>
      <c r="K157">
        <f t="shared" si="4"/>
        <v>7.3513999999999999</v>
      </c>
      <c r="L157" t="str">
        <f>_xlfn.IFNA(VLOOKUP(C157,מצבת_כלי_רכב!$E:$F,2,),"לא נמצא")</f>
        <v xml:space="preserve">אבי ברכה </v>
      </c>
      <c r="M157" t="str">
        <f t="shared" si="5"/>
        <v>no</v>
      </c>
    </row>
    <row r="158" spans="1:13">
      <c r="A158">
        <v>176133</v>
      </c>
      <c r="B158">
        <v>1253182526</v>
      </c>
      <c r="C158">
        <v>63864202</v>
      </c>
      <c r="D158" s="28">
        <v>45736</v>
      </c>
      <c r="E158" s="27" t="s">
        <v>114</v>
      </c>
      <c r="F158" t="s">
        <v>11</v>
      </c>
      <c r="G158" t="s">
        <v>17</v>
      </c>
      <c r="H158" t="s">
        <v>19</v>
      </c>
      <c r="I158">
        <v>1</v>
      </c>
      <c r="J158">
        <v>12.87</v>
      </c>
      <c r="K158">
        <f t="shared" si="4"/>
        <v>15.186599999999999</v>
      </c>
      <c r="L158" t="str">
        <f>_xlfn.IFNA(VLOOKUP(C158,מצבת_כלי_רכב!$E:$F,2,),"לא נמצא")</f>
        <v xml:space="preserve">אבי ברכה </v>
      </c>
      <c r="M158" t="str">
        <f t="shared" si="5"/>
        <v>no</v>
      </c>
    </row>
    <row r="159" spans="1:13">
      <c r="A159">
        <v>176133</v>
      </c>
      <c r="B159">
        <v>1253182526</v>
      </c>
      <c r="C159">
        <v>51513101</v>
      </c>
      <c r="D159" s="28">
        <v>45736</v>
      </c>
      <c r="E159" s="27" t="s">
        <v>114</v>
      </c>
      <c r="F159" t="s">
        <v>11</v>
      </c>
      <c r="G159" t="s">
        <v>13</v>
      </c>
      <c r="H159" t="s">
        <v>12</v>
      </c>
      <c r="I159">
        <v>1</v>
      </c>
      <c r="J159">
        <v>12.87</v>
      </c>
      <c r="K159">
        <f t="shared" si="4"/>
        <v>15.186599999999999</v>
      </c>
      <c r="L159" t="str">
        <f>_xlfn.IFNA(VLOOKUP(C159,מצבת_כלי_רכב!$E:$F,2,),"לא נמצא")</f>
        <v>יגאל פניאל</v>
      </c>
      <c r="M159" t="str">
        <f t="shared" si="5"/>
        <v>no</v>
      </c>
    </row>
    <row r="160" spans="1:13">
      <c r="A160">
        <v>176133</v>
      </c>
      <c r="B160">
        <v>1253182526</v>
      </c>
      <c r="C160">
        <v>50113501</v>
      </c>
      <c r="D160" s="28">
        <v>45736</v>
      </c>
      <c r="E160" s="27" t="s">
        <v>114</v>
      </c>
      <c r="F160" t="s">
        <v>11</v>
      </c>
      <c r="G160" t="s">
        <v>12</v>
      </c>
      <c r="H160" t="s">
        <v>16</v>
      </c>
      <c r="I160">
        <v>7</v>
      </c>
      <c r="J160">
        <v>21.45</v>
      </c>
      <c r="K160">
        <f t="shared" si="4"/>
        <v>25.310999999999996</v>
      </c>
      <c r="L160" t="str">
        <f>_xlfn.IFNA(VLOOKUP(C160,מצבת_כלי_רכב!$E:$F,2,),"לא נמצא")</f>
        <v>יאיר חסידוב</v>
      </c>
      <c r="M160" t="str">
        <f t="shared" si="5"/>
        <v>no</v>
      </c>
    </row>
    <row r="161" spans="1:13">
      <c r="A161">
        <v>176133</v>
      </c>
      <c r="B161">
        <v>1253182526</v>
      </c>
      <c r="C161">
        <v>50113501</v>
      </c>
      <c r="D161" s="28">
        <v>45735</v>
      </c>
      <c r="E161" s="27" t="s">
        <v>109</v>
      </c>
      <c r="F161" t="s">
        <v>11</v>
      </c>
      <c r="G161" t="s">
        <v>16</v>
      </c>
      <c r="H161" t="s">
        <v>12</v>
      </c>
      <c r="I161">
        <v>7</v>
      </c>
      <c r="J161">
        <v>21.45</v>
      </c>
      <c r="K161">
        <f t="shared" si="4"/>
        <v>25.310999999999996</v>
      </c>
      <c r="L161" t="str">
        <f>_xlfn.IFNA(VLOOKUP(C161,מצבת_כלי_רכב!$E:$F,2,),"לא נמצא")</f>
        <v>יאיר חסידוב</v>
      </c>
      <c r="M161" t="str">
        <f t="shared" si="5"/>
        <v>no</v>
      </c>
    </row>
    <row r="162" spans="1:13">
      <c r="A162">
        <v>176133</v>
      </c>
      <c r="B162">
        <v>1253182526</v>
      </c>
      <c r="C162">
        <v>63864202</v>
      </c>
      <c r="D162" s="28">
        <v>45735</v>
      </c>
      <c r="E162" s="27" t="s">
        <v>109</v>
      </c>
      <c r="F162" t="s">
        <v>11</v>
      </c>
      <c r="G162" t="s">
        <v>14</v>
      </c>
      <c r="H162" t="s">
        <v>13</v>
      </c>
      <c r="I162">
        <v>7</v>
      </c>
      <c r="J162">
        <v>27.68</v>
      </c>
      <c r="K162">
        <f t="shared" si="4"/>
        <v>32.662399999999998</v>
      </c>
      <c r="L162" t="str">
        <f>_xlfn.IFNA(VLOOKUP(C162,מצבת_כלי_רכב!$E:$F,2,),"לא נמצא")</f>
        <v xml:space="preserve">אבי ברכה </v>
      </c>
      <c r="M162" t="str">
        <f t="shared" si="5"/>
        <v>no</v>
      </c>
    </row>
    <row r="163" spans="1:13">
      <c r="A163">
        <v>176133</v>
      </c>
      <c r="B163">
        <v>1253182526</v>
      </c>
      <c r="C163">
        <v>88365901</v>
      </c>
      <c r="D163" s="28">
        <v>45735</v>
      </c>
      <c r="E163" s="27" t="s">
        <v>109</v>
      </c>
      <c r="F163" t="s">
        <v>11</v>
      </c>
      <c r="G163" t="s">
        <v>12</v>
      </c>
      <c r="H163" t="s">
        <v>13</v>
      </c>
      <c r="I163">
        <v>1</v>
      </c>
      <c r="J163">
        <v>12.87</v>
      </c>
      <c r="K163">
        <f t="shared" si="4"/>
        <v>15.186599999999999</v>
      </c>
      <c r="L163" t="str">
        <f>_xlfn.IFNA(VLOOKUP(C163,מצבת_כלי_רכב!$E:$F,2,),"לא נמצא")</f>
        <v>איציק גבע</v>
      </c>
      <c r="M163" t="str">
        <f t="shared" si="5"/>
        <v>no</v>
      </c>
    </row>
    <row r="164" spans="1:13">
      <c r="A164">
        <v>176133</v>
      </c>
      <c r="B164">
        <v>1253182526</v>
      </c>
      <c r="C164">
        <v>88365901</v>
      </c>
      <c r="D164" s="28">
        <v>45735</v>
      </c>
      <c r="E164" s="27" t="s">
        <v>109</v>
      </c>
      <c r="F164" t="s">
        <v>11</v>
      </c>
      <c r="G164" t="s">
        <v>20</v>
      </c>
      <c r="H164" t="s">
        <v>22</v>
      </c>
      <c r="I164">
        <v>1</v>
      </c>
      <c r="J164">
        <v>12.87</v>
      </c>
      <c r="K164">
        <f t="shared" si="4"/>
        <v>15.186599999999999</v>
      </c>
      <c r="L164" t="str">
        <f>_xlfn.IFNA(VLOOKUP(C164,מצבת_כלי_רכב!$E:$F,2,),"לא נמצא")</f>
        <v>איציק גבע</v>
      </c>
      <c r="M164" t="str">
        <f t="shared" si="5"/>
        <v>no</v>
      </c>
    </row>
    <row r="165" spans="1:13">
      <c r="A165">
        <v>176133</v>
      </c>
      <c r="B165">
        <v>1253182526</v>
      </c>
      <c r="C165">
        <v>62923103</v>
      </c>
      <c r="D165" s="28">
        <v>45735</v>
      </c>
      <c r="E165" s="27" t="s">
        <v>109</v>
      </c>
      <c r="F165" t="s">
        <v>18</v>
      </c>
      <c r="G165" t="s">
        <v>13</v>
      </c>
      <c r="H165" t="s">
        <v>19</v>
      </c>
      <c r="I165">
        <v>2</v>
      </c>
      <c r="J165">
        <v>38.61</v>
      </c>
      <c r="K165">
        <f t="shared" si="4"/>
        <v>45.559799999999996</v>
      </c>
      <c r="L165" t="str">
        <f>_xlfn.IFNA(VLOOKUP(C165,מצבת_כלי_רכב!$E:$F,2,),"לא נמצא")</f>
        <v>מחסן ספרינטר</v>
      </c>
      <c r="M165" t="str">
        <f t="shared" si="5"/>
        <v>no</v>
      </c>
    </row>
    <row r="166" spans="1:13">
      <c r="A166">
        <v>176133</v>
      </c>
      <c r="B166">
        <v>1253182526</v>
      </c>
      <c r="C166">
        <v>50113501</v>
      </c>
      <c r="D166" s="28">
        <v>45735</v>
      </c>
      <c r="E166" s="27" t="s">
        <v>109</v>
      </c>
      <c r="F166" t="s">
        <v>11</v>
      </c>
      <c r="G166" t="s">
        <v>12</v>
      </c>
      <c r="H166" t="s">
        <v>16</v>
      </c>
      <c r="I166">
        <v>7</v>
      </c>
      <c r="J166">
        <v>21.45</v>
      </c>
      <c r="K166">
        <f t="shared" si="4"/>
        <v>25.310999999999996</v>
      </c>
      <c r="L166" t="str">
        <f>_xlfn.IFNA(VLOOKUP(C166,מצבת_כלי_רכב!$E:$F,2,),"לא נמצא")</f>
        <v>יאיר חסידוב</v>
      </c>
      <c r="M166" t="str">
        <f t="shared" si="5"/>
        <v>no</v>
      </c>
    </row>
    <row r="167" spans="1:13">
      <c r="A167">
        <v>176133</v>
      </c>
      <c r="B167">
        <v>1253182526</v>
      </c>
      <c r="C167">
        <v>51513101</v>
      </c>
      <c r="D167" s="28">
        <v>45734</v>
      </c>
      <c r="E167" s="27" t="s">
        <v>110</v>
      </c>
      <c r="F167" t="s">
        <v>11</v>
      </c>
      <c r="G167" t="s">
        <v>15</v>
      </c>
      <c r="H167" t="s">
        <v>13</v>
      </c>
      <c r="I167">
        <v>3</v>
      </c>
      <c r="J167">
        <v>12.87</v>
      </c>
      <c r="K167">
        <f t="shared" si="4"/>
        <v>15.186599999999999</v>
      </c>
      <c r="L167" t="str">
        <f>_xlfn.IFNA(VLOOKUP(C167,מצבת_כלי_רכב!$E:$F,2,),"לא נמצא")</f>
        <v>יגאל פניאל</v>
      </c>
      <c r="M167" t="str">
        <f t="shared" si="5"/>
        <v>no</v>
      </c>
    </row>
    <row r="168" spans="1:13">
      <c r="A168">
        <v>176133</v>
      </c>
      <c r="B168">
        <v>1253182526</v>
      </c>
      <c r="C168">
        <v>63864202</v>
      </c>
      <c r="D168" s="28">
        <v>45734</v>
      </c>
      <c r="E168" s="27" t="s">
        <v>110</v>
      </c>
      <c r="F168" t="s">
        <v>11</v>
      </c>
      <c r="G168" t="s">
        <v>14</v>
      </c>
      <c r="H168" t="s">
        <v>13</v>
      </c>
      <c r="I168">
        <v>7</v>
      </c>
      <c r="J168">
        <v>27.68</v>
      </c>
      <c r="K168">
        <f t="shared" si="4"/>
        <v>32.662399999999998</v>
      </c>
      <c r="L168" t="str">
        <f>_xlfn.IFNA(VLOOKUP(C168,מצבת_כלי_רכב!$E:$F,2,),"לא נמצא")</f>
        <v xml:space="preserve">אבי ברכה </v>
      </c>
      <c r="M168" t="str">
        <f t="shared" si="5"/>
        <v>no</v>
      </c>
    </row>
    <row r="169" spans="1:13">
      <c r="A169">
        <v>176133</v>
      </c>
      <c r="B169">
        <v>1253182526</v>
      </c>
      <c r="C169">
        <v>50113501</v>
      </c>
      <c r="D169" s="28">
        <v>45734</v>
      </c>
      <c r="E169" s="27" t="s">
        <v>110</v>
      </c>
      <c r="F169" t="s">
        <v>11</v>
      </c>
      <c r="G169" t="s">
        <v>19</v>
      </c>
      <c r="H169" t="s">
        <v>22</v>
      </c>
      <c r="I169">
        <v>4</v>
      </c>
      <c r="J169">
        <v>17.16</v>
      </c>
      <c r="K169">
        <f t="shared" si="4"/>
        <v>20.248799999999999</v>
      </c>
      <c r="L169" t="str">
        <f>_xlfn.IFNA(VLOOKUP(C169,מצבת_כלי_רכב!$E:$F,2,),"לא נמצא")</f>
        <v>יאיר חסידוב</v>
      </c>
      <c r="M169" t="str">
        <f t="shared" si="5"/>
        <v>no</v>
      </c>
    </row>
    <row r="170" spans="1:13">
      <c r="A170">
        <v>176133</v>
      </c>
      <c r="B170">
        <v>1253182526</v>
      </c>
      <c r="C170">
        <v>62923103</v>
      </c>
      <c r="D170" s="28">
        <v>45734</v>
      </c>
      <c r="E170" s="27" t="s">
        <v>110</v>
      </c>
      <c r="F170" t="s">
        <v>18</v>
      </c>
      <c r="G170" t="s">
        <v>14</v>
      </c>
      <c r="H170" t="s">
        <v>21</v>
      </c>
      <c r="I170">
        <v>2</v>
      </c>
      <c r="J170">
        <v>57.3</v>
      </c>
      <c r="K170">
        <f t="shared" si="4"/>
        <v>67.61399999999999</v>
      </c>
      <c r="L170" t="str">
        <f>_xlfn.IFNA(VLOOKUP(C170,מצבת_כלי_רכב!$E:$F,2,),"לא נמצא")</f>
        <v>מחסן ספרינטר</v>
      </c>
      <c r="M170" t="str">
        <f t="shared" si="5"/>
        <v>no</v>
      </c>
    </row>
    <row r="171" spans="1:13">
      <c r="A171">
        <v>176133</v>
      </c>
      <c r="B171">
        <v>1253182526</v>
      </c>
      <c r="C171">
        <v>51513101</v>
      </c>
      <c r="D171" s="28">
        <v>45734</v>
      </c>
      <c r="E171" s="27" t="s">
        <v>110</v>
      </c>
      <c r="F171" t="s">
        <v>11</v>
      </c>
      <c r="G171" t="s">
        <v>12</v>
      </c>
      <c r="H171" t="s">
        <v>13</v>
      </c>
      <c r="I171">
        <v>1</v>
      </c>
      <c r="J171">
        <v>12.87</v>
      </c>
      <c r="K171">
        <f t="shared" si="4"/>
        <v>15.186599999999999</v>
      </c>
      <c r="L171" t="str">
        <f>_xlfn.IFNA(VLOOKUP(C171,מצבת_כלי_רכב!$E:$F,2,),"לא נמצא")</f>
        <v>יגאל פניאל</v>
      </c>
      <c r="M171" t="str">
        <f t="shared" si="5"/>
        <v>no</v>
      </c>
    </row>
    <row r="172" spans="1:13">
      <c r="A172">
        <v>176133</v>
      </c>
      <c r="B172">
        <v>1253182526</v>
      </c>
      <c r="C172">
        <v>51513101</v>
      </c>
      <c r="D172" s="28">
        <v>45734</v>
      </c>
      <c r="E172" s="27" t="s">
        <v>110</v>
      </c>
      <c r="F172" t="s">
        <v>11</v>
      </c>
      <c r="G172" t="s">
        <v>13</v>
      </c>
      <c r="H172" t="s">
        <v>12</v>
      </c>
      <c r="I172">
        <v>1</v>
      </c>
      <c r="J172">
        <v>12.87</v>
      </c>
      <c r="K172">
        <f t="shared" si="4"/>
        <v>15.186599999999999</v>
      </c>
      <c r="L172" t="str">
        <f>_xlfn.IFNA(VLOOKUP(C172,מצבת_כלי_רכב!$E:$F,2,),"לא נמצא")</f>
        <v>יגאל פניאל</v>
      </c>
      <c r="M172" t="str">
        <f t="shared" si="5"/>
        <v>no</v>
      </c>
    </row>
    <row r="173" spans="1:13">
      <c r="A173">
        <v>176133</v>
      </c>
      <c r="B173">
        <v>1253182526</v>
      </c>
      <c r="C173">
        <v>50113501</v>
      </c>
      <c r="D173" s="28">
        <v>45734</v>
      </c>
      <c r="E173" s="27" t="s">
        <v>110</v>
      </c>
      <c r="F173" t="s">
        <v>11</v>
      </c>
      <c r="G173" t="s">
        <v>12</v>
      </c>
      <c r="H173" t="s">
        <v>17</v>
      </c>
      <c r="I173">
        <v>2</v>
      </c>
      <c r="J173">
        <v>12.87</v>
      </c>
      <c r="K173">
        <f t="shared" si="4"/>
        <v>15.186599999999999</v>
      </c>
      <c r="L173" t="str">
        <f>_xlfn.IFNA(VLOOKUP(C173,מצבת_כלי_רכב!$E:$F,2,),"לא נמצא")</f>
        <v>יאיר חסידוב</v>
      </c>
      <c r="M173" t="str">
        <f t="shared" si="5"/>
        <v>no</v>
      </c>
    </row>
    <row r="174" spans="1:13">
      <c r="A174">
        <v>176133</v>
      </c>
      <c r="B174">
        <v>1253182526</v>
      </c>
      <c r="C174">
        <v>74599802</v>
      </c>
      <c r="D174" s="28">
        <v>45734</v>
      </c>
      <c r="E174" s="27" t="s">
        <v>110</v>
      </c>
      <c r="F174" t="s">
        <v>18</v>
      </c>
      <c r="G174" t="s">
        <v>19</v>
      </c>
      <c r="H174" t="s">
        <v>12</v>
      </c>
      <c r="I174">
        <v>3</v>
      </c>
      <c r="J174">
        <v>38.61</v>
      </c>
      <c r="K174">
        <f t="shared" si="4"/>
        <v>45.559799999999996</v>
      </c>
      <c r="L174" t="str">
        <f>_xlfn.IFNA(VLOOKUP(C174,מצבת_כלי_רכב!$E:$F,2,),"לא נמצא")</f>
        <v>מחסן איציק משיח</v>
      </c>
      <c r="M174" t="str">
        <f t="shared" si="5"/>
        <v>no</v>
      </c>
    </row>
    <row r="175" spans="1:13">
      <c r="A175">
        <v>176133</v>
      </c>
      <c r="B175">
        <v>1253182526</v>
      </c>
      <c r="C175">
        <v>74599802</v>
      </c>
      <c r="D175" s="28">
        <v>45733</v>
      </c>
      <c r="E175" s="27" t="s">
        <v>111</v>
      </c>
      <c r="F175" t="s">
        <v>18</v>
      </c>
      <c r="G175" t="s">
        <v>14</v>
      </c>
      <c r="H175" t="s">
        <v>13</v>
      </c>
      <c r="I175">
        <v>7</v>
      </c>
      <c r="J175">
        <v>83.04</v>
      </c>
      <c r="K175">
        <f t="shared" si="4"/>
        <v>97.987200000000001</v>
      </c>
      <c r="L175" t="str">
        <f>_xlfn.IFNA(VLOOKUP(C175,מצבת_כלי_רכב!$E:$F,2,),"לא נמצא")</f>
        <v>מחסן איציק משיח</v>
      </c>
      <c r="M175" t="str">
        <f t="shared" si="5"/>
        <v>no</v>
      </c>
    </row>
    <row r="176" spans="1:13">
      <c r="A176">
        <v>176133</v>
      </c>
      <c r="B176">
        <v>1253182526</v>
      </c>
      <c r="C176">
        <v>51513101</v>
      </c>
      <c r="D176" s="28">
        <v>45733</v>
      </c>
      <c r="E176" s="27" t="s">
        <v>111</v>
      </c>
      <c r="F176" t="s">
        <v>11</v>
      </c>
      <c r="G176" t="s">
        <v>14</v>
      </c>
      <c r="H176" t="s">
        <v>13</v>
      </c>
      <c r="I176">
        <v>7</v>
      </c>
      <c r="J176">
        <v>27.68</v>
      </c>
      <c r="K176">
        <f t="shared" si="4"/>
        <v>32.662399999999998</v>
      </c>
      <c r="L176" t="str">
        <f>_xlfn.IFNA(VLOOKUP(C176,מצבת_כלי_רכב!$E:$F,2,),"לא נמצא")</f>
        <v>יגאל פניאל</v>
      </c>
      <c r="M176" t="str">
        <f t="shared" si="5"/>
        <v>no</v>
      </c>
    </row>
    <row r="177" spans="1:13">
      <c r="A177">
        <v>176133</v>
      </c>
      <c r="B177">
        <v>1253182526</v>
      </c>
      <c r="C177">
        <v>51513101</v>
      </c>
      <c r="D177" s="28">
        <v>45733</v>
      </c>
      <c r="E177" s="27" t="s">
        <v>111</v>
      </c>
      <c r="F177" t="s">
        <v>11</v>
      </c>
      <c r="G177" t="s">
        <v>13</v>
      </c>
      <c r="H177" t="s">
        <v>14</v>
      </c>
      <c r="I177">
        <v>7</v>
      </c>
      <c r="J177">
        <v>27.68</v>
      </c>
      <c r="K177">
        <f t="shared" si="4"/>
        <v>32.662399999999998</v>
      </c>
      <c r="L177" t="str">
        <f>_xlfn.IFNA(VLOOKUP(C177,מצבת_כלי_רכב!$E:$F,2,),"לא נמצא")</f>
        <v>יגאל פניאל</v>
      </c>
      <c r="M177" t="str">
        <f t="shared" si="5"/>
        <v>no</v>
      </c>
    </row>
    <row r="178" spans="1:13">
      <c r="A178">
        <v>176133</v>
      </c>
      <c r="B178">
        <v>1253182526</v>
      </c>
      <c r="C178">
        <v>54718201</v>
      </c>
      <c r="D178" s="28">
        <v>45733</v>
      </c>
      <c r="E178" s="27" t="s">
        <v>111</v>
      </c>
      <c r="F178" t="s">
        <v>11</v>
      </c>
      <c r="G178" t="s">
        <v>12</v>
      </c>
      <c r="H178" t="s">
        <v>19</v>
      </c>
      <c r="I178">
        <v>3</v>
      </c>
      <c r="J178">
        <v>12.87</v>
      </c>
      <c r="K178">
        <f t="shared" si="4"/>
        <v>15.186599999999999</v>
      </c>
      <c r="L178" t="str">
        <f>_xlfn.IFNA(VLOOKUP(C178,מצבת_כלי_רכב!$E:$F,2,),"לא נמצא")</f>
        <v>עמית רוזנשטיין</v>
      </c>
      <c r="M178" t="str">
        <f t="shared" si="5"/>
        <v>no</v>
      </c>
    </row>
    <row r="179" spans="1:13">
      <c r="A179">
        <v>176133</v>
      </c>
      <c r="B179">
        <v>1253182526</v>
      </c>
      <c r="C179">
        <v>76886302</v>
      </c>
      <c r="D179" s="28">
        <v>45733</v>
      </c>
      <c r="E179" s="27" t="s">
        <v>111</v>
      </c>
      <c r="F179" t="s">
        <v>11</v>
      </c>
      <c r="G179" t="s">
        <v>14</v>
      </c>
      <c r="H179" t="s">
        <v>13</v>
      </c>
      <c r="I179">
        <v>7</v>
      </c>
      <c r="J179">
        <v>27.68</v>
      </c>
      <c r="K179">
        <f t="shared" si="4"/>
        <v>32.662399999999998</v>
      </c>
      <c r="L179" t="str">
        <f>_xlfn.IFNA(VLOOKUP(C179,מצבת_כלי_רכב!$E:$F,2,),"לא נמצא")</f>
        <v>יניב הררי</v>
      </c>
      <c r="M179" t="str">
        <f t="shared" si="5"/>
        <v>no</v>
      </c>
    </row>
    <row r="180" spans="1:13">
      <c r="A180">
        <v>176133</v>
      </c>
      <c r="B180">
        <v>1253182526</v>
      </c>
      <c r="C180">
        <v>39429702</v>
      </c>
      <c r="D180" s="28">
        <v>45733</v>
      </c>
      <c r="E180" s="27" t="s">
        <v>111</v>
      </c>
      <c r="F180" t="s">
        <v>11</v>
      </c>
      <c r="G180" t="s">
        <v>17</v>
      </c>
      <c r="H180" t="s">
        <v>21</v>
      </c>
      <c r="I180">
        <v>4</v>
      </c>
      <c r="J180">
        <v>17.16</v>
      </c>
      <c r="K180">
        <f t="shared" si="4"/>
        <v>20.248799999999999</v>
      </c>
      <c r="L180" t="str">
        <f>_xlfn.IFNA(VLOOKUP(C180,מצבת_כלי_רכב!$E:$F,2,),"לא נמצא")</f>
        <v xml:space="preserve">ירון יוסף </v>
      </c>
      <c r="M180" t="str">
        <f t="shared" si="5"/>
        <v>no</v>
      </c>
    </row>
    <row r="181" spans="1:13">
      <c r="A181">
        <v>176133</v>
      </c>
      <c r="B181">
        <v>1253182526</v>
      </c>
      <c r="C181">
        <v>51513101</v>
      </c>
      <c r="D181" s="28">
        <v>45732</v>
      </c>
      <c r="E181" s="27" t="s">
        <v>112</v>
      </c>
      <c r="F181" t="s">
        <v>11</v>
      </c>
      <c r="G181" t="s">
        <v>15</v>
      </c>
      <c r="H181" t="s">
        <v>13</v>
      </c>
      <c r="I181">
        <v>3</v>
      </c>
      <c r="J181">
        <v>12.87</v>
      </c>
      <c r="K181">
        <f t="shared" si="4"/>
        <v>15.186599999999999</v>
      </c>
      <c r="L181" t="str">
        <f>_xlfn.IFNA(VLOOKUP(C181,מצבת_כלי_רכב!$E:$F,2,),"לא נמצא")</f>
        <v>יגאל פניאל</v>
      </c>
      <c r="M181" t="str">
        <f t="shared" si="5"/>
        <v>no</v>
      </c>
    </row>
    <row r="182" spans="1:13">
      <c r="A182">
        <v>176133</v>
      </c>
      <c r="B182">
        <v>1253182526</v>
      </c>
      <c r="C182">
        <v>88365901</v>
      </c>
      <c r="D182" s="28">
        <v>45732</v>
      </c>
      <c r="E182" s="27" t="s">
        <v>112</v>
      </c>
      <c r="F182" t="s">
        <v>11</v>
      </c>
      <c r="G182" t="s">
        <v>12</v>
      </c>
      <c r="H182" t="s">
        <v>19</v>
      </c>
      <c r="I182">
        <v>3</v>
      </c>
      <c r="J182">
        <v>12.87</v>
      </c>
      <c r="K182">
        <f t="shared" si="4"/>
        <v>15.186599999999999</v>
      </c>
      <c r="L182" t="str">
        <f>_xlfn.IFNA(VLOOKUP(C182,מצבת_כלי_רכב!$E:$F,2,),"לא נמצא")</f>
        <v>איציק גבע</v>
      </c>
      <c r="M182" t="str">
        <f t="shared" si="5"/>
        <v>no</v>
      </c>
    </row>
    <row r="183" spans="1:13">
      <c r="A183">
        <v>176133</v>
      </c>
      <c r="B183">
        <v>1253182526</v>
      </c>
      <c r="C183">
        <v>76886302</v>
      </c>
      <c r="D183" s="28">
        <v>45731</v>
      </c>
      <c r="E183" s="27" t="s">
        <v>115</v>
      </c>
      <c r="F183" t="s">
        <v>11</v>
      </c>
      <c r="G183" t="s">
        <v>19</v>
      </c>
      <c r="H183" t="s">
        <v>13</v>
      </c>
      <c r="I183">
        <v>2</v>
      </c>
      <c r="J183">
        <v>12.87</v>
      </c>
      <c r="K183">
        <f t="shared" si="4"/>
        <v>15.186599999999999</v>
      </c>
      <c r="L183" t="str">
        <f>_xlfn.IFNA(VLOOKUP(C183,מצבת_כלי_רכב!$E:$F,2,),"לא נמצא")</f>
        <v>יניב הררי</v>
      </c>
      <c r="M183" t="str">
        <f t="shared" si="5"/>
        <v>yes</v>
      </c>
    </row>
    <row r="184" spans="1:13">
      <c r="A184">
        <v>176133</v>
      </c>
      <c r="B184">
        <v>1253182526</v>
      </c>
      <c r="C184">
        <v>76886302</v>
      </c>
      <c r="D184" s="28">
        <v>45731</v>
      </c>
      <c r="E184" s="27" t="s">
        <v>115</v>
      </c>
      <c r="F184" t="s">
        <v>11</v>
      </c>
      <c r="G184" t="s">
        <v>14</v>
      </c>
      <c r="H184" t="s">
        <v>15</v>
      </c>
      <c r="I184">
        <v>4</v>
      </c>
      <c r="J184">
        <v>19.100000000000001</v>
      </c>
      <c r="K184">
        <f t="shared" si="4"/>
        <v>22.538</v>
      </c>
      <c r="L184" t="str">
        <f>_xlfn.IFNA(VLOOKUP(C184,מצבת_כלי_רכב!$E:$F,2,),"לא נמצא")</f>
        <v>יניב הררי</v>
      </c>
      <c r="M184" t="str">
        <f t="shared" si="5"/>
        <v>yes</v>
      </c>
    </row>
    <row r="185" spans="1:13">
      <c r="A185">
        <v>176133</v>
      </c>
      <c r="B185">
        <v>1253182526</v>
      </c>
      <c r="C185">
        <v>39429702</v>
      </c>
      <c r="D185" s="28">
        <v>45730</v>
      </c>
      <c r="E185" s="27" t="s">
        <v>113</v>
      </c>
      <c r="F185" t="s">
        <v>11</v>
      </c>
      <c r="G185" t="s">
        <v>16</v>
      </c>
      <c r="H185" t="s">
        <v>17</v>
      </c>
      <c r="I185">
        <v>5</v>
      </c>
      <c r="J185">
        <v>21.45</v>
      </c>
      <c r="K185">
        <f t="shared" si="4"/>
        <v>25.310999999999996</v>
      </c>
      <c r="L185" t="str">
        <f>_xlfn.IFNA(VLOOKUP(C185,מצבת_כלי_רכב!$E:$F,2,),"לא נמצא")</f>
        <v xml:space="preserve">ירון יוסף </v>
      </c>
      <c r="M185" t="str">
        <f t="shared" si="5"/>
        <v>yes</v>
      </c>
    </row>
    <row r="186" spans="1:13">
      <c r="A186">
        <v>176133</v>
      </c>
      <c r="B186">
        <v>1253182526</v>
      </c>
      <c r="C186">
        <v>39429702</v>
      </c>
      <c r="D186" s="28">
        <v>45730</v>
      </c>
      <c r="E186" s="27" t="s">
        <v>113</v>
      </c>
      <c r="F186" t="s">
        <v>11</v>
      </c>
      <c r="G186" t="s">
        <v>17</v>
      </c>
      <c r="H186" t="s">
        <v>16</v>
      </c>
      <c r="I186">
        <v>5</v>
      </c>
      <c r="J186">
        <v>21.45</v>
      </c>
      <c r="K186">
        <f t="shared" si="4"/>
        <v>25.310999999999996</v>
      </c>
      <c r="L186" t="str">
        <f>_xlfn.IFNA(VLOOKUP(C186,מצבת_כלי_רכב!$E:$F,2,),"לא נמצא")</f>
        <v xml:space="preserve">ירון יוסף </v>
      </c>
      <c r="M186" t="str">
        <f t="shared" si="5"/>
        <v>yes</v>
      </c>
    </row>
    <row r="187" spans="1:13">
      <c r="A187">
        <v>176133</v>
      </c>
      <c r="B187">
        <v>1253182526</v>
      </c>
      <c r="C187">
        <v>51513101</v>
      </c>
      <c r="D187" s="28">
        <v>45730</v>
      </c>
      <c r="E187" s="27" t="s">
        <v>113</v>
      </c>
      <c r="F187" t="s">
        <v>11</v>
      </c>
      <c r="G187" t="s">
        <v>17</v>
      </c>
      <c r="H187" t="s">
        <v>15</v>
      </c>
      <c r="I187">
        <v>2</v>
      </c>
      <c r="J187">
        <v>12.87</v>
      </c>
      <c r="K187">
        <f t="shared" si="4"/>
        <v>15.186599999999999</v>
      </c>
      <c r="L187" t="str">
        <f>_xlfn.IFNA(VLOOKUP(C187,מצבת_כלי_רכב!$E:$F,2,),"לא נמצא")</f>
        <v>יגאל פניאל</v>
      </c>
      <c r="M187" t="str">
        <f t="shared" si="5"/>
        <v>yes</v>
      </c>
    </row>
    <row r="188" spans="1:13">
      <c r="A188">
        <v>176133</v>
      </c>
      <c r="B188">
        <v>1253182526</v>
      </c>
      <c r="C188">
        <v>54718201</v>
      </c>
      <c r="D188" s="28">
        <v>45730</v>
      </c>
      <c r="E188" s="27" t="s">
        <v>113</v>
      </c>
      <c r="F188" t="s">
        <v>11</v>
      </c>
      <c r="G188" t="s">
        <v>22</v>
      </c>
      <c r="H188" t="s">
        <v>23</v>
      </c>
      <c r="I188">
        <v>6</v>
      </c>
      <c r="J188">
        <v>21.45</v>
      </c>
      <c r="K188">
        <f t="shared" si="4"/>
        <v>25.310999999999996</v>
      </c>
      <c r="L188" t="str">
        <f>_xlfn.IFNA(VLOOKUP(C188,מצבת_כלי_רכב!$E:$F,2,),"לא נמצא")</f>
        <v>עמית רוזנשטיין</v>
      </c>
      <c r="M188" t="str">
        <f t="shared" si="5"/>
        <v>yes</v>
      </c>
    </row>
    <row r="189" spans="1:13">
      <c r="A189">
        <v>176133</v>
      </c>
      <c r="B189">
        <v>1253182526</v>
      </c>
      <c r="C189">
        <v>63864202</v>
      </c>
      <c r="D189" s="28">
        <v>45729</v>
      </c>
      <c r="E189" s="27" t="s">
        <v>114</v>
      </c>
      <c r="F189" t="s">
        <v>11</v>
      </c>
      <c r="G189" t="s">
        <v>16</v>
      </c>
      <c r="H189" t="s">
        <v>13</v>
      </c>
      <c r="I189">
        <v>6</v>
      </c>
      <c r="J189">
        <v>21.45</v>
      </c>
      <c r="K189">
        <f t="shared" si="4"/>
        <v>25.310999999999996</v>
      </c>
      <c r="L189" t="str">
        <f>_xlfn.IFNA(VLOOKUP(C189,מצבת_כלי_רכב!$E:$F,2,),"לא נמצא")</f>
        <v xml:space="preserve">אבי ברכה </v>
      </c>
      <c r="M189" t="str">
        <f t="shared" si="5"/>
        <v>no</v>
      </c>
    </row>
    <row r="190" spans="1:13">
      <c r="A190">
        <v>176133</v>
      </c>
      <c r="B190">
        <v>1253182526</v>
      </c>
      <c r="C190">
        <v>51513101</v>
      </c>
      <c r="D190" s="28">
        <v>45729</v>
      </c>
      <c r="E190" s="27" t="s">
        <v>114</v>
      </c>
      <c r="F190" t="s">
        <v>11</v>
      </c>
      <c r="G190" t="s">
        <v>12</v>
      </c>
      <c r="H190" t="s">
        <v>13</v>
      </c>
      <c r="I190">
        <v>1</v>
      </c>
      <c r="J190">
        <v>12.87</v>
      </c>
      <c r="K190">
        <f t="shared" si="4"/>
        <v>15.186599999999999</v>
      </c>
      <c r="L190" t="str">
        <f>_xlfn.IFNA(VLOOKUP(C190,מצבת_כלי_רכב!$E:$F,2,),"לא נמצא")</f>
        <v>יגאל פניאל</v>
      </c>
      <c r="M190" t="str">
        <f t="shared" si="5"/>
        <v>no</v>
      </c>
    </row>
    <row r="191" spans="1:13">
      <c r="A191">
        <v>176133</v>
      </c>
      <c r="B191">
        <v>1253182526</v>
      </c>
      <c r="C191">
        <v>63864202</v>
      </c>
      <c r="D191" s="28">
        <v>45729</v>
      </c>
      <c r="E191" s="27" t="s">
        <v>114</v>
      </c>
      <c r="F191" t="s">
        <v>11</v>
      </c>
      <c r="G191" t="s">
        <v>13</v>
      </c>
      <c r="H191" t="s">
        <v>16</v>
      </c>
      <c r="I191">
        <v>6</v>
      </c>
      <c r="J191">
        <v>21.45</v>
      </c>
      <c r="K191">
        <f t="shared" si="4"/>
        <v>25.310999999999996</v>
      </c>
      <c r="L191" t="str">
        <f>_xlfn.IFNA(VLOOKUP(C191,מצבת_כלי_רכב!$E:$F,2,),"לא נמצא")</f>
        <v xml:space="preserve">אבי ברכה </v>
      </c>
      <c r="M191" t="str">
        <f t="shared" si="5"/>
        <v>no</v>
      </c>
    </row>
    <row r="192" spans="1:13">
      <c r="A192">
        <v>176133</v>
      </c>
      <c r="B192">
        <v>1253182526</v>
      </c>
      <c r="C192">
        <v>51513101</v>
      </c>
      <c r="D192" s="28">
        <v>45729</v>
      </c>
      <c r="E192" s="27" t="s">
        <v>114</v>
      </c>
      <c r="F192" t="s">
        <v>11</v>
      </c>
      <c r="G192" t="s">
        <v>19</v>
      </c>
      <c r="H192" t="s">
        <v>12</v>
      </c>
      <c r="I192">
        <v>3</v>
      </c>
      <c r="J192">
        <v>12.87</v>
      </c>
      <c r="K192">
        <f t="shared" si="4"/>
        <v>15.186599999999999</v>
      </c>
      <c r="L192" t="str">
        <f>_xlfn.IFNA(VLOOKUP(C192,מצבת_כלי_רכב!$E:$F,2,),"לא נמצא")</f>
        <v>יגאל פניאל</v>
      </c>
      <c r="M192" t="str">
        <f t="shared" si="5"/>
        <v>no</v>
      </c>
    </row>
    <row r="193" spans="1:13">
      <c r="A193">
        <v>176133</v>
      </c>
      <c r="B193">
        <v>1253182526</v>
      </c>
      <c r="C193">
        <v>62923103</v>
      </c>
      <c r="D193" s="28">
        <v>45729</v>
      </c>
      <c r="E193" s="27" t="s">
        <v>114</v>
      </c>
      <c r="F193" t="s">
        <v>18</v>
      </c>
      <c r="G193" t="s">
        <v>19</v>
      </c>
      <c r="H193" t="s">
        <v>12</v>
      </c>
      <c r="I193">
        <v>3</v>
      </c>
      <c r="J193">
        <v>38.61</v>
      </c>
      <c r="K193">
        <f t="shared" si="4"/>
        <v>45.559799999999996</v>
      </c>
      <c r="L193" t="str">
        <f>_xlfn.IFNA(VLOOKUP(C193,מצבת_כלי_רכב!$E:$F,2,),"לא נמצא")</f>
        <v>מחסן ספרינטר</v>
      </c>
      <c r="M193" t="str">
        <f t="shared" si="5"/>
        <v>no</v>
      </c>
    </row>
    <row r="194" spans="1:13">
      <c r="A194">
        <v>176133</v>
      </c>
      <c r="B194">
        <v>1253182526</v>
      </c>
      <c r="C194">
        <v>40295602</v>
      </c>
      <c r="D194" s="28">
        <v>45728</v>
      </c>
      <c r="E194" s="27" t="s">
        <v>109</v>
      </c>
      <c r="F194" t="s">
        <v>11</v>
      </c>
      <c r="G194" t="s">
        <v>21</v>
      </c>
      <c r="H194" t="s">
        <v>20</v>
      </c>
      <c r="I194">
        <v>8</v>
      </c>
      <c r="J194">
        <v>21.45</v>
      </c>
      <c r="K194">
        <f t="shared" si="4"/>
        <v>25.310999999999996</v>
      </c>
      <c r="L194" t="str">
        <f>_xlfn.IFNA(VLOOKUP(C194,מצבת_כלי_רכב!$E:$F,2,),"לא נמצא")</f>
        <v>יאיר חסידוף</v>
      </c>
      <c r="M194" t="str">
        <f t="shared" si="5"/>
        <v>no</v>
      </c>
    </row>
    <row r="195" spans="1:13">
      <c r="A195">
        <v>176133</v>
      </c>
      <c r="B195">
        <v>1253182526</v>
      </c>
      <c r="C195">
        <v>63864202</v>
      </c>
      <c r="D195" s="28">
        <v>45728</v>
      </c>
      <c r="E195" s="27" t="s">
        <v>109</v>
      </c>
      <c r="F195" t="s">
        <v>11</v>
      </c>
      <c r="G195" t="s">
        <v>16</v>
      </c>
      <c r="H195" t="s">
        <v>14</v>
      </c>
      <c r="I195">
        <v>1</v>
      </c>
      <c r="J195">
        <v>6.23</v>
      </c>
      <c r="K195">
        <f t="shared" si="4"/>
        <v>7.3513999999999999</v>
      </c>
      <c r="L195" t="str">
        <f>_xlfn.IFNA(VLOOKUP(C195,מצבת_כלי_רכב!$E:$F,2,),"לא נמצא")</f>
        <v xml:space="preserve">אבי ברכה </v>
      </c>
      <c r="M195" t="str">
        <f t="shared" si="5"/>
        <v>no</v>
      </c>
    </row>
    <row r="196" spans="1:13">
      <c r="A196">
        <v>176133</v>
      </c>
      <c r="B196">
        <v>1253182526</v>
      </c>
      <c r="C196">
        <v>62923103</v>
      </c>
      <c r="D196" s="28">
        <v>45728</v>
      </c>
      <c r="E196" s="27" t="s">
        <v>109</v>
      </c>
      <c r="F196" t="s">
        <v>18</v>
      </c>
      <c r="G196" t="s">
        <v>21</v>
      </c>
      <c r="H196" t="s">
        <v>14</v>
      </c>
      <c r="I196">
        <v>2</v>
      </c>
      <c r="J196">
        <v>57.3</v>
      </c>
      <c r="K196">
        <f t="shared" si="4"/>
        <v>67.61399999999999</v>
      </c>
      <c r="L196" t="str">
        <f>_xlfn.IFNA(VLOOKUP(C196,מצבת_כלי_רכב!$E:$F,2,),"לא נמצא")</f>
        <v>מחסן ספרינטר</v>
      </c>
      <c r="M196" t="str">
        <f t="shared" si="5"/>
        <v>no</v>
      </c>
    </row>
    <row r="197" spans="1:13">
      <c r="A197">
        <v>176133</v>
      </c>
      <c r="B197">
        <v>1253182526</v>
      </c>
      <c r="C197">
        <v>74599802</v>
      </c>
      <c r="D197" s="28">
        <v>45727</v>
      </c>
      <c r="E197" s="27" t="s">
        <v>110</v>
      </c>
      <c r="F197" t="s">
        <v>18</v>
      </c>
      <c r="G197" t="s">
        <v>19</v>
      </c>
      <c r="H197" t="s">
        <v>12</v>
      </c>
      <c r="I197">
        <v>3</v>
      </c>
      <c r="J197">
        <v>38.61</v>
      </c>
      <c r="K197">
        <f t="shared" si="4"/>
        <v>45.559799999999996</v>
      </c>
      <c r="L197" t="str">
        <f>_xlfn.IFNA(VLOOKUP(C197,מצבת_כלי_רכב!$E:$F,2,),"לא נמצא")</f>
        <v>מחסן איציק משיח</v>
      </c>
      <c r="M197" t="str">
        <f t="shared" si="5"/>
        <v>no</v>
      </c>
    </row>
    <row r="198" spans="1:13">
      <c r="A198">
        <v>176133</v>
      </c>
      <c r="B198">
        <v>1253182526</v>
      </c>
      <c r="C198">
        <v>39429702</v>
      </c>
      <c r="D198" s="28">
        <v>45727</v>
      </c>
      <c r="E198" s="27" t="s">
        <v>110</v>
      </c>
      <c r="F198" t="s">
        <v>11</v>
      </c>
      <c r="G198" t="s">
        <v>17</v>
      </c>
      <c r="H198" t="s">
        <v>21</v>
      </c>
      <c r="I198">
        <v>4</v>
      </c>
      <c r="J198">
        <v>17.16</v>
      </c>
      <c r="K198">
        <f t="shared" si="4"/>
        <v>20.248799999999999</v>
      </c>
      <c r="L198" t="str">
        <f>_xlfn.IFNA(VLOOKUP(C198,מצבת_כלי_רכב!$E:$F,2,),"לא נמצא")</f>
        <v xml:space="preserve">ירון יוסף </v>
      </c>
      <c r="M198" t="str">
        <f t="shared" si="5"/>
        <v>no</v>
      </c>
    </row>
    <row r="199" spans="1:13">
      <c r="A199">
        <v>176133</v>
      </c>
      <c r="B199">
        <v>1253182526</v>
      </c>
      <c r="C199">
        <v>53484801</v>
      </c>
      <c r="D199" s="28">
        <v>45726</v>
      </c>
      <c r="E199" s="27" t="s">
        <v>111</v>
      </c>
      <c r="F199" t="s">
        <v>11</v>
      </c>
      <c r="G199" t="s">
        <v>14</v>
      </c>
      <c r="H199" t="s">
        <v>15</v>
      </c>
      <c r="I199">
        <v>4</v>
      </c>
      <c r="J199">
        <v>19.100000000000001</v>
      </c>
      <c r="K199">
        <f t="shared" si="4"/>
        <v>22.538</v>
      </c>
      <c r="L199" t="str">
        <f>_xlfn.IFNA(VLOOKUP(C199,מצבת_כלי_רכב!$E:$F,2,),"לא נמצא")</f>
        <v>איציק גבע</v>
      </c>
      <c r="M199" t="str">
        <f t="shared" si="5"/>
        <v>no</v>
      </c>
    </row>
    <row r="200" spans="1:13">
      <c r="A200">
        <v>176133</v>
      </c>
      <c r="B200">
        <v>1253182526</v>
      </c>
      <c r="C200">
        <v>63864202</v>
      </c>
      <c r="D200" s="28">
        <v>45726</v>
      </c>
      <c r="E200" s="27" t="s">
        <v>111</v>
      </c>
      <c r="F200" t="s">
        <v>11</v>
      </c>
      <c r="G200" t="s">
        <v>16</v>
      </c>
      <c r="H200" t="s">
        <v>13</v>
      </c>
      <c r="I200">
        <v>6</v>
      </c>
      <c r="J200">
        <v>21.45</v>
      </c>
      <c r="K200">
        <f t="shared" ref="K200:K263" si="6">J200*1.18</f>
        <v>25.310999999999996</v>
      </c>
      <c r="L200" t="str">
        <f>_xlfn.IFNA(VLOOKUP(C200,מצבת_כלי_רכב!$E:$F,2,),"לא נמצא")</f>
        <v xml:space="preserve">אבי ברכה </v>
      </c>
      <c r="M200" t="str">
        <f t="shared" ref="M200:M263" si="7">IF(OR(E200="Friday", E200="Saturday"),"yes","no")</f>
        <v>no</v>
      </c>
    </row>
    <row r="201" spans="1:13">
      <c r="A201">
        <v>176133</v>
      </c>
      <c r="B201">
        <v>1253182526</v>
      </c>
      <c r="C201">
        <v>74599802</v>
      </c>
      <c r="D201" s="28">
        <v>45726</v>
      </c>
      <c r="E201" s="27" t="s">
        <v>111</v>
      </c>
      <c r="F201" t="s">
        <v>18</v>
      </c>
      <c r="G201" t="s">
        <v>14</v>
      </c>
      <c r="H201" t="s">
        <v>13</v>
      </c>
      <c r="I201">
        <v>7</v>
      </c>
      <c r="J201">
        <v>83.04</v>
      </c>
      <c r="K201">
        <f t="shared" si="6"/>
        <v>97.987200000000001</v>
      </c>
      <c r="L201" t="str">
        <f>_xlfn.IFNA(VLOOKUP(C201,מצבת_כלי_רכב!$E:$F,2,),"לא נמצא")</f>
        <v>מחסן איציק משיח</v>
      </c>
      <c r="M201" t="str">
        <f t="shared" si="7"/>
        <v>no</v>
      </c>
    </row>
    <row r="202" spans="1:13">
      <c r="A202">
        <v>176133</v>
      </c>
      <c r="B202">
        <v>1253182526</v>
      </c>
      <c r="C202">
        <v>63864202</v>
      </c>
      <c r="D202" s="28">
        <v>45726</v>
      </c>
      <c r="E202" s="27" t="s">
        <v>111</v>
      </c>
      <c r="F202" t="s">
        <v>11</v>
      </c>
      <c r="G202" t="s">
        <v>13</v>
      </c>
      <c r="H202" t="s">
        <v>14</v>
      </c>
      <c r="I202">
        <v>7</v>
      </c>
      <c r="J202">
        <v>27.68</v>
      </c>
      <c r="K202">
        <f t="shared" si="6"/>
        <v>32.662399999999998</v>
      </c>
      <c r="L202" t="str">
        <f>_xlfn.IFNA(VLOOKUP(C202,מצבת_כלי_רכב!$E:$F,2,),"לא נמצא")</f>
        <v xml:space="preserve">אבי ברכה </v>
      </c>
      <c r="M202" t="str">
        <f t="shared" si="7"/>
        <v>no</v>
      </c>
    </row>
    <row r="203" spans="1:13">
      <c r="A203">
        <v>176133</v>
      </c>
      <c r="B203">
        <v>1253182526</v>
      </c>
      <c r="C203">
        <v>53484801</v>
      </c>
      <c r="D203" s="28">
        <v>45726</v>
      </c>
      <c r="E203" s="27" t="s">
        <v>111</v>
      </c>
      <c r="F203" t="s">
        <v>11</v>
      </c>
      <c r="G203" t="s">
        <v>15</v>
      </c>
      <c r="H203" t="s">
        <v>14</v>
      </c>
      <c r="I203">
        <v>4</v>
      </c>
      <c r="J203">
        <v>19.100000000000001</v>
      </c>
      <c r="K203">
        <f t="shared" si="6"/>
        <v>22.538</v>
      </c>
      <c r="L203" t="str">
        <f>_xlfn.IFNA(VLOOKUP(C203,מצבת_כלי_רכב!$E:$F,2,),"לא נמצא")</f>
        <v>איציק גבע</v>
      </c>
      <c r="M203" t="str">
        <f t="shared" si="7"/>
        <v>no</v>
      </c>
    </row>
    <row r="204" spans="1:13">
      <c r="A204">
        <v>176133</v>
      </c>
      <c r="B204">
        <v>1252303279</v>
      </c>
      <c r="C204">
        <v>13802001</v>
      </c>
      <c r="D204" s="28">
        <v>45725</v>
      </c>
      <c r="E204" s="27" t="s">
        <v>112</v>
      </c>
      <c r="F204" t="s">
        <v>11</v>
      </c>
      <c r="G204" t="s">
        <v>17</v>
      </c>
      <c r="H204" t="s">
        <v>14</v>
      </c>
      <c r="I204">
        <v>6</v>
      </c>
      <c r="J204">
        <v>27.68</v>
      </c>
      <c r="K204">
        <f t="shared" si="6"/>
        <v>32.662399999999998</v>
      </c>
      <c r="L204" t="str">
        <f>_xlfn.IFNA(VLOOKUP(C204,מצבת_כלי_רכב!$E:$F,2,),"לא נמצא")</f>
        <v xml:space="preserve">גאיה שמעוני </v>
      </c>
      <c r="M204" t="str">
        <f t="shared" si="7"/>
        <v>no</v>
      </c>
    </row>
    <row r="205" spans="1:13">
      <c r="A205">
        <v>176133</v>
      </c>
      <c r="B205">
        <v>1252303279</v>
      </c>
      <c r="C205">
        <v>54718201</v>
      </c>
      <c r="D205" s="28">
        <v>45725</v>
      </c>
      <c r="E205" s="27" t="s">
        <v>112</v>
      </c>
      <c r="F205" t="s">
        <v>11</v>
      </c>
      <c r="G205" t="s">
        <v>13</v>
      </c>
      <c r="H205" t="s">
        <v>22</v>
      </c>
      <c r="I205">
        <v>2</v>
      </c>
      <c r="J205">
        <v>12.87</v>
      </c>
      <c r="K205">
        <f t="shared" si="6"/>
        <v>15.186599999999999</v>
      </c>
      <c r="L205" t="str">
        <f>_xlfn.IFNA(VLOOKUP(C205,מצבת_כלי_רכב!$E:$F,2,),"לא נמצא")</f>
        <v>עמית רוזנשטיין</v>
      </c>
      <c r="M205" t="str">
        <f t="shared" si="7"/>
        <v>no</v>
      </c>
    </row>
    <row r="206" spans="1:13">
      <c r="A206">
        <v>176133</v>
      </c>
      <c r="B206">
        <v>1252303279</v>
      </c>
      <c r="C206">
        <v>74599802</v>
      </c>
      <c r="D206" s="28">
        <v>45725</v>
      </c>
      <c r="E206" s="27" t="s">
        <v>112</v>
      </c>
      <c r="F206" t="s">
        <v>18</v>
      </c>
      <c r="G206" t="s">
        <v>20</v>
      </c>
      <c r="H206" t="s">
        <v>12</v>
      </c>
      <c r="I206">
        <v>2</v>
      </c>
      <c r="J206">
        <v>38.61</v>
      </c>
      <c r="K206">
        <f t="shared" si="6"/>
        <v>45.559799999999996</v>
      </c>
      <c r="L206" t="str">
        <f>_xlfn.IFNA(VLOOKUP(C206,מצבת_כלי_רכב!$E:$F,2,),"לא נמצא")</f>
        <v>מחסן איציק משיח</v>
      </c>
      <c r="M206" t="str">
        <f t="shared" si="7"/>
        <v>no</v>
      </c>
    </row>
    <row r="207" spans="1:13">
      <c r="A207">
        <v>176133</v>
      </c>
      <c r="B207">
        <v>1252303279</v>
      </c>
      <c r="C207">
        <v>63864202</v>
      </c>
      <c r="D207" s="28">
        <v>45725</v>
      </c>
      <c r="E207" s="27" t="s">
        <v>112</v>
      </c>
      <c r="F207" t="s">
        <v>11</v>
      </c>
      <c r="G207" t="s">
        <v>19</v>
      </c>
      <c r="H207" t="s">
        <v>13</v>
      </c>
      <c r="I207">
        <v>2</v>
      </c>
      <c r="J207">
        <v>12.87</v>
      </c>
      <c r="K207">
        <f t="shared" si="6"/>
        <v>15.186599999999999</v>
      </c>
      <c r="L207" t="str">
        <f>_xlfn.IFNA(VLOOKUP(C207,מצבת_כלי_רכב!$E:$F,2,),"לא נמצא")</f>
        <v xml:space="preserve">אבי ברכה </v>
      </c>
      <c r="M207" t="str">
        <f t="shared" si="7"/>
        <v>no</v>
      </c>
    </row>
    <row r="208" spans="1:13">
      <c r="A208">
        <v>176133</v>
      </c>
      <c r="B208">
        <v>1252303279</v>
      </c>
      <c r="C208">
        <v>39429702</v>
      </c>
      <c r="D208" s="28">
        <v>45725</v>
      </c>
      <c r="E208" s="27" t="s">
        <v>112</v>
      </c>
      <c r="F208" t="s">
        <v>11</v>
      </c>
      <c r="G208" t="s">
        <v>17</v>
      </c>
      <c r="H208" t="s">
        <v>21</v>
      </c>
      <c r="I208">
        <v>4</v>
      </c>
      <c r="J208">
        <v>17.16</v>
      </c>
      <c r="K208">
        <f t="shared" si="6"/>
        <v>20.248799999999999</v>
      </c>
      <c r="L208" t="str">
        <f>_xlfn.IFNA(VLOOKUP(C208,מצבת_כלי_רכב!$E:$F,2,),"לא נמצא")</f>
        <v xml:space="preserve">ירון יוסף </v>
      </c>
      <c r="M208" t="str">
        <f t="shared" si="7"/>
        <v>no</v>
      </c>
    </row>
    <row r="209" spans="1:13">
      <c r="A209">
        <v>176133</v>
      </c>
      <c r="B209">
        <v>1252303279</v>
      </c>
      <c r="C209">
        <v>75872701</v>
      </c>
      <c r="D209" s="28">
        <v>45724</v>
      </c>
      <c r="E209" s="27" t="s">
        <v>115</v>
      </c>
      <c r="F209" t="s">
        <v>11</v>
      </c>
      <c r="G209" t="s">
        <v>20</v>
      </c>
      <c r="H209" t="s">
        <v>13</v>
      </c>
      <c r="I209">
        <v>3</v>
      </c>
      <c r="J209">
        <v>12.87</v>
      </c>
      <c r="K209">
        <f t="shared" si="6"/>
        <v>15.186599999999999</v>
      </c>
      <c r="L209" t="str">
        <f>_xlfn.IFNA(VLOOKUP(C209,מצבת_כלי_רכב!$E:$F,2,),"לא נמצא")</f>
        <v>כנרת פרס</v>
      </c>
      <c r="M209" t="str">
        <f t="shared" si="7"/>
        <v>yes</v>
      </c>
    </row>
    <row r="210" spans="1:13">
      <c r="A210">
        <v>176133</v>
      </c>
      <c r="B210">
        <v>1252303279</v>
      </c>
      <c r="C210">
        <v>39429702</v>
      </c>
      <c r="D210" s="28">
        <v>45722</v>
      </c>
      <c r="E210" s="27" t="s">
        <v>114</v>
      </c>
      <c r="F210" t="s">
        <v>11</v>
      </c>
      <c r="G210" t="s">
        <v>12</v>
      </c>
      <c r="H210" t="s">
        <v>13</v>
      </c>
      <c r="I210">
        <v>1</v>
      </c>
      <c r="J210">
        <v>12.87</v>
      </c>
      <c r="K210">
        <f t="shared" si="6"/>
        <v>15.186599999999999</v>
      </c>
      <c r="L210" t="str">
        <f>_xlfn.IFNA(VLOOKUP(C210,מצבת_כלי_רכב!$E:$F,2,),"לא נמצא")</f>
        <v xml:space="preserve">ירון יוסף </v>
      </c>
      <c r="M210" t="str">
        <f t="shared" si="7"/>
        <v>no</v>
      </c>
    </row>
    <row r="211" spans="1:13">
      <c r="A211">
        <v>176133</v>
      </c>
      <c r="B211">
        <v>1252303279</v>
      </c>
      <c r="C211">
        <v>54718201</v>
      </c>
      <c r="D211" s="28">
        <v>45722</v>
      </c>
      <c r="E211" s="27" t="s">
        <v>114</v>
      </c>
      <c r="F211" t="s">
        <v>11</v>
      </c>
      <c r="G211" t="s">
        <v>20</v>
      </c>
      <c r="H211" t="s">
        <v>22</v>
      </c>
      <c r="I211">
        <v>1</v>
      </c>
      <c r="J211">
        <v>12.87</v>
      </c>
      <c r="K211">
        <f t="shared" si="6"/>
        <v>15.186599999999999</v>
      </c>
      <c r="L211" t="str">
        <f>_xlfn.IFNA(VLOOKUP(C211,מצבת_כלי_רכב!$E:$F,2,),"לא נמצא")</f>
        <v>עמית רוזנשטיין</v>
      </c>
      <c r="M211" t="str">
        <f t="shared" si="7"/>
        <v>no</v>
      </c>
    </row>
    <row r="212" spans="1:13">
      <c r="A212">
        <v>176133</v>
      </c>
      <c r="B212">
        <v>1252303279</v>
      </c>
      <c r="C212">
        <v>40295602</v>
      </c>
      <c r="D212" s="28">
        <v>45722</v>
      </c>
      <c r="E212" s="27" t="s">
        <v>114</v>
      </c>
      <c r="F212" t="s">
        <v>11</v>
      </c>
      <c r="G212" t="s">
        <v>17</v>
      </c>
      <c r="H212" t="s">
        <v>12</v>
      </c>
      <c r="I212">
        <v>2</v>
      </c>
      <c r="J212">
        <v>12.87</v>
      </c>
      <c r="K212">
        <f t="shared" si="6"/>
        <v>15.186599999999999</v>
      </c>
      <c r="L212" t="str">
        <f>_xlfn.IFNA(VLOOKUP(C212,מצבת_כלי_רכב!$E:$F,2,),"לא נמצא")</f>
        <v>יאיר חסידוף</v>
      </c>
      <c r="M212" t="str">
        <f t="shared" si="7"/>
        <v>no</v>
      </c>
    </row>
    <row r="213" spans="1:13">
      <c r="A213">
        <v>176133</v>
      </c>
      <c r="B213">
        <v>1252303279</v>
      </c>
      <c r="C213">
        <v>39429702</v>
      </c>
      <c r="D213" s="28">
        <v>45722</v>
      </c>
      <c r="E213" s="27" t="s">
        <v>114</v>
      </c>
      <c r="F213" t="s">
        <v>11</v>
      </c>
      <c r="G213" t="s">
        <v>17</v>
      </c>
      <c r="H213" t="s">
        <v>12</v>
      </c>
      <c r="I213">
        <v>2</v>
      </c>
      <c r="J213">
        <v>12.87</v>
      </c>
      <c r="K213">
        <f t="shared" si="6"/>
        <v>15.186599999999999</v>
      </c>
      <c r="L213" t="str">
        <f>_xlfn.IFNA(VLOOKUP(C213,מצבת_כלי_רכב!$E:$F,2,),"לא נמצא")</f>
        <v xml:space="preserve">ירון יוסף </v>
      </c>
      <c r="M213" t="str">
        <f t="shared" si="7"/>
        <v>no</v>
      </c>
    </row>
    <row r="214" spans="1:13">
      <c r="A214">
        <v>176133</v>
      </c>
      <c r="B214">
        <v>1252303279</v>
      </c>
      <c r="C214">
        <v>51513101</v>
      </c>
      <c r="D214" s="28">
        <v>45722</v>
      </c>
      <c r="E214" s="27" t="s">
        <v>114</v>
      </c>
      <c r="F214" t="s">
        <v>11</v>
      </c>
      <c r="G214" t="s">
        <v>13</v>
      </c>
      <c r="H214" t="s">
        <v>17</v>
      </c>
      <c r="I214">
        <v>1</v>
      </c>
      <c r="J214">
        <v>12.87</v>
      </c>
      <c r="K214">
        <f t="shared" si="6"/>
        <v>15.186599999999999</v>
      </c>
      <c r="L214" t="str">
        <f>_xlfn.IFNA(VLOOKUP(C214,מצבת_כלי_רכב!$E:$F,2,),"לא נמצא")</f>
        <v>יגאל פניאל</v>
      </c>
      <c r="M214" t="str">
        <f t="shared" si="7"/>
        <v>no</v>
      </c>
    </row>
    <row r="215" spans="1:13">
      <c r="A215">
        <v>176133</v>
      </c>
      <c r="B215">
        <v>1252303279</v>
      </c>
      <c r="C215">
        <v>74599802</v>
      </c>
      <c r="D215" s="28">
        <v>45722</v>
      </c>
      <c r="E215" s="27" t="s">
        <v>114</v>
      </c>
      <c r="F215" t="s">
        <v>18</v>
      </c>
      <c r="G215" t="s">
        <v>21</v>
      </c>
      <c r="H215" t="s">
        <v>14</v>
      </c>
      <c r="I215">
        <v>2</v>
      </c>
      <c r="J215">
        <v>57.3</v>
      </c>
      <c r="K215">
        <f t="shared" si="6"/>
        <v>67.61399999999999</v>
      </c>
      <c r="L215" t="str">
        <f>_xlfn.IFNA(VLOOKUP(C215,מצבת_כלי_רכב!$E:$F,2,),"לא נמצא")</f>
        <v>מחסן איציק משיח</v>
      </c>
      <c r="M215" t="str">
        <f t="shared" si="7"/>
        <v>no</v>
      </c>
    </row>
    <row r="216" spans="1:13">
      <c r="A216">
        <v>176133</v>
      </c>
      <c r="B216">
        <v>1252303279</v>
      </c>
      <c r="C216">
        <v>63864202</v>
      </c>
      <c r="D216" s="28">
        <v>45722</v>
      </c>
      <c r="E216" s="27" t="s">
        <v>114</v>
      </c>
      <c r="F216" t="s">
        <v>11</v>
      </c>
      <c r="G216" t="s">
        <v>13</v>
      </c>
      <c r="H216" t="s">
        <v>19</v>
      </c>
      <c r="I216">
        <v>2</v>
      </c>
      <c r="J216">
        <v>12.87</v>
      </c>
      <c r="K216">
        <f t="shared" si="6"/>
        <v>15.186599999999999</v>
      </c>
      <c r="L216" t="str">
        <f>_xlfn.IFNA(VLOOKUP(C216,מצבת_כלי_רכב!$E:$F,2,),"לא נמצא")</f>
        <v xml:space="preserve">אבי ברכה </v>
      </c>
      <c r="M216" t="str">
        <f t="shared" si="7"/>
        <v>no</v>
      </c>
    </row>
    <row r="217" spans="1:13">
      <c r="A217">
        <v>176133</v>
      </c>
      <c r="B217">
        <v>1252303279</v>
      </c>
      <c r="C217">
        <v>53484801</v>
      </c>
      <c r="D217" s="28">
        <v>45721</v>
      </c>
      <c r="E217" s="27" t="s">
        <v>109</v>
      </c>
      <c r="F217" t="s">
        <v>11</v>
      </c>
      <c r="G217" t="s">
        <v>14</v>
      </c>
      <c r="H217" t="s">
        <v>15</v>
      </c>
      <c r="I217">
        <v>4</v>
      </c>
      <c r="J217">
        <v>19.100000000000001</v>
      </c>
      <c r="K217">
        <f t="shared" si="6"/>
        <v>22.538</v>
      </c>
      <c r="L217" t="str">
        <f>_xlfn.IFNA(VLOOKUP(C217,מצבת_כלי_רכב!$E:$F,2,),"לא נמצא")</f>
        <v>איציק גבע</v>
      </c>
      <c r="M217" t="str">
        <f t="shared" si="7"/>
        <v>no</v>
      </c>
    </row>
    <row r="218" spans="1:13">
      <c r="A218">
        <v>176133</v>
      </c>
      <c r="B218">
        <v>1252303279</v>
      </c>
      <c r="C218">
        <v>13802001</v>
      </c>
      <c r="D218" s="28">
        <v>45721</v>
      </c>
      <c r="E218" s="27" t="s">
        <v>109</v>
      </c>
      <c r="F218" t="s">
        <v>11</v>
      </c>
      <c r="G218" t="s">
        <v>14</v>
      </c>
      <c r="H218" t="s">
        <v>16</v>
      </c>
      <c r="I218">
        <v>1</v>
      </c>
      <c r="J218">
        <v>6.23</v>
      </c>
      <c r="K218">
        <f t="shared" si="6"/>
        <v>7.3513999999999999</v>
      </c>
      <c r="L218" t="str">
        <f>_xlfn.IFNA(VLOOKUP(C218,מצבת_כלי_רכב!$E:$F,2,),"לא נמצא")</f>
        <v xml:space="preserve">גאיה שמעוני </v>
      </c>
      <c r="M218" t="str">
        <f t="shared" si="7"/>
        <v>no</v>
      </c>
    </row>
    <row r="219" spans="1:13">
      <c r="A219">
        <v>176133</v>
      </c>
      <c r="B219">
        <v>1252303279</v>
      </c>
      <c r="C219">
        <v>63864202</v>
      </c>
      <c r="D219" s="28">
        <v>45721</v>
      </c>
      <c r="E219" s="27" t="s">
        <v>109</v>
      </c>
      <c r="F219" t="s">
        <v>11</v>
      </c>
      <c r="G219" t="s">
        <v>16</v>
      </c>
      <c r="H219" t="s">
        <v>13</v>
      </c>
      <c r="I219">
        <v>6</v>
      </c>
      <c r="J219">
        <v>21.45</v>
      </c>
      <c r="K219">
        <f t="shared" si="6"/>
        <v>25.310999999999996</v>
      </c>
      <c r="L219" t="str">
        <f>_xlfn.IFNA(VLOOKUP(C219,מצבת_כלי_רכב!$E:$F,2,),"לא נמצא")</f>
        <v xml:space="preserve">אבי ברכה </v>
      </c>
      <c r="M219" t="str">
        <f t="shared" si="7"/>
        <v>no</v>
      </c>
    </row>
    <row r="220" spans="1:13">
      <c r="A220">
        <v>176133</v>
      </c>
      <c r="B220">
        <v>1252303279</v>
      </c>
      <c r="C220">
        <v>40295602</v>
      </c>
      <c r="D220" s="28">
        <v>45721</v>
      </c>
      <c r="E220" s="27" t="s">
        <v>109</v>
      </c>
      <c r="F220" t="s">
        <v>11</v>
      </c>
      <c r="G220" t="s">
        <v>12</v>
      </c>
      <c r="H220" t="s">
        <v>23</v>
      </c>
      <c r="I220">
        <v>5</v>
      </c>
      <c r="J220">
        <v>21.45</v>
      </c>
      <c r="K220">
        <f t="shared" si="6"/>
        <v>25.310999999999996</v>
      </c>
      <c r="L220" t="str">
        <f>_xlfn.IFNA(VLOOKUP(C220,מצבת_כלי_רכב!$E:$F,2,),"לא נמצא")</f>
        <v>יאיר חסידוף</v>
      </c>
      <c r="M220" t="str">
        <f t="shared" si="7"/>
        <v>no</v>
      </c>
    </row>
    <row r="221" spans="1:13">
      <c r="A221">
        <v>176133</v>
      </c>
      <c r="B221">
        <v>1252303279</v>
      </c>
      <c r="C221">
        <v>53484801</v>
      </c>
      <c r="D221" s="28">
        <v>45721</v>
      </c>
      <c r="E221" s="27" t="s">
        <v>109</v>
      </c>
      <c r="F221" t="s">
        <v>11</v>
      </c>
      <c r="G221" t="s">
        <v>17</v>
      </c>
      <c r="H221" t="s">
        <v>14</v>
      </c>
      <c r="I221">
        <v>6</v>
      </c>
      <c r="J221">
        <v>27.68</v>
      </c>
      <c r="K221">
        <f t="shared" si="6"/>
        <v>32.662399999999998</v>
      </c>
      <c r="L221" t="str">
        <f>_xlfn.IFNA(VLOOKUP(C221,מצבת_כלי_רכב!$E:$F,2,),"לא נמצא")</f>
        <v>איציק גבע</v>
      </c>
      <c r="M221" t="str">
        <f t="shared" si="7"/>
        <v>no</v>
      </c>
    </row>
    <row r="222" spans="1:13">
      <c r="A222">
        <v>176133</v>
      </c>
      <c r="B222">
        <v>1252303279</v>
      </c>
      <c r="C222">
        <v>63864202</v>
      </c>
      <c r="D222" s="28">
        <v>45720</v>
      </c>
      <c r="E222" s="27" t="s">
        <v>110</v>
      </c>
      <c r="F222" t="s">
        <v>11</v>
      </c>
      <c r="G222" t="s">
        <v>14</v>
      </c>
      <c r="H222" t="s">
        <v>13</v>
      </c>
      <c r="I222">
        <v>7</v>
      </c>
      <c r="J222">
        <v>27.68</v>
      </c>
      <c r="K222">
        <f t="shared" si="6"/>
        <v>32.662399999999998</v>
      </c>
      <c r="L222" t="str">
        <f>_xlfn.IFNA(VLOOKUP(C222,מצבת_כלי_רכב!$E:$F,2,),"לא נמצא")</f>
        <v xml:space="preserve">אבי ברכה </v>
      </c>
      <c r="M222" t="str">
        <f t="shared" si="7"/>
        <v>no</v>
      </c>
    </row>
    <row r="223" spans="1:13">
      <c r="A223">
        <v>176133</v>
      </c>
      <c r="B223">
        <v>1252303279</v>
      </c>
      <c r="C223">
        <v>39429702</v>
      </c>
      <c r="D223" s="28">
        <v>45720</v>
      </c>
      <c r="E223" s="27" t="s">
        <v>110</v>
      </c>
      <c r="F223" t="s">
        <v>11</v>
      </c>
      <c r="G223" t="s">
        <v>19</v>
      </c>
      <c r="H223" t="s">
        <v>13</v>
      </c>
      <c r="I223">
        <v>2</v>
      </c>
      <c r="J223">
        <v>12.87</v>
      </c>
      <c r="K223">
        <f t="shared" si="6"/>
        <v>15.186599999999999</v>
      </c>
      <c r="L223" t="str">
        <f>_xlfn.IFNA(VLOOKUP(C223,מצבת_כלי_רכב!$E:$F,2,),"לא נמצא")</f>
        <v xml:space="preserve">ירון יוסף </v>
      </c>
      <c r="M223" t="str">
        <f t="shared" si="7"/>
        <v>no</v>
      </c>
    </row>
    <row r="224" spans="1:13">
      <c r="A224">
        <v>176133</v>
      </c>
      <c r="B224">
        <v>1252303279</v>
      </c>
      <c r="C224">
        <v>63864202</v>
      </c>
      <c r="D224" s="28">
        <v>45720</v>
      </c>
      <c r="E224" s="27" t="s">
        <v>110</v>
      </c>
      <c r="F224" t="s">
        <v>11</v>
      </c>
      <c r="G224" t="s">
        <v>16</v>
      </c>
      <c r="H224" t="s">
        <v>14</v>
      </c>
      <c r="I224">
        <v>1</v>
      </c>
      <c r="J224">
        <v>6.23</v>
      </c>
      <c r="K224">
        <f t="shared" si="6"/>
        <v>7.3513999999999999</v>
      </c>
      <c r="L224" t="str">
        <f>_xlfn.IFNA(VLOOKUP(C224,מצבת_כלי_רכב!$E:$F,2,),"לא נמצא")</f>
        <v xml:space="preserve">אבי ברכה </v>
      </c>
      <c r="M224" t="str">
        <f t="shared" si="7"/>
        <v>no</v>
      </c>
    </row>
    <row r="225" spans="1:13">
      <c r="A225">
        <v>176133</v>
      </c>
      <c r="B225">
        <v>1252303279</v>
      </c>
      <c r="C225">
        <v>76886302</v>
      </c>
      <c r="D225" s="28">
        <v>45720</v>
      </c>
      <c r="E225" s="27" t="s">
        <v>110</v>
      </c>
      <c r="F225" t="s">
        <v>11</v>
      </c>
      <c r="G225" t="s">
        <v>14</v>
      </c>
      <c r="H225" t="s">
        <v>13</v>
      </c>
      <c r="I225">
        <v>7</v>
      </c>
      <c r="J225">
        <v>27.68</v>
      </c>
      <c r="K225">
        <f t="shared" si="6"/>
        <v>32.662399999999998</v>
      </c>
      <c r="L225" t="str">
        <f>_xlfn.IFNA(VLOOKUP(C225,מצבת_כלי_רכב!$E:$F,2,),"לא נמצא")</f>
        <v>יניב הררי</v>
      </c>
      <c r="M225" t="str">
        <f t="shared" si="7"/>
        <v>no</v>
      </c>
    </row>
    <row r="226" spans="1:13">
      <c r="A226">
        <v>176133</v>
      </c>
      <c r="B226">
        <v>1252303279</v>
      </c>
      <c r="C226">
        <v>74599802</v>
      </c>
      <c r="D226" s="28">
        <v>45720</v>
      </c>
      <c r="E226" s="27" t="s">
        <v>110</v>
      </c>
      <c r="F226" t="s">
        <v>18</v>
      </c>
      <c r="G226" t="s">
        <v>19</v>
      </c>
      <c r="H226" t="s">
        <v>12</v>
      </c>
      <c r="I226">
        <v>3</v>
      </c>
      <c r="J226">
        <v>38.61</v>
      </c>
      <c r="K226">
        <f t="shared" si="6"/>
        <v>45.559799999999996</v>
      </c>
      <c r="L226" t="str">
        <f>_xlfn.IFNA(VLOOKUP(C226,מצבת_כלי_רכב!$E:$F,2,),"לא נמצא")</f>
        <v>מחסן איציק משיח</v>
      </c>
      <c r="M226" t="str">
        <f t="shared" si="7"/>
        <v>no</v>
      </c>
    </row>
    <row r="227" spans="1:13">
      <c r="A227">
        <v>176133</v>
      </c>
      <c r="B227">
        <v>1252303279</v>
      </c>
      <c r="C227">
        <v>62923103</v>
      </c>
      <c r="D227" s="28">
        <v>45719</v>
      </c>
      <c r="E227" s="27" t="s">
        <v>111</v>
      </c>
      <c r="F227" t="s">
        <v>18</v>
      </c>
      <c r="G227" t="s">
        <v>14</v>
      </c>
      <c r="H227" t="s">
        <v>16</v>
      </c>
      <c r="I227">
        <v>1</v>
      </c>
      <c r="J227">
        <v>18.690000000000001</v>
      </c>
      <c r="K227">
        <f t="shared" si="6"/>
        <v>22.054200000000002</v>
      </c>
      <c r="L227" t="str">
        <f>_xlfn.IFNA(VLOOKUP(C227,מצבת_כלי_רכב!$E:$F,2,),"לא נמצא")</f>
        <v>מחסן ספרינטר</v>
      </c>
      <c r="M227" t="str">
        <f t="shared" si="7"/>
        <v>no</v>
      </c>
    </row>
    <row r="228" spans="1:13">
      <c r="A228">
        <v>176133</v>
      </c>
      <c r="B228">
        <v>1252303279</v>
      </c>
      <c r="C228">
        <v>53484801</v>
      </c>
      <c r="D228" s="28">
        <v>45719</v>
      </c>
      <c r="E228" s="27" t="s">
        <v>111</v>
      </c>
      <c r="F228" t="s">
        <v>11</v>
      </c>
      <c r="G228" t="s">
        <v>20</v>
      </c>
      <c r="H228" t="s">
        <v>19</v>
      </c>
      <c r="I228">
        <v>5</v>
      </c>
      <c r="J228">
        <v>21.45</v>
      </c>
      <c r="K228">
        <f t="shared" si="6"/>
        <v>25.310999999999996</v>
      </c>
      <c r="L228" t="str">
        <f>_xlfn.IFNA(VLOOKUP(C228,מצבת_כלי_רכב!$E:$F,2,),"לא נמצא")</f>
        <v>איציק גבע</v>
      </c>
      <c r="M228" t="str">
        <f t="shared" si="7"/>
        <v>no</v>
      </c>
    </row>
    <row r="229" spans="1:13">
      <c r="A229">
        <v>176133</v>
      </c>
      <c r="B229">
        <v>1252303279</v>
      </c>
      <c r="C229">
        <v>62923103</v>
      </c>
      <c r="D229" s="28">
        <v>45719</v>
      </c>
      <c r="E229" s="27" t="s">
        <v>111</v>
      </c>
      <c r="F229" t="s">
        <v>18</v>
      </c>
      <c r="G229" t="s">
        <v>16</v>
      </c>
      <c r="H229" t="s">
        <v>14</v>
      </c>
      <c r="I229">
        <v>1</v>
      </c>
      <c r="J229">
        <v>18.690000000000001</v>
      </c>
      <c r="K229">
        <f t="shared" si="6"/>
        <v>22.054200000000002</v>
      </c>
      <c r="L229" t="str">
        <f>_xlfn.IFNA(VLOOKUP(C229,מצבת_כלי_רכב!$E:$F,2,),"לא נמצא")</f>
        <v>מחסן ספרינטר</v>
      </c>
      <c r="M229" t="str">
        <f t="shared" si="7"/>
        <v>no</v>
      </c>
    </row>
    <row r="230" spans="1:13">
      <c r="A230">
        <v>176133</v>
      </c>
      <c r="B230">
        <v>1252303279</v>
      </c>
      <c r="C230">
        <v>74599802</v>
      </c>
      <c r="D230" s="28">
        <v>45718</v>
      </c>
      <c r="E230" s="27" t="s">
        <v>112</v>
      </c>
      <c r="F230" t="s">
        <v>18</v>
      </c>
      <c r="G230" t="s">
        <v>20</v>
      </c>
      <c r="H230" t="s">
        <v>12</v>
      </c>
      <c r="I230">
        <v>2</v>
      </c>
      <c r="J230">
        <v>38.61</v>
      </c>
      <c r="K230">
        <f t="shared" si="6"/>
        <v>45.559799999999996</v>
      </c>
      <c r="L230" t="str">
        <f>_xlfn.IFNA(VLOOKUP(C230,מצבת_כלי_רכב!$E:$F,2,),"לא נמצא")</f>
        <v>מחסן איציק משיח</v>
      </c>
      <c r="M230" t="str">
        <f t="shared" si="7"/>
        <v>no</v>
      </c>
    </row>
    <row r="231" spans="1:13">
      <c r="A231">
        <v>176133</v>
      </c>
      <c r="B231">
        <v>1252303279</v>
      </c>
      <c r="C231">
        <v>53484801</v>
      </c>
      <c r="D231" s="28">
        <v>45718</v>
      </c>
      <c r="E231" s="27" t="s">
        <v>112</v>
      </c>
      <c r="F231" t="s">
        <v>11</v>
      </c>
      <c r="G231" t="s">
        <v>12</v>
      </c>
      <c r="H231" t="s">
        <v>19</v>
      </c>
      <c r="I231">
        <v>3</v>
      </c>
      <c r="J231">
        <v>12.87</v>
      </c>
      <c r="K231">
        <f t="shared" si="6"/>
        <v>15.186599999999999</v>
      </c>
      <c r="L231" t="str">
        <f>_xlfn.IFNA(VLOOKUP(C231,מצבת_כלי_רכב!$E:$F,2,),"לא נמצא")</f>
        <v>איציק גבע</v>
      </c>
      <c r="M231" t="str">
        <f t="shared" si="7"/>
        <v>no</v>
      </c>
    </row>
    <row r="232" spans="1:13">
      <c r="A232">
        <v>176133</v>
      </c>
      <c r="B232">
        <v>1252303279</v>
      </c>
      <c r="C232">
        <v>53484801</v>
      </c>
      <c r="D232" s="28">
        <v>45718</v>
      </c>
      <c r="E232" s="27" t="s">
        <v>112</v>
      </c>
      <c r="F232" t="s">
        <v>11</v>
      </c>
      <c r="G232" t="s">
        <v>19</v>
      </c>
      <c r="H232" t="s">
        <v>12</v>
      </c>
      <c r="I232">
        <v>3</v>
      </c>
      <c r="J232">
        <v>12.87</v>
      </c>
      <c r="K232">
        <f t="shared" si="6"/>
        <v>15.186599999999999</v>
      </c>
      <c r="L232" t="str">
        <f>_xlfn.IFNA(VLOOKUP(C232,מצבת_כלי_רכב!$E:$F,2,),"לא נמצא")</f>
        <v>איציק גבע</v>
      </c>
      <c r="M232" t="str">
        <f t="shared" si="7"/>
        <v>no</v>
      </c>
    </row>
    <row r="233" spans="1:13">
      <c r="A233">
        <v>176133</v>
      </c>
      <c r="B233">
        <v>1252303279</v>
      </c>
      <c r="C233">
        <v>54718201</v>
      </c>
      <c r="D233" s="28">
        <v>45718</v>
      </c>
      <c r="E233" s="27" t="s">
        <v>112</v>
      </c>
      <c r="F233" t="s">
        <v>11</v>
      </c>
      <c r="G233" t="s">
        <v>22</v>
      </c>
      <c r="H233" t="s">
        <v>20</v>
      </c>
      <c r="I233">
        <v>1</v>
      </c>
      <c r="J233">
        <v>12.87</v>
      </c>
      <c r="K233">
        <f t="shared" si="6"/>
        <v>15.186599999999999</v>
      </c>
      <c r="L233" t="str">
        <f>_xlfn.IFNA(VLOOKUP(C233,מצבת_כלי_רכב!$E:$F,2,),"לא נמצא")</f>
        <v>עמית רוזנשטיין</v>
      </c>
      <c r="M233" t="str">
        <f t="shared" si="7"/>
        <v>no</v>
      </c>
    </row>
    <row r="234" spans="1:13">
      <c r="A234">
        <v>176133</v>
      </c>
      <c r="B234">
        <v>1252303279</v>
      </c>
      <c r="C234">
        <v>39429702</v>
      </c>
      <c r="D234" s="28">
        <v>45718</v>
      </c>
      <c r="E234" s="27" t="s">
        <v>112</v>
      </c>
      <c r="F234" t="s">
        <v>11</v>
      </c>
      <c r="G234" t="s">
        <v>17</v>
      </c>
      <c r="H234" t="s">
        <v>21</v>
      </c>
      <c r="I234">
        <v>4</v>
      </c>
      <c r="J234">
        <v>17.16</v>
      </c>
      <c r="K234">
        <f t="shared" si="6"/>
        <v>20.248799999999999</v>
      </c>
      <c r="L234" t="str">
        <f>_xlfn.IFNA(VLOOKUP(C234,מצבת_כלי_רכב!$E:$F,2,),"לא נמצא")</f>
        <v xml:space="preserve">ירון יוסף </v>
      </c>
      <c r="M234" t="str">
        <f t="shared" si="7"/>
        <v>no</v>
      </c>
    </row>
    <row r="235" spans="1:13">
      <c r="A235">
        <v>176133</v>
      </c>
      <c r="B235">
        <v>1252303279</v>
      </c>
      <c r="C235">
        <v>7921639</v>
      </c>
      <c r="D235" s="28">
        <v>45717</v>
      </c>
      <c r="E235" s="27" t="s">
        <v>115</v>
      </c>
      <c r="F235" t="s">
        <v>11</v>
      </c>
      <c r="G235" t="s">
        <v>14</v>
      </c>
      <c r="H235" t="s">
        <v>17</v>
      </c>
      <c r="I235">
        <v>6</v>
      </c>
      <c r="J235">
        <v>27.68</v>
      </c>
      <c r="K235">
        <f t="shared" si="6"/>
        <v>32.662399999999998</v>
      </c>
      <c r="L235" t="str">
        <f>_xlfn.IFNA(VLOOKUP(C235,מצבת_כלי_רכב!$E:$F,2,),"לא נמצא")</f>
        <v xml:space="preserve">ליאור שמעוני </v>
      </c>
      <c r="M235" t="str">
        <f t="shared" si="7"/>
        <v>yes</v>
      </c>
    </row>
    <row r="236" spans="1:13">
      <c r="A236">
        <v>176133</v>
      </c>
      <c r="B236">
        <v>1252303279</v>
      </c>
      <c r="C236">
        <v>39429702</v>
      </c>
      <c r="D236" s="28">
        <v>45717</v>
      </c>
      <c r="E236" s="27" t="s">
        <v>115</v>
      </c>
      <c r="F236" t="s">
        <v>11</v>
      </c>
      <c r="G236" t="s">
        <v>16</v>
      </c>
      <c r="H236" t="s">
        <v>17</v>
      </c>
      <c r="I236">
        <v>5</v>
      </c>
      <c r="J236">
        <v>21.45</v>
      </c>
      <c r="K236">
        <f t="shared" si="6"/>
        <v>25.310999999999996</v>
      </c>
      <c r="L236" t="str">
        <f>_xlfn.IFNA(VLOOKUP(C236,מצבת_כלי_רכב!$E:$F,2,),"לא נמצא")</f>
        <v xml:space="preserve">ירון יוסף </v>
      </c>
      <c r="M236" t="str">
        <f t="shared" si="7"/>
        <v>yes</v>
      </c>
    </row>
    <row r="237" spans="1:13">
      <c r="A237">
        <v>176133</v>
      </c>
      <c r="B237">
        <v>1252303279</v>
      </c>
      <c r="C237">
        <v>39429702</v>
      </c>
      <c r="D237" s="28">
        <v>45717</v>
      </c>
      <c r="E237" s="27" t="s">
        <v>115</v>
      </c>
      <c r="F237" t="s">
        <v>11</v>
      </c>
      <c r="G237" t="s">
        <v>17</v>
      </c>
      <c r="H237" t="s">
        <v>16</v>
      </c>
      <c r="I237">
        <v>5</v>
      </c>
      <c r="J237">
        <v>21.45</v>
      </c>
      <c r="K237">
        <f t="shared" si="6"/>
        <v>25.310999999999996</v>
      </c>
      <c r="L237" t="str">
        <f>_xlfn.IFNA(VLOOKUP(C237,מצבת_כלי_רכב!$E:$F,2,),"לא נמצא")</f>
        <v xml:space="preserve">ירון יוסף </v>
      </c>
      <c r="M237" t="str">
        <f t="shared" si="7"/>
        <v>yes</v>
      </c>
    </row>
    <row r="238" spans="1:13">
      <c r="A238">
        <v>176133</v>
      </c>
      <c r="B238">
        <v>1252303279</v>
      </c>
      <c r="C238">
        <v>63864202</v>
      </c>
      <c r="D238" s="28">
        <v>45716</v>
      </c>
      <c r="E238" s="27" t="s">
        <v>113</v>
      </c>
      <c r="F238" t="s">
        <v>11</v>
      </c>
      <c r="G238" t="s">
        <v>20</v>
      </c>
      <c r="H238" t="s">
        <v>12</v>
      </c>
      <c r="I238">
        <v>2</v>
      </c>
      <c r="J238">
        <v>12.87</v>
      </c>
      <c r="K238">
        <f t="shared" si="6"/>
        <v>15.186599999999999</v>
      </c>
      <c r="L238" t="str">
        <f>_xlfn.IFNA(VLOOKUP(C238,מצבת_כלי_רכב!$E:$F,2,),"לא נמצא")</f>
        <v xml:space="preserve">אבי ברכה </v>
      </c>
      <c r="M238" t="str">
        <f t="shared" si="7"/>
        <v>yes</v>
      </c>
    </row>
    <row r="239" spans="1:13">
      <c r="A239">
        <v>176133</v>
      </c>
      <c r="B239">
        <v>1252303279</v>
      </c>
      <c r="C239">
        <v>7921639</v>
      </c>
      <c r="D239" s="28">
        <v>45715</v>
      </c>
      <c r="E239" s="27" t="s">
        <v>114</v>
      </c>
      <c r="F239" t="s">
        <v>11</v>
      </c>
      <c r="G239" t="s">
        <v>17</v>
      </c>
      <c r="H239" t="s">
        <v>14</v>
      </c>
      <c r="I239">
        <v>6</v>
      </c>
      <c r="J239">
        <v>27.68</v>
      </c>
      <c r="K239">
        <f t="shared" si="6"/>
        <v>32.662399999999998</v>
      </c>
      <c r="L239" t="str">
        <f>_xlfn.IFNA(VLOOKUP(C239,מצבת_כלי_רכב!$E:$F,2,),"לא נמצא")</f>
        <v xml:space="preserve">ליאור שמעוני </v>
      </c>
      <c r="M239" t="str">
        <f t="shared" si="7"/>
        <v>no</v>
      </c>
    </row>
    <row r="240" spans="1:13">
      <c r="A240">
        <v>176133</v>
      </c>
      <c r="B240">
        <v>1252303279</v>
      </c>
      <c r="C240">
        <v>53484801</v>
      </c>
      <c r="D240" s="28">
        <v>45715</v>
      </c>
      <c r="E240" s="27" t="s">
        <v>114</v>
      </c>
      <c r="F240" t="s">
        <v>11</v>
      </c>
      <c r="G240" t="s">
        <v>12</v>
      </c>
      <c r="H240" t="s">
        <v>13</v>
      </c>
      <c r="I240">
        <v>1</v>
      </c>
      <c r="J240">
        <v>12.87</v>
      </c>
      <c r="K240">
        <f t="shared" si="6"/>
        <v>15.186599999999999</v>
      </c>
      <c r="L240" t="str">
        <f>_xlfn.IFNA(VLOOKUP(C240,מצבת_כלי_רכב!$E:$F,2,),"לא נמצא")</f>
        <v>איציק גבע</v>
      </c>
      <c r="M240" t="str">
        <f t="shared" si="7"/>
        <v>no</v>
      </c>
    </row>
    <row r="241" spans="1:13">
      <c r="A241">
        <v>176133</v>
      </c>
      <c r="B241">
        <v>1252303279</v>
      </c>
      <c r="C241">
        <v>76886302</v>
      </c>
      <c r="D241" s="28">
        <v>45715</v>
      </c>
      <c r="E241" s="27" t="s">
        <v>114</v>
      </c>
      <c r="F241" t="s">
        <v>11</v>
      </c>
      <c r="G241" t="s">
        <v>13</v>
      </c>
      <c r="H241" t="s">
        <v>14</v>
      </c>
      <c r="I241">
        <v>7</v>
      </c>
      <c r="J241">
        <v>27.68</v>
      </c>
      <c r="K241">
        <f t="shared" si="6"/>
        <v>32.662399999999998</v>
      </c>
      <c r="L241" t="str">
        <f>_xlfn.IFNA(VLOOKUP(C241,מצבת_כלי_רכב!$E:$F,2,),"לא נמצא")</f>
        <v>יניב הררי</v>
      </c>
      <c r="M241" t="str">
        <f t="shared" si="7"/>
        <v>no</v>
      </c>
    </row>
    <row r="242" spans="1:13">
      <c r="A242">
        <v>176133</v>
      </c>
      <c r="B242">
        <v>1252303279</v>
      </c>
      <c r="C242">
        <v>31339202</v>
      </c>
      <c r="D242" s="28">
        <v>45714</v>
      </c>
      <c r="E242" s="27" t="s">
        <v>109</v>
      </c>
      <c r="F242" t="s">
        <v>11</v>
      </c>
      <c r="G242" t="s">
        <v>12</v>
      </c>
      <c r="H242" t="s">
        <v>19</v>
      </c>
      <c r="I242">
        <v>3</v>
      </c>
      <c r="J242">
        <v>12.87</v>
      </c>
      <c r="K242">
        <f t="shared" si="6"/>
        <v>15.186599999999999</v>
      </c>
      <c r="L242" t="str">
        <f>_xlfn.IFNA(VLOOKUP(C242,מצבת_כלי_רכב!$E:$F,2,),"לא נמצא")</f>
        <v xml:space="preserve">דוד זילברמן </v>
      </c>
      <c r="M242" t="str">
        <f t="shared" si="7"/>
        <v>no</v>
      </c>
    </row>
    <row r="243" spans="1:13">
      <c r="A243">
        <v>176133</v>
      </c>
      <c r="B243">
        <v>1252303279</v>
      </c>
      <c r="C243">
        <v>13802001</v>
      </c>
      <c r="D243" s="28">
        <v>45714</v>
      </c>
      <c r="E243" s="27" t="s">
        <v>109</v>
      </c>
      <c r="F243" t="s">
        <v>11</v>
      </c>
      <c r="G243" t="s">
        <v>16</v>
      </c>
      <c r="H243" t="s">
        <v>14</v>
      </c>
      <c r="I243">
        <v>1</v>
      </c>
      <c r="J243">
        <v>6.23</v>
      </c>
      <c r="K243">
        <f t="shared" si="6"/>
        <v>7.3513999999999999</v>
      </c>
      <c r="L243" t="str">
        <f>_xlfn.IFNA(VLOOKUP(C243,מצבת_כלי_רכב!$E:$F,2,),"לא נמצא")</f>
        <v xml:space="preserve">גאיה שמעוני </v>
      </c>
      <c r="M243" t="str">
        <f t="shared" si="7"/>
        <v>no</v>
      </c>
    </row>
    <row r="244" spans="1:13">
      <c r="A244">
        <v>176133</v>
      </c>
      <c r="B244">
        <v>1252303279</v>
      </c>
      <c r="C244">
        <v>51513101</v>
      </c>
      <c r="D244" s="28">
        <v>45714</v>
      </c>
      <c r="E244" s="27" t="s">
        <v>109</v>
      </c>
      <c r="F244" t="s">
        <v>11</v>
      </c>
      <c r="G244" t="s">
        <v>17</v>
      </c>
      <c r="H244" t="s">
        <v>15</v>
      </c>
      <c r="I244">
        <v>2</v>
      </c>
      <c r="J244">
        <v>12.87</v>
      </c>
      <c r="K244">
        <f t="shared" si="6"/>
        <v>15.186599999999999</v>
      </c>
      <c r="L244" t="str">
        <f>_xlfn.IFNA(VLOOKUP(C244,מצבת_כלי_רכב!$E:$F,2,),"לא נמצא")</f>
        <v>יגאל פניאל</v>
      </c>
      <c r="M244" t="str">
        <f t="shared" si="7"/>
        <v>no</v>
      </c>
    </row>
    <row r="245" spans="1:13">
      <c r="A245">
        <v>176133</v>
      </c>
      <c r="B245">
        <v>1252303279</v>
      </c>
      <c r="C245">
        <v>53484801</v>
      </c>
      <c r="D245" s="28">
        <v>45714</v>
      </c>
      <c r="E245" s="27" t="s">
        <v>109</v>
      </c>
      <c r="F245" t="s">
        <v>11</v>
      </c>
      <c r="G245" t="s">
        <v>14</v>
      </c>
      <c r="H245" t="s">
        <v>12</v>
      </c>
      <c r="I245">
        <v>8</v>
      </c>
      <c r="J245">
        <v>27.68</v>
      </c>
      <c r="K245">
        <f t="shared" si="6"/>
        <v>32.662399999999998</v>
      </c>
      <c r="L245" t="str">
        <f>_xlfn.IFNA(VLOOKUP(C245,מצבת_כלי_רכב!$E:$F,2,),"לא נמצא")</f>
        <v>איציק גבע</v>
      </c>
      <c r="M245" t="str">
        <f t="shared" si="7"/>
        <v>no</v>
      </c>
    </row>
    <row r="246" spans="1:13">
      <c r="A246">
        <v>176133</v>
      </c>
      <c r="B246">
        <v>1252303279</v>
      </c>
      <c r="C246">
        <v>63864202</v>
      </c>
      <c r="D246" s="28">
        <v>45714</v>
      </c>
      <c r="E246" s="27" t="s">
        <v>109</v>
      </c>
      <c r="F246" t="s">
        <v>11</v>
      </c>
      <c r="G246" t="s">
        <v>17</v>
      </c>
      <c r="H246" t="s">
        <v>21</v>
      </c>
      <c r="I246">
        <v>4</v>
      </c>
      <c r="J246">
        <v>17.16</v>
      </c>
      <c r="K246">
        <f t="shared" si="6"/>
        <v>20.248799999999999</v>
      </c>
      <c r="L246" t="str">
        <f>_xlfn.IFNA(VLOOKUP(C246,מצבת_כלי_רכב!$E:$F,2,),"לא נמצא")</f>
        <v xml:space="preserve">אבי ברכה </v>
      </c>
      <c r="M246" t="str">
        <f t="shared" si="7"/>
        <v>no</v>
      </c>
    </row>
    <row r="247" spans="1:13">
      <c r="A247">
        <v>176133</v>
      </c>
      <c r="B247">
        <v>1252303279</v>
      </c>
      <c r="C247">
        <v>31339202</v>
      </c>
      <c r="D247" s="28">
        <v>45714</v>
      </c>
      <c r="E247" s="27" t="s">
        <v>109</v>
      </c>
      <c r="F247" t="s">
        <v>11</v>
      </c>
      <c r="G247" t="s">
        <v>19</v>
      </c>
      <c r="H247" t="s">
        <v>12</v>
      </c>
      <c r="I247">
        <v>3</v>
      </c>
      <c r="J247">
        <v>12.87</v>
      </c>
      <c r="K247">
        <f t="shared" si="6"/>
        <v>15.186599999999999</v>
      </c>
      <c r="L247" t="str">
        <f>_xlfn.IFNA(VLOOKUP(C247,מצבת_כלי_רכב!$E:$F,2,),"לא נמצא")</f>
        <v xml:space="preserve">דוד זילברמן </v>
      </c>
      <c r="M247" t="str">
        <f t="shared" si="7"/>
        <v>no</v>
      </c>
    </row>
    <row r="248" spans="1:13">
      <c r="A248">
        <v>176133</v>
      </c>
      <c r="B248">
        <v>1252303279</v>
      </c>
      <c r="C248">
        <v>53484801</v>
      </c>
      <c r="D248" s="28">
        <v>45714</v>
      </c>
      <c r="E248" s="27" t="s">
        <v>109</v>
      </c>
      <c r="F248" t="s">
        <v>11</v>
      </c>
      <c r="G248" t="s">
        <v>17</v>
      </c>
      <c r="H248" t="s">
        <v>14</v>
      </c>
      <c r="I248">
        <v>6</v>
      </c>
      <c r="J248">
        <v>27.68</v>
      </c>
      <c r="K248">
        <f t="shared" si="6"/>
        <v>32.662399999999998</v>
      </c>
      <c r="L248" t="str">
        <f>_xlfn.IFNA(VLOOKUP(C248,מצבת_כלי_רכב!$E:$F,2,),"לא נמצא")</f>
        <v>איציק גבע</v>
      </c>
      <c r="M248" t="str">
        <f t="shared" si="7"/>
        <v>no</v>
      </c>
    </row>
    <row r="249" spans="1:13">
      <c r="A249">
        <v>176133</v>
      </c>
      <c r="B249">
        <v>1252303279</v>
      </c>
      <c r="C249">
        <v>63864202</v>
      </c>
      <c r="D249" s="28">
        <v>45713</v>
      </c>
      <c r="E249" s="27" t="s">
        <v>110</v>
      </c>
      <c r="F249" t="s">
        <v>11</v>
      </c>
      <c r="G249" t="s">
        <v>14</v>
      </c>
      <c r="H249" t="s">
        <v>13</v>
      </c>
      <c r="I249">
        <v>7</v>
      </c>
      <c r="J249">
        <v>27.68</v>
      </c>
      <c r="K249">
        <f t="shared" si="6"/>
        <v>32.662399999999998</v>
      </c>
      <c r="L249" t="str">
        <f>_xlfn.IFNA(VLOOKUP(C249,מצבת_כלי_רכב!$E:$F,2,),"לא נמצא")</f>
        <v xml:space="preserve">אבי ברכה </v>
      </c>
      <c r="M249" t="str">
        <f t="shared" si="7"/>
        <v>no</v>
      </c>
    </row>
    <row r="250" spans="1:13">
      <c r="A250">
        <v>176133</v>
      </c>
      <c r="B250">
        <v>1252303279</v>
      </c>
      <c r="C250">
        <v>77443601</v>
      </c>
      <c r="D250" s="28">
        <v>45713</v>
      </c>
      <c r="E250" s="27" t="s">
        <v>110</v>
      </c>
      <c r="F250" t="s">
        <v>11</v>
      </c>
      <c r="G250" t="s">
        <v>19</v>
      </c>
      <c r="H250" t="s">
        <v>20</v>
      </c>
      <c r="I250">
        <v>5</v>
      </c>
      <c r="J250">
        <v>21.45</v>
      </c>
      <c r="K250">
        <f t="shared" si="6"/>
        <v>25.310999999999996</v>
      </c>
      <c r="L250" t="str">
        <f>_xlfn.IFNA(VLOOKUP(C250,מצבת_כלי_רכב!$E:$F,2,),"לא נמצא")</f>
        <v>דניאל קעאטבי</v>
      </c>
      <c r="M250" t="str">
        <f t="shared" si="7"/>
        <v>no</v>
      </c>
    </row>
    <row r="251" spans="1:13">
      <c r="A251">
        <v>176133</v>
      </c>
      <c r="B251">
        <v>1252303279</v>
      </c>
      <c r="C251">
        <v>63864202</v>
      </c>
      <c r="D251" s="28">
        <v>45713</v>
      </c>
      <c r="E251" s="27" t="s">
        <v>110</v>
      </c>
      <c r="F251" t="s">
        <v>11</v>
      </c>
      <c r="G251" t="s">
        <v>16</v>
      </c>
      <c r="H251" t="s">
        <v>14</v>
      </c>
      <c r="I251">
        <v>1</v>
      </c>
      <c r="J251">
        <v>6.23</v>
      </c>
      <c r="K251">
        <f t="shared" si="6"/>
        <v>7.3513999999999999</v>
      </c>
      <c r="L251" t="str">
        <f>_xlfn.IFNA(VLOOKUP(C251,מצבת_כלי_רכב!$E:$F,2,),"לא נמצא")</f>
        <v xml:space="preserve">אבי ברכה </v>
      </c>
      <c r="M251" t="str">
        <f t="shared" si="7"/>
        <v>no</v>
      </c>
    </row>
    <row r="252" spans="1:13">
      <c r="A252">
        <v>176133</v>
      </c>
      <c r="B252">
        <v>1252303279</v>
      </c>
      <c r="C252">
        <v>62923103</v>
      </c>
      <c r="D252" s="28">
        <v>45713</v>
      </c>
      <c r="E252" s="27" t="s">
        <v>110</v>
      </c>
      <c r="F252" t="s">
        <v>18</v>
      </c>
      <c r="G252" t="s">
        <v>17</v>
      </c>
      <c r="H252" t="s">
        <v>21</v>
      </c>
      <c r="I252">
        <v>4</v>
      </c>
      <c r="J252">
        <v>51.48</v>
      </c>
      <c r="K252">
        <f t="shared" si="6"/>
        <v>60.746399999999994</v>
      </c>
      <c r="L252" t="str">
        <f>_xlfn.IFNA(VLOOKUP(C252,מצבת_כלי_רכב!$E:$F,2,),"לא נמצא")</f>
        <v>מחסן ספרינטר</v>
      </c>
      <c r="M252" t="str">
        <f t="shared" si="7"/>
        <v>no</v>
      </c>
    </row>
    <row r="253" spans="1:13">
      <c r="A253">
        <v>176133</v>
      </c>
      <c r="B253">
        <v>1252303279</v>
      </c>
      <c r="C253">
        <v>53484801</v>
      </c>
      <c r="D253" s="28">
        <v>45713</v>
      </c>
      <c r="E253" s="27" t="s">
        <v>110</v>
      </c>
      <c r="F253" t="s">
        <v>11</v>
      </c>
      <c r="G253" t="s">
        <v>14</v>
      </c>
      <c r="H253" t="s">
        <v>15</v>
      </c>
      <c r="I253">
        <v>4</v>
      </c>
      <c r="J253">
        <v>19.100000000000001</v>
      </c>
      <c r="K253">
        <f t="shared" si="6"/>
        <v>22.538</v>
      </c>
      <c r="L253" t="str">
        <f>_xlfn.IFNA(VLOOKUP(C253,מצבת_כלי_רכב!$E:$F,2,),"לא נמצא")</f>
        <v>איציק גבע</v>
      </c>
      <c r="M253" t="str">
        <f t="shared" si="7"/>
        <v>no</v>
      </c>
    </row>
    <row r="254" spans="1:13">
      <c r="A254">
        <v>176133</v>
      </c>
      <c r="B254">
        <v>1252303279</v>
      </c>
      <c r="C254">
        <v>74599802</v>
      </c>
      <c r="D254" s="28">
        <v>45713</v>
      </c>
      <c r="E254" s="27" t="s">
        <v>110</v>
      </c>
      <c r="F254" t="s">
        <v>18</v>
      </c>
      <c r="G254" t="s">
        <v>19</v>
      </c>
      <c r="H254" t="s">
        <v>12</v>
      </c>
      <c r="I254">
        <v>3</v>
      </c>
      <c r="J254">
        <v>38.61</v>
      </c>
      <c r="K254">
        <f t="shared" si="6"/>
        <v>45.559799999999996</v>
      </c>
      <c r="L254" t="str">
        <f>_xlfn.IFNA(VLOOKUP(C254,מצבת_כלי_רכב!$E:$F,2,),"לא נמצא")</f>
        <v>מחסן איציק משיח</v>
      </c>
      <c r="M254" t="str">
        <f t="shared" si="7"/>
        <v>no</v>
      </c>
    </row>
    <row r="255" spans="1:13">
      <c r="A255">
        <v>176133</v>
      </c>
      <c r="B255">
        <v>1252303279</v>
      </c>
      <c r="C255">
        <v>63864202</v>
      </c>
      <c r="D255" s="28">
        <v>45712</v>
      </c>
      <c r="E255" s="27" t="s">
        <v>111</v>
      </c>
      <c r="F255" t="s">
        <v>11</v>
      </c>
      <c r="G255" t="s">
        <v>14</v>
      </c>
      <c r="H255" t="s">
        <v>13</v>
      </c>
      <c r="I255">
        <v>7</v>
      </c>
      <c r="J255">
        <v>27.68</v>
      </c>
      <c r="K255">
        <f t="shared" si="6"/>
        <v>32.662399999999998</v>
      </c>
      <c r="L255" t="str">
        <f>_xlfn.IFNA(VLOOKUP(C255,מצבת_כלי_רכב!$E:$F,2,),"לא נמצא")</f>
        <v xml:space="preserve">אבי ברכה </v>
      </c>
      <c r="M255" t="str">
        <f t="shared" si="7"/>
        <v>no</v>
      </c>
    </row>
    <row r="256" spans="1:13">
      <c r="A256">
        <v>176133</v>
      </c>
      <c r="B256">
        <v>1252303279</v>
      </c>
      <c r="C256">
        <v>39429702</v>
      </c>
      <c r="D256" s="28">
        <v>45712</v>
      </c>
      <c r="E256" s="27" t="s">
        <v>111</v>
      </c>
      <c r="F256" t="s">
        <v>11</v>
      </c>
      <c r="G256" t="s">
        <v>13</v>
      </c>
      <c r="H256" t="s">
        <v>20</v>
      </c>
      <c r="I256">
        <v>3</v>
      </c>
      <c r="J256">
        <v>12.87</v>
      </c>
      <c r="K256">
        <f t="shared" si="6"/>
        <v>15.186599999999999</v>
      </c>
      <c r="L256" t="str">
        <f>_xlfn.IFNA(VLOOKUP(C256,מצבת_כלי_רכב!$E:$F,2,),"לא נמצא")</f>
        <v xml:space="preserve">ירון יוסף </v>
      </c>
      <c r="M256" t="str">
        <f t="shared" si="7"/>
        <v>no</v>
      </c>
    </row>
    <row r="257" spans="1:13">
      <c r="A257">
        <v>176133</v>
      </c>
      <c r="B257">
        <v>1252303279</v>
      </c>
      <c r="C257">
        <v>74599802</v>
      </c>
      <c r="D257" s="28">
        <v>45711</v>
      </c>
      <c r="E257" s="27" t="s">
        <v>112</v>
      </c>
      <c r="F257" t="s">
        <v>18</v>
      </c>
      <c r="G257" t="s">
        <v>20</v>
      </c>
      <c r="H257" t="s">
        <v>12</v>
      </c>
      <c r="I257">
        <v>2</v>
      </c>
      <c r="J257">
        <v>38.61</v>
      </c>
      <c r="K257">
        <f t="shared" si="6"/>
        <v>45.559799999999996</v>
      </c>
      <c r="L257" t="str">
        <f>_xlfn.IFNA(VLOOKUP(C257,מצבת_כלי_רכב!$E:$F,2,),"לא נמצא")</f>
        <v>מחסן איציק משיח</v>
      </c>
      <c r="M257" t="str">
        <f t="shared" si="7"/>
        <v>no</v>
      </c>
    </row>
    <row r="258" spans="1:13">
      <c r="A258">
        <v>176133</v>
      </c>
      <c r="B258">
        <v>1252303279</v>
      </c>
      <c r="C258">
        <v>76886302</v>
      </c>
      <c r="D258" s="28">
        <v>45711</v>
      </c>
      <c r="E258" s="27" t="s">
        <v>112</v>
      </c>
      <c r="F258" t="s">
        <v>11</v>
      </c>
      <c r="G258" t="s">
        <v>12</v>
      </c>
      <c r="H258" t="s">
        <v>16</v>
      </c>
      <c r="I258">
        <v>7</v>
      </c>
      <c r="J258">
        <v>21.45</v>
      </c>
      <c r="K258">
        <f t="shared" si="6"/>
        <v>25.310999999999996</v>
      </c>
      <c r="L258" t="str">
        <f>_xlfn.IFNA(VLOOKUP(C258,מצבת_כלי_רכב!$E:$F,2,),"לא נמצא")</f>
        <v>יניב הררי</v>
      </c>
      <c r="M258" t="str">
        <f t="shared" si="7"/>
        <v>no</v>
      </c>
    </row>
    <row r="259" spans="1:13">
      <c r="A259">
        <v>176133</v>
      </c>
      <c r="B259">
        <v>1252303279</v>
      </c>
      <c r="C259">
        <v>62923103</v>
      </c>
      <c r="D259" s="28">
        <v>45711</v>
      </c>
      <c r="E259" s="27" t="s">
        <v>112</v>
      </c>
      <c r="F259" t="s">
        <v>18</v>
      </c>
      <c r="G259" t="s">
        <v>13</v>
      </c>
      <c r="H259" t="s">
        <v>21</v>
      </c>
      <c r="I259">
        <v>5</v>
      </c>
      <c r="J259">
        <v>64.349999999999994</v>
      </c>
      <c r="K259">
        <f t="shared" si="6"/>
        <v>75.932999999999993</v>
      </c>
      <c r="L259" t="str">
        <f>_xlfn.IFNA(VLOOKUP(C259,מצבת_כלי_רכב!$E:$F,2,),"לא נמצא")</f>
        <v>מחסן ספרינטר</v>
      </c>
      <c r="M259" t="str">
        <f t="shared" si="7"/>
        <v>no</v>
      </c>
    </row>
    <row r="260" spans="1:13">
      <c r="A260">
        <v>176133</v>
      </c>
      <c r="B260">
        <v>1252303279</v>
      </c>
      <c r="C260">
        <v>63864202</v>
      </c>
      <c r="D260" s="28">
        <v>45711</v>
      </c>
      <c r="E260" s="27" t="s">
        <v>112</v>
      </c>
      <c r="F260" t="s">
        <v>11</v>
      </c>
      <c r="G260" t="s">
        <v>20</v>
      </c>
      <c r="H260" t="s">
        <v>12</v>
      </c>
      <c r="I260">
        <v>2</v>
      </c>
      <c r="J260">
        <v>12.87</v>
      </c>
      <c r="K260">
        <f t="shared" si="6"/>
        <v>15.186599999999999</v>
      </c>
      <c r="L260" t="str">
        <f>_xlfn.IFNA(VLOOKUP(C260,מצבת_כלי_רכב!$E:$F,2,),"לא נמצא")</f>
        <v xml:space="preserve">אבי ברכה </v>
      </c>
      <c r="M260" t="str">
        <f t="shared" si="7"/>
        <v>no</v>
      </c>
    </row>
    <row r="261" spans="1:13">
      <c r="A261">
        <v>176133</v>
      </c>
      <c r="B261">
        <v>1252303279</v>
      </c>
      <c r="C261">
        <v>76886302</v>
      </c>
      <c r="D261" s="28">
        <v>45711</v>
      </c>
      <c r="E261" s="27" t="s">
        <v>112</v>
      </c>
      <c r="F261" t="s">
        <v>11</v>
      </c>
      <c r="G261" t="s">
        <v>14</v>
      </c>
      <c r="H261" t="s">
        <v>12</v>
      </c>
      <c r="I261">
        <v>8</v>
      </c>
      <c r="J261">
        <v>27.68</v>
      </c>
      <c r="K261">
        <f t="shared" si="6"/>
        <v>32.662399999999998</v>
      </c>
      <c r="L261" t="str">
        <f>_xlfn.IFNA(VLOOKUP(C261,מצבת_כלי_רכב!$E:$F,2,),"לא נמצא")</f>
        <v>יניב הררי</v>
      </c>
      <c r="M261" t="str">
        <f t="shared" si="7"/>
        <v>no</v>
      </c>
    </row>
    <row r="262" spans="1:13">
      <c r="A262">
        <v>176133</v>
      </c>
      <c r="B262">
        <v>1252303279</v>
      </c>
      <c r="C262">
        <v>39429702</v>
      </c>
      <c r="D262" s="28">
        <v>45711</v>
      </c>
      <c r="E262" s="27" t="s">
        <v>112</v>
      </c>
      <c r="F262" t="s">
        <v>11</v>
      </c>
      <c r="G262" t="s">
        <v>13</v>
      </c>
      <c r="H262" t="s">
        <v>21</v>
      </c>
      <c r="I262">
        <v>5</v>
      </c>
      <c r="J262">
        <v>21.45</v>
      </c>
      <c r="K262">
        <f t="shared" si="6"/>
        <v>25.310999999999996</v>
      </c>
      <c r="L262" t="str">
        <f>_xlfn.IFNA(VLOOKUP(C262,מצבת_כלי_רכב!$E:$F,2,),"לא נמצא")</f>
        <v xml:space="preserve">ירון יוסף </v>
      </c>
      <c r="M262" t="str">
        <f t="shared" si="7"/>
        <v>no</v>
      </c>
    </row>
    <row r="263" spans="1:13">
      <c r="A263">
        <v>176133</v>
      </c>
      <c r="B263">
        <v>1252303279</v>
      </c>
      <c r="C263">
        <v>51513101</v>
      </c>
      <c r="D263" s="28">
        <v>45710</v>
      </c>
      <c r="E263" s="27" t="s">
        <v>115</v>
      </c>
      <c r="F263" t="s">
        <v>11</v>
      </c>
      <c r="G263" t="s">
        <v>15</v>
      </c>
      <c r="H263" t="s">
        <v>13</v>
      </c>
      <c r="I263">
        <v>3</v>
      </c>
      <c r="J263">
        <v>12.87</v>
      </c>
      <c r="K263">
        <f t="shared" si="6"/>
        <v>15.186599999999999</v>
      </c>
      <c r="L263" t="str">
        <f>_xlfn.IFNA(VLOOKUP(C263,מצבת_כלי_רכב!$E:$F,2,),"לא נמצא")</f>
        <v>יגאל פניאל</v>
      </c>
      <c r="M263" t="str">
        <f t="shared" si="7"/>
        <v>yes</v>
      </c>
    </row>
    <row r="264" spans="1:13">
      <c r="A264">
        <v>176133</v>
      </c>
      <c r="B264">
        <v>1252303279</v>
      </c>
      <c r="C264">
        <v>51513101</v>
      </c>
      <c r="D264" s="28">
        <v>45710</v>
      </c>
      <c r="E264" s="27" t="s">
        <v>115</v>
      </c>
      <c r="F264" t="s">
        <v>11</v>
      </c>
      <c r="G264" t="s">
        <v>20</v>
      </c>
      <c r="H264" t="s">
        <v>15</v>
      </c>
      <c r="I264">
        <v>6</v>
      </c>
      <c r="J264">
        <v>21.45</v>
      </c>
      <c r="K264">
        <f t="shared" ref="K264:K327" si="8">J264*1.18</f>
        <v>25.310999999999996</v>
      </c>
      <c r="L264" t="str">
        <f>_xlfn.IFNA(VLOOKUP(C264,מצבת_כלי_רכב!$E:$F,2,),"לא נמצא")</f>
        <v>יגאל פניאל</v>
      </c>
      <c r="M264" t="str">
        <f t="shared" ref="M264:M327" si="9">IF(OR(E264="Friday", E264="Saturday"),"yes","no")</f>
        <v>yes</v>
      </c>
    </row>
    <row r="265" spans="1:13">
      <c r="A265">
        <v>176133</v>
      </c>
      <c r="B265">
        <v>1252303279</v>
      </c>
      <c r="C265">
        <v>39429702</v>
      </c>
      <c r="D265" s="28">
        <v>45708</v>
      </c>
      <c r="E265" s="27" t="s">
        <v>114</v>
      </c>
      <c r="F265" t="s">
        <v>11</v>
      </c>
      <c r="G265" t="s">
        <v>12</v>
      </c>
      <c r="H265" t="s">
        <v>13</v>
      </c>
      <c r="I265">
        <v>1</v>
      </c>
      <c r="J265">
        <v>12.87</v>
      </c>
      <c r="K265">
        <f t="shared" si="8"/>
        <v>15.186599999999999</v>
      </c>
      <c r="L265" t="str">
        <f>_xlfn.IFNA(VLOOKUP(C265,מצבת_כלי_רכב!$E:$F,2,),"לא נמצא")</f>
        <v xml:space="preserve">ירון יוסף </v>
      </c>
      <c r="M265" t="str">
        <f t="shared" si="9"/>
        <v>no</v>
      </c>
    </row>
    <row r="266" spans="1:13">
      <c r="A266">
        <v>176133</v>
      </c>
      <c r="B266">
        <v>1252303279</v>
      </c>
      <c r="C266">
        <v>63864202</v>
      </c>
      <c r="D266" s="28">
        <v>45708</v>
      </c>
      <c r="E266" s="27" t="s">
        <v>114</v>
      </c>
      <c r="F266" t="s">
        <v>11</v>
      </c>
      <c r="G266" t="s">
        <v>14</v>
      </c>
      <c r="H266" t="s">
        <v>17</v>
      </c>
      <c r="I266">
        <v>6</v>
      </c>
      <c r="J266">
        <v>27.68</v>
      </c>
      <c r="K266">
        <f t="shared" si="8"/>
        <v>32.662399999999998</v>
      </c>
      <c r="L266" t="str">
        <f>_xlfn.IFNA(VLOOKUP(C266,מצבת_כלי_רכב!$E:$F,2,),"לא נמצא")</f>
        <v xml:space="preserve">אבי ברכה </v>
      </c>
      <c r="M266" t="str">
        <f t="shared" si="9"/>
        <v>no</v>
      </c>
    </row>
    <row r="267" spans="1:13">
      <c r="A267">
        <v>176133</v>
      </c>
      <c r="B267">
        <v>1252303279</v>
      </c>
      <c r="C267">
        <v>62923103</v>
      </c>
      <c r="D267" s="28">
        <v>45708</v>
      </c>
      <c r="E267" s="27" t="s">
        <v>114</v>
      </c>
      <c r="F267" t="s">
        <v>18</v>
      </c>
      <c r="G267" t="s">
        <v>12</v>
      </c>
      <c r="H267" t="s">
        <v>21</v>
      </c>
      <c r="I267">
        <v>6</v>
      </c>
      <c r="J267">
        <v>64.349999999999994</v>
      </c>
      <c r="K267">
        <f t="shared" si="8"/>
        <v>75.932999999999993</v>
      </c>
      <c r="L267" t="str">
        <f>_xlfn.IFNA(VLOOKUP(C267,מצבת_כלי_רכב!$E:$F,2,),"לא נמצא")</f>
        <v>מחסן ספרינטר</v>
      </c>
      <c r="M267" t="str">
        <f t="shared" si="9"/>
        <v>no</v>
      </c>
    </row>
    <row r="268" spans="1:13">
      <c r="A268">
        <v>176133</v>
      </c>
      <c r="B268">
        <v>1252303279</v>
      </c>
      <c r="C268">
        <v>63864202</v>
      </c>
      <c r="D268" s="28">
        <v>45708</v>
      </c>
      <c r="E268" s="27" t="s">
        <v>114</v>
      </c>
      <c r="F268" t="s">
        <v>11</v>
      </c>
      <c r="G268" t="s">
        <v>16</v>
      </c>
      <c r="H268" t="s">
        <v>14</v>
      </c>
      <c r="I268">
        <v>1</v>
      </c>
      <c r="J268">
        <v>6.23</v>
      </c>
      <c r="K268">
        <f t="shared" si="8"/>
        <v>7.3513999999999999</v>
      </c>
      <c r="L268" t="str">
        <f>_xlfn.IFNA(VLOOKUP(C268,מצבת_כלי_רכב!$E:$F,2,),"לא נמצא")</f>
        <v xml:space="preserve">אבי ברכה </v>
      </c>
      <c r="M268" t="str">
        <f t="shared" si="9"/>
        <v>no</v>
      </c>
    </row>
    <row r="269" spans="1:13">
      <c r="A269">
        <v>176133</v>
      </c>
      <c r="B269">
        <v>1252303279</v>
      </c>
      <c r="C269">
        <v>74599802</v>
      </c>
      <c r="D269" s="28">
        <v>45708</v>
      </c>
      <c r="E269" s="27" t="s">
        <v>114</v>
      </c>
      <c r="F269" t="s">
        <v>18</v>
      </c>
      <c r="G269" t="s">
        <v>19</v>
      </c>
      <c r="H269" t="s">
        <v>12</v>
      </c>
      <c r="I269">
        <v>3</v>
      </c>
      <c r="J269">
        <v>38.61</v>
      </c>
      <c r="K269">
        <f t="shared" si="8"/>
        <v>45.559799999999996</v>
      </c>
      <c r="L269" t="str">
        <f>_xlfn.IFNA(VLOOKUP(C269,מצבת_כלי_רכב!$E:$F,2,),"לא נמצא")</f>
        <v>מחסן איציק משיח</v>
      </c>
      <c r="M269" t="str">
        <f t="shared" si="9"/>
        <v>no</v>
      </c>
    </row>
    <row r="270" spans="1:13">
      <c r="A270">
        <v>176133</v>
      </c>
      <c r="B270">
        <v>1252303279</v>
      </c>
      <c r="C270">
        <v>62923103</v>
      </c>
      <c r="D270" s="28">
        <v>45708</v>
      </c>
      <c r="E270" s="27" t="s">
        <v>114</v>
      </c>
      <c r="F270" t="s">
        <v>18</v>
      </c>
      <c r="G270" t="s">
        <v>19</v>
      </c>
      <c r="H270" t="s">
        <v>12</v>
      </c>
      <c r="I270">
        <v>3</v>
      </c>
      <c r="J270">
        <v>38.61</v>
      </c>
      <c r="K270">
        <f t="shared" si="8"/>
        <v>45.559799999999996</v>
      </c>
      <c r="L270" t="str">
        <f>_xlfn.IFNA(VLOOKUP(C270,מצבת_כלי_רכב!$E:$F,2,),"לא נמצא")</f>
        <v>מחסן ספרינטר</v>
      </c>
      <c r="M270" t="str">
        <f t="shared" si="9"/>
        <v>no</v>
      </c>
    </row>
    <row r="271" spans="1:13">
      <c r="A271">
        <v>176133</v>
      </c>
      <c r="B271">
        <v>1252303279</v>
      </c>
      <c r="C271">
        <v>51513101</v>
      </c>
      <c r="D271" s="28">
        <v>45708</v>
      </c>
      <c r="E271" s="27" t="s">
        <v>114</v>
      </c>
      <c r="F271" t="s">
        <v>11</v>
      </c>
      <c r="G271" t="s">
        <v>13</v>
      </c>
      <c r="H271" t="s">
        <v>20</v>
      </c>
      <c r="I271">
        <v>3</v>
      </c>
      <c r="J271">
        <v>12.87</v>
      </c>
      <c r="K271">
        <f t="shared" si="8"/>
        <v>15.186599999999999</v>
      </c>
      <c r="L271" t="str">
        <f>_xlfn.IFNA(VLOOKUP(C271,מצבת_כלי_רכב!$E:$F,2,),"לא נמצא")</f>
        <v>יגאל פניאל</v>
      </c>
      <c r="M271" t="str">
        <f t="shared" si="9"/>
        <v>no</v>
      </c>
    </row>
    <row r="272" spans="1:13">
      <c r="A272">
        <v>176133</v>
      </c>
      <c r="B272">
        <v>1252303279</v>
      </c>
      <c r="C272">
        <v>13802001</v>
      </c>
      <c r="D272" s="28">
        <v>45707</v>
      </c>
      <c r="E272" s="27" t="s">
        <v>109</v>
      </c>
      <c r="F272" t="s">
        <v>11</v>
      </c>
      <c r="G272" t="s">
        <v>16</v>
      </c>
      <c r="H272" t="s">
        <v>14</v>
      </c>
      <c r="I272">
        <v>1</v>
      </c>
      <c r="J272">
        <v>6.23</v>
      </c>
      <c r="K272">
        <f t="shared" si="8"/>
        <v>7.3513999999999999</v>
      </c>
      <c r="L272" t="str">
        <f>_xlfn.IFNA(VLOOKUP(C272,מצבת_כלי_רכב!$E:$F,2,),"לא נמצא")</f>
        <v xml:space="preserve">גאיה שמעוני </v>
      </c>
      <c r="M272" t="str">
        <f t="shared" si="9"/>
        <v>no</v>
      </c>
    </row>
    <row r="273" spans="1:13">
      <c r="A273">
        <v>176133</v>
      </c>
      <c r="B273">
        <v>1252303279</v>
      </c>
      <c r="C273">
        <v>76886302</v>
      </c>
      <c r="D273" s="28">
        <v>45707</v>
      </c>
      <c r="E273" s="27" t="s">
        <v>109</v>
      </c>
      <c r="F273" t="s">
        <v>11</v>
      </c>
      <c r="G273" t="s">
        <v>12</v>
      </c>
      <c r="H273" t="s">
        <v>17</v>
      </c>
      <c r="I273">
        <v>2</v>
      </c>
      <c r="J273">
        <v>12.87</v>
      </c>
      <c r="K273">
        <f t="shared" si="8"/>
        <v>15.186599999999999</v>
      </c>
      <c r="L273" t="str">
        <f>_xlfn.IFNA(VLOOKUP(C273,מצבת_כלי_רכב!$E:$F,2,),"לא נמצא")</f>
        <v>יניב הררי</v>
      </c>
      <c r="M273" t="str">
        <f t="shared" si="9"/>
        <v>no</v>
      </c>
    </row>
    <row r="274" spans="1:13">
      <c r="A274">
        <v>176133</v>
      </c>
      <c r="B274">
        <v>1252303279</v>
      </c>
      <c r="C274">
        <v>63864202</v>
      </c>
      <c r="D274" s="28">
        <v>45707</v>
      </c>
      <c r="E274" s="27" t="s">
        <v>109</v>
      </c>
      <c r="F274" t="s">
        <v>11</v>
      </c>
      <c r="G274" t="s">
        <v>16</v>
      </c>
      <c r="H274" t="s">
        <v>13</v>
      </c>
      <c r="I274">
        <v>6</v>
      </c>
      <c r="J274">
        <v>21.45</v>
      </c>
      <c r="K274">
        <f t="shared" si="8"/>
        <v>25.310999999999996</v>
      </c>
      <c r="L274" t="str">
        <f>_xlfn.IFNA(VLOOKUP(C274,מצבת_כלי_רכב!$E:$F,2,),"לא נמצא")</f>
        <v xml:space="preserve">אבי ברכה </v>
      </c>
      <c r="M274" t="str">
        <f t="shared" si="9"/>
        <v>no</v>
      </c>
    </row>
    <row r="275" spans="1:13">
      <c r="A275">
        <v>176133</v>
      </c>
      <c r="B275">
        <v>1252303279</v>
      </c>
      <c r="C275">
        <v>62923103</v>
      </c>
      <c r="D275" s="28">
        <v>45707</v>
      </c>
      <c r="E275" s="27" t="s">
        <v>109</v>
      </c>
      <c r="F275" t="s">
        <v>18</v>
      </c>
      <c r="G275" t="s">
        <v>14</v>
      </c>
      <c r="H275" t="s">
        <v>16</v>
      </c>
      <c r="I275">
        <v>1</v>
      </c>
      <c r="J275">
        <v>18.690000000000001</v>
      </c>
      <c r="K275">
        <f t="shared" si="8"/>
        <v>22.054200000000002</v>
      </c>
      <c r="L275" t="str">
        <f>_xlfn.IFNA(VLOOKUP(C275,מצבת_כלי_רכב!$E:$F,2,),"לא נמצא")</f>
        <v>מחסן ספרינטר</v>
      </c>
      <c r="M275" t="str">
        <f t="shared" si="9"/>
        <v>no</v>
      </c>
    </row>
    <row r="276" spans="1:13">
      <c r="A276">
        <v>176133</v>
      </c>
      <c r="B276">
        <v>1252303279</v>
      </c>
      <c r="C276">
        <v>63864202</v>
      </c>
      <c r="D276" s="28">
        <v>45707</v>
      </c>
      <c r="E276" s="27" t="s">
        <v>109</v>
      </c>
      <c r="F276" t="s">
        <v>11</v>
      </c>
      <c r="G276" t="s">
        <v>12</v>
      </c>
      <c r="H276" t="s">
        <v>16</v>
      </c>
      <c r="I276">
        <v>7</v>
      </c>
      <c r="J276">
        <v>21.45</v>
      </c>
      <c r="K276">
        <f t="shared" si="8"/>
        <v>25.310999999999996</v>
      </c>
      <c r="L276" t="str">
        <f>_xlfn.IFNA(VLOOKUP(C276,מצבת_כלי_רכב!$E:$F,2,),"לא נמצא")</f>
        <v xml:space="preserve">אבי ברכה </v>
      </c>
      <c r="M276" t="str">
        <f t="shared" si="9"/>
        <v>no</v>
      </c>
    </row>
    <row r="277" spans="1:13">
      <c r="A277">
        <v>176133</v>
      </c>
      <c r="B277">
        <v>1252303279</v>
      </c>
      <c r="C277">
        <v>76886302</v>
      </c>
      <c r="D277" s="28">
        <v>45707</v>
      </c>
      <c r="E277" s="27" t="s">
        <v>109</v>
      </c>
      <c r="F277" t="s">
        <v>11</v>
      </c>
      <c r="G277" t="s">
        <v>14</v>
      </c>
      <c r="H277" t="s">
        <v>12</v>
      </c>
      <c r="I277">
        <v>8</v>
      </c>
      <c r="J277">
        <v>27.68</v>
      </c>
      <c r="K277">
        <f t="shared" si="8"/>
        <v>32.662399999999998</v>
      </c>
      <c r="L277" t="str">
        <f>_xlfn.IFNA(VLOOKUP(C277,מצבת_כלי_רכב!$E:$F,2,),"לא נמצא")</f>
        <v>יניב הררי</v>
      </c>
      <c r="M277" t="str">
        <f t="shared" si="9"/>
        <v>no</v>
      </c>
    </row>
    <row r="278" spans="1:13">
      <c r="A278">
        <v>176133</v>
      </c>
      <c r="B278">
        <v>1252303279</v>
      </c>
      <c r="C278">
        <v>13802001</v>
      </c>
      <c r="D278" s="28">
        <v>45707</v>
      </c>
      <c r="E278" s="27" t="s">
        <v>109</v>
      </c>
      <c r="F278" t="s">
        <v>11</v>
      </c>
      <c r="G278" t="s">
        <v>14</v>
      </c>
      <c r="H278" t="s">
        <v>16</v>
      </c>
      <c r="I278">
        <v>1</v>
      </c>
      <c r="J278">
        <v>6.23</v>
      </c>
      <c r="K278">
        <f t="shared" si="8"/>
        <v>7.3513999999999999</v>
      </c>
      <c r="L278" t="str">
        <f>_xlfn.IFNA(VLOOKUP(C278,מצבת_כלי_רכב!$E:$F,2,),"לא נמצא")</f>
        <v xml:space="preserve">גאיה שמעוני </v>
      </c>
      <c r="M278" t="str">
        <f t="shared" si="9"/>
        <v>no</v>
      </c>
    </row>
    <row r="279" spans="1:13">
      <c r="A279">
        <v>176133</v>
      </c>
      <c r="B279">
        <v>1252303279</v>
      </c>
      <c r="C279">
        <v>51513101</v>
      </c>
      <c r="D279" s="28">
        <v>45706</v>
      </c>
      <c r="E279" s="27" t="s">
        <v>110</v>
      </c>
      <c r="F279" t="s">
        <v>11</v>
      </c>
      <c r="G279" t="s">
        <v>15</v>
      </c>
      <c r="H279" t="s">
        <v>13</v>
      </c>
      <c r="I279">
        <v>3</v>
      </c>
      <c r="J279">
        <v>12.87</v>
      </c>
      <c r="K279">
        <f t="shared" si="8"/>
        <v>15.186599999999999</v>
      </c>
      <c r="L279" t="str">
        <f>_xlfn.IFNA(VLOOKUP(C279,מצבת_כלי_רכב!$E:$F,2,),"לא נמצא")</f>
        <v>יגאל פניאל</v>
      </c>
      <c r="M279" t="str">
        <f t="shared" si="9"/>
        <v>no</v>
      </c>
    </row>
    <row r="280" spans="1:13">
      <c r="A280">
        <v>176133</v>
      </c>
      <c r="B280">
        <v>1252303279</v>
      </c>
      <c r="C280">
        <v>51513101</v>
      </c>
      <c r="D280" s="28">
        <v>45706</v>
      </c>
      <c r="E280" s="27" t="s">
        <v>110</v>
      </c>
      <c r="F280" t="s">
        <v>11</v>
      </c>
      <c r="G280" t="s">
        <v>13</v>
      </c>
      <c r="H280" t="s">
        <v>19</v>
      </c>
      <c r="I280">
        <v>2</v>
      </c>
      <c r="J280">
        <v>12.87</v>
      </c>
      <c r="K280">
        <f t="shared" si="8"/>
        <v>15.186599999999999</v>
      </c>
      <c r="L280" t="str">
        <f>_xlfn.IFNA(VLOOKUP(C280,מצבת_כלי_רכב!$E:$F,2,),"לא נמצא")</f>
        <v>יגאל פניאל</v>
      </c>
      <c r="M280" t="str">
        <f t="shared" si="9"/>
        <v>no</v>
      </c>
    </row>
    <row r="281" spans="1:13">
      <c r="A281">
        <v>176133</v>
      </c>
      <c r="B281">
        <v>1252303279</v>
      </c>
      <c r="C281">
        <v>76886302</v>
      </c>
      <c r="D281" s="28">
        <v>45706</v>
      </c>
      <c r="E281" s="27" t="s">
        <v>110</v>
      </c>
      <c r="F281" t="s">
        <v>11</v>
      </c>
      <c r="G281" t="s">
        <v>15</v>
      </c>
      <c r="H281" t="s">
        <v>16</v>
      </c>
      <c r="I281">
        <v>3</v>
      </c>
      <c r="J281">
        <v>12.87</v>
      </c>
      <c r="K281">
        <f t="shared" si="8"/>
        <v>15.186599999999999</v>
      </c>
      <c r="L281" t="str">
        <f>_xlfn.IFNA(VLOOKUP(C281,מצבת_כלי_רכב!$E:$F,2,),"לא נמצא")</f>
        <v>יניב הררי</v>
      </c>
      <c r="M281" t="str">
        <f t="shared" si="9"/>
        <v>no</v>
      </c>
    </row>
    <row r="282" spans="1:13">
      <c r="A282">
        <v>176133</v>
      </c>
      <c r="B282">
        <v>1252303279</v>
      </c>
      <c r="C282">
        <v>63864202</v>
      </c>
      <c r="D282" s="28">
        <v>45706</v>
      </c>
      <c r="E282" s="27" t="s">
        <v>110</v>
      </c>
      <c r="F282" t="s">
        <v>11</v>
      </c>
      <c r="G282" t="s">
        <v>14</v>
      </c>
      <c r="H282" t="s">
        <v>17</v>
      </c>
      <c r="I282">
        <v>6</v>
      </c>
      <c r="J282">
        <v>27.68</v>
      </c>
      <c r="K282">
        <f t="shared" si="8"/>
        <v>32.662399999999998</v>
      </c>
      <c r="L282" t="str">
        <f>_xlfn.IFNA(VLOOKUP(C282,מצבת_כלי_רכב!$E:$F,2,),"לא נמצא")</f>
        <v xml:space="preserve">אבי ברכה </v>
      </c>
      <c r="M282" t="str">
        <f t="shared" si="9"/>
        <v>no</v>
      </c>
    </row>
    <row r="283" spans="1:13">
      <c r="A283">
        <v>176133</v>
      </c>
      <c r="B283">
        <v>1252303279</v>
      </c>
      <c r="C283">
        <v>62923103</v>
      </c>
      <c r="D283" s="28">
        <v>45706</v>
      </c>
      <c r="E283" s="27" t="s">
        <v>110</v>
      </c>
      <c r="F283" t="s">
        <v>18</v>
      </c>
      <c r="G283" t="s">
        <v>20</v>
      </c>
      <c r="H283" t="s">
        <v>21</v>
      </c>
      <c r="I283">
        <v>8</v>
      </c>
      <c r="J283">
        <v>64.349999999999994</v>
      </c>
      <c r="K283">
        <f t="shared" si="8"/>
        <v>75.932999999999993</v>
      </c>
      <c r="L283" t="str">
        <f>_xlfn.IFNA(VLOOKUP(C283,מצבת_כלי_רכב!$E:$F,2,),"לא נמצא")</f>
        <v>מחסן ספרינטר</v>
      </c>
      <c r="M283" t="str">
        <f t="shared" si="9"/>
        <v>no</v>
      </c>
    </row>
    <row r="284" spans="1:13">
      <c r="A284">
        <v>176133</v>
      </c>
      <c r="B284">
        <v>1252303279</v>
      </c>
      <c r="C284">
        <v>39429702</v>
      </c>
      <c r="D284" s="28">
        <v>45706</v>
      </c>
      <c r="E284" s="27" t="s">
        <v>110</v>
      </c>
      <c r="F284" t="s">
        <v>11</v>
      </c>
      <c r="G284" t="s">
        <v>17</v>
      </c>
      <c r="H284" t="s">
        <v>21</v>
      </c>
      <c r="I284">
        <v>4</v>
      </c>
      <c r="J284">
        <v>17.16</v>
      </c>
      <c r="K284">
        <f t="shared" si="8"/>
        <v>20.248799999999999</v>
      </c>
      <c r="L284" t="str">
        <f>_xlfn.IFNA(VLOOKUP(C284,מצבת_כלי_רכב!$E:$F,2,),"לא נמצא")</f>
        <v xml:space="preserve">ירון יוסף </v>
      </c>
      <c r="M284" t="str">
        <f t="shared" si="9"/>
        <v>no</v>
      </c>
    </row>
    <row r="285" spans="1:13">
      <c r="A285">
        <v>176133</v>
      </c>
      <c r="B285">
        <v>1252303279</v>
      </c>
      <c r="C285">
        <v>63864202</v>
      </c>
      <c r="D285" s="28">
        <v>45705</v>
      </c>
      <c r="E285" s="27" t="s">
        <v>111</v>
      </c>
      <c r="F285" t="s">
        <v>11</v>
      </c>
      <c r="G285" t="s">
        <v>16</v>
      </c>
      <c r="H285" t="s">
        <v>13</v>
      </c>
      <c r="I285">
        <v>6</v>
      </c>
      <c r="J285">
        <v>21.45</v>
      </c>
      <c r="K285">
        <f t="shared" si="8"/>
        <v>25.310999999999996</v>
      </c>
      <c r="L285" t="str">
        <f>_xlfn.IFNA(VLOOKUP(C285,מצבת_כלי_רכב!$E:$F,2,),"לא נמצא")</f>
        <v xml:space="preserve">אבי ברכה </v>
      </c>
      <c r="M285" t="str">
        <f t="shared" si="9"/>
        <v>no</v>
      </c>
    </row>
    <row r="286" spans="1:13">
      <c r="A286">
        <v>176133</v>
      </c>
      <c r="B286">
        <v>1252303279</v>
      </c>
      <c r="C286">
        <v>53484801</v>
      </c>
      <c r="D286" s="28">
        <v>45705</v>
      </c>
      <c r="E286" s="27" t="s">
        <v>111</v>
      </c>
      <c r="F286" t="s">
        <v>11</v>
      </c>
      <c r="G286" t="s">
        <v>14</v>
      </c>
      <c r="H286" t="s">
        <v>13</v>
      </c>
      <c r="I286">
        <v>7</v>
      </c>
      <c r="J286">
        <v>27.68</v>
      </c>
      <c r="K286">
        <f t="shared" si="8"/>
        <v>32.662399999999998</v>
      </c>
      <c r="L286" t="str">
        <f>_xlfn.IFNA(VLOOKUP(C286,מצבת_כלי_רכב!$E:$F,2,),"לא נמצא")</f>
        <v>איציק גבע</v>
      </c>
      <c r="M286" t="str">
        <f t="shared" si="9"/>
        <v>no</v>
      </c>
    </row>
    <row r="287" spans="1:13">
      <c r="A287">
        <v>176133</v>
      </c>
      <c r="B287">
        <v>1252303279</v>
      </c>
      <c r="C287">
        <v>63864202</v>
      </c>
      <c r="D287" s="28">
        <v>45705</v>
      </c>
      <c r="E287" s="27" t="s">
        <v>111</v>
      </c>
      <c r="F287" t="s">
        <v>11</v>
      </c>
      <c r="G287" t="s">
        <v>16</v>
      </c>
      <c r="H287" t="s">
        <v>14</v>
      </c>
      <c r="I287">
        <v>1</v>
      </c>
      <c r="J287">
        <v>6.23</v>
      </c>
      <c r="K287">
        <f t="shared" si="8"/>
        <v>7.3513999999999999</v>
      </c>
      <c r="L287" t="str">
        <f>_xlfn.IFNA(VLOOKUP(C287,מצבת_כלי_רכב!$E:$F,2,),"לא נמצא")</f>
        <v xml:space="preserve">אבי ברכה </v>
      </c>
      <c r="M287" t="str">
        <f t="shared" si="9"/>
        <v>no</v>
      </c>
    </row>
    <row r="288" spans="1:13">
      <c r="A288">
        <v>176133</v>
      </c>
      <c r="B288">
        <v>1252303279</v>
      </c>
      <c r="C288">
        <v>74599802</v>
      </c>
      <c r="D288" s="28">
        <v>45705</v>
      </c>
      <c r="E288" s="27" t="s">
        <v>111</v>
      </c>
      <c r="F288" t="s">
        <v>18</v>
      </c>
      <c r="G288" t="s">
        <v>19</v>
      </c>
      <c r="H288" t="s">
        <v>13</v>
      </c>
      <c r="I288">
        <v>2</v>
      </c>
      <c r="J288">
        <v>38.61</v>
      </c>
      <c r="K288">
        <f t="shared" si="8"/>
        <v>45.559799999999996</v>
      </c>
      <c r="L288" t="str">
        <f>_xlfn.IFNA(VLOOKUP(C288,מצבת_כלי_רכב!$E:$F,2,),"לא נמצא")</f>
        <v>מחסן איציק משיח</v>
      </c>
      <c r="M288" t="str">
        <f t="shared" si="9"/>
        <v>no</v>
      </c>
    </row>
    <row r="289" spans="1:13">
      <c r="A289">
        <v>176133</v>
      </c>
      <c r="B289">
        <v>1252303279</v>
      </c>
      <c r="C289">
        <v>54718201</v>
      </c>
      <c r="D289" s="28">
        <v>45704</v>
      </c>
      <c r="E289" s="27" t="s">
        <v>112</v>
      </c>
      <c r="F289" t="s">
        <v>11</v>
      </c>
      <c r="G289" t="s">
        <v>20</v>
      </c>
      <c r="H289" t="s">
        <v>22</v>
      </c>
      <c r="I289">
        <v>1</v>
      </c>
      <c r="J289">
        <v>12.87</v>
      </c>
      <c r="K289">
        <f t="shared" si="8"/>
        <v>15.186599999999999</v>
      </c>
      <c r="L289" t="str">
        <f>_xlfn.IFNA(VLOOKUP(C289,מצבת_כלי_רכב!$E:$F,2,),"לא נמצא")</f>
        <v>עמית רוזנשטיין</v>
      </c>
      <c r="M289" t="str">
        <f t="shared" si="9"/>
        <v>no</v>
      </c>
    </row>
    <row r="290" spans="1:13">
      <c r="A290">
        <v>176133</v>
      </c>
      <c r="B290">
        <v>1252303279</v>
      </c>
      <c r="C290">
        <v>51513101</v>
      </c>
      <c r="D290" s="28">
        <v>45704</v>
      </c>
      <c r="E290" s="27" t="s">
        <v>112</v>
      </c>
      <c r="F290" t="s">
        <v>11</v>
      </c>
      <c r="G290" t="s">
        <v>13</v>
      </c>
      <c r="H290" t="s">
        <v>15</v>
      </c>
      <c r="I290">
        <v>3</v>
      </c>
      <c r="J290">
        <v>12.87</v>
      </c>
      <c r="K290">
        <f t="shared" si="8"/>
        <v>15.186599999999999</v>
      </c>
      <c r="L290" t="str">
        <f>_xlfn.IFNA(VLOOKUP(C290,מצבת_כלי_רכב!$E:$F,2,),"לא נמצא")</f>
        <v>יגאל פניאל</v>
      </c>
      <c r="M290" t="str">
        <f t="shared" si="9"/>
        <v>no</v>
      </c>
    </row>
    <row r="291" spans="1:13">
      <c r="A291">
        <v>176133</v>
      </c>
      <c r="B291">
        <v>1252303279</v>
      </c>
      <c r="C291">
        <v>53484801</v>
      </c>
      <c r="D291" s="28">
        <v>45704</v>
      </c>
      <c r="E291" s="27" t="s">
        <v>112</v>
      </c>
      <c r="F291" t="s">
        <v>11</v>
      </c>
      <c r="G291" t="s">
        <v>14</v>
      </c>
      <c r="H291" t="s">
        <v>15</v>
      </c>
      <c r="I291">
        <v>4</v>
      </c>
      <c r="J291">
        <v>19.100000000000001</v>
      </c>
      <c r="K291">
        <f t="shared" si="8"/>
        <v>22.538</v>
      </c>
      <c r="L291" t="str">
        <f>_xlfn.IFNA(VLOOKUP(C291,מצבת_כלי_רכב!$E:$F,2,),"לא נמצא")</f>
        <v>איציק גבע</v>
      </c>
      <c r="M291" t="str">
        <f t="shared" si="9"/>
        <v>no</v>
      </c>
    </row>
    <row r="292" spans="1:13">
      <c r="A292">
        <v>176133</v>
      </c>
      <c r="B292">
        <v>1252303279</v>
      </c>
      <c r="C292">
        <v>74599802</v>
      </c>
      <c r="D292" s="28">
        <v>45704</v>
      </c>
      <c r="E292" s="27" t="s">
        <v>112</v>
      </c>
      <c r="F292" t="s">
        <v>18</v>
      </c>
      <c r="G292" t="s">
        <v>20</v>
      </c>
      <c r="H292" t="s">
        <v>22</v>
      </c>
      <c r="I292">
        <v>1</v>
      </c>
      <c r="J292">
        <v>38.61</v>
      </c>
      <c r="K292">
        <f t="shared" si="8"/>
        <v>45.559799999999996</v>
      </c>
      <c r="L292" t="str">
        <f>_xlfn.IFNA(VLOOKUP(C292,מצבת_כלי_רכב!$E:$F,2,),"לא נמצא")</f>
        <v>מחסן איציק משיח</v>
      </c>
      <c r="M292" t="str">
        <f t="shared" si="9"/>
        <v>no</v>
      </c>
    </row>
    <row r="293" spans="1:13">
      <c r="A293">
        <v>176133</v>
      </c>
      <c r="B293">
        <v>1252303279</v>
      </c>
      <c r="C293">
        <v>63864202</v>
      </c>
      <c r="D293" s="28">
        <v>45704</v>
      </c>
      <c r="E293" s="27" t="s">
        <v>112</v>
      </c>
      <c r="F293" t="s">
        <v>11</v>
      </c>
      <c r="G293" t="s">
        <v>20</v>
      </c>
      <c r="H293" t="s">
        <v>22</v>
      </c>
      <c r="I293">
        <v>1</v>
      </c>
      <c r="J293">
        <v>12.87</v>
      </c>
      <c r="K293">
        <f t="shared" si="8"/>
        <v>15.186599999999999</v>
      </c>
      <c r="L293" t="str">
        <f>_xlfn.IFNA(VLOOKUP(C293,מצבת_כלי_רכב!$E:$F,2,),"לא נמצא")</f>
        <v xml:space="preserve">אבי ברכה </v>
      </c>
      <c r="M293" t="str">
        <f t="shared" si="9"/>
        <v>no</v>
      </c>
    </row>
    <row r="294" spans="1:13">
      <c r="A294">
        <v>176133</v>
      </c>
      <c r="B294">
        <v>1252303279</v>
      </c>
      <c r="C294">
        <v>53484801</v>
      </c>
      <c r="D294" s="28">
        <v>45704</v>
      </c>
      <c r="E294" s="27" t="s">
        <v>112</v>
      </c>
      <c r="F294" t="s">
        <v>11</v>
      </c>
      <c r="G294" t="s">
        <v>19</v>
      </c>
      <c r="H294" t="s">
        <v>14</v>
      </c>
      <c r="I294">
        <v>5</v>
      </c>
      <c r="J294">
        <v>23.39</v>
      </c>
      <c r="K294">
        <f t="shared" si="8"/>
        <v>27.600200000000001</v>
      </c>
      <c r="L294" t="str">
        <f>_xlfn.IFNA(VLOOKUP(C294,מצבת_כלי_רכב!$E:$F,2,),"לא נמצא")</f>
        <v>איציק גבע</v>
      </c>
      <c r="M294" t="str">
        <f t="shared" si="9"/>
        <v>no</v>
      </c>
    </row>
    <row r="295" spans="1:13">
      <c r="A295">
        <v>176133</v>
      </c>
      <c r="B295">
        <v>1252303279</v>
      </c>
      <c r="C295">
        <v>39429702</v>
      </c>
      <c r="D295" s="28">
        <v>45704</v>
      </c>
      <c r="E295" s="27" t="s">
        <v>112</v>
      </c>
      <c r="F295" t="s">
        <v>11</v>
      </c>
      <c r="G295" t="s">
        <v>17</v>
      </c>
      <c r="H295" t="s">
        <v>21</v>
      </c>
      <c r="I295">
        <v>4</v>
      </c>
      <c r="J295">
        <v>17.16</v>
      </c>
      <c r="K295">
        <f t="shared" si="8"/>
        <v>20.248799999999999</v>
      </c>
      <c r="L295" t="str">
        <f>_xlfn.IFNA(VLOOKUP(C295,מצבת_כלי_רכב!$E:$F,2,),"לא נמצא")</f>
        <v xml:space="preserve">ירון יוסף </v>
      </c>
      <c r="M295" t="str">
        <f t="shared" si="9"/>
        <v>no</v>
      </c>
    </row>
    <row r="296" spans="1:13">
      <c r="A296">
        <v>176133</v>
      </c>
      <c r="B296">
        <v>1252303279</v>
      </c>
      <c r="C296">
        <v>76886302</v>
      </c>
      <c r="D296" s="28">
        <v>45702</v>
      </c>
      <c r="E296" s="27" t="s">
        <v>113</v>
      </c>
      <c r="F296" t="s">
        <v>11</v>
      </c>
      <c r="G296" t="s">
        <v>19</v>
      </c>
      <c r="H296" t="s">
        <v>13</v>
      </c>
      <c r="I296">
        <v>2</v>
      </c>
      <c r="J296">
        <v>12.87</v>
      </c>
      <c r="K296">
        <f t="shared" si="8"/>
        <v>15.186599999999999</v>
      </c>
      <c r="L296" t="str">
        <f>_xlfn.IFNA(VLOOKUP(C296,מצבת_כלי_רכב!$E:$F,2,),"לא נמצא")</f>
        <v>יניב הררי</v>
      </c>
      <c r="M296" t="str">
        <f t="shared" si="9"/>
        <v>yes</v>
      </c>
    </row>
    <row r="297" spans="1:13">
      <c r="A297">
        <v>176133</v>
      </c>
      <c r="B297">
        <v>1251473684</v>
      </c>
      <c r="C297">
        <v>31339202</v>
      </c>
      <c r="D297" s="28">
        <v>45701</v>
      </c>
      <c r="E297" s="27" t="s">
        <v>114</v>
      </c>
      <c r="F297" t="s">
        <v>11</v>
      </c>
      <c r="G297" t="s">
        <v>20</v>
      </c>
      <c r="H297" t="s">
        <v>19</v>
      </c>
      <c r="I297">
        <v>5</v>
      </c>
      <c r="J297">
        <v>21.45</v>
      </c>
      <c r="K297">
        <f t="shared" si="8"/>
        <v>25.310999999999996</v>
      </c>
      <c r="L297" t="str">
        <f>_xlfn.IFNA(VLOOKUP(C297,מצבת_כלי_רכב!$E:$F,2,),"לא נמצא")</f>
        <v xml:space="preserve">דוד זילברמן </v>
      </c>
      <c r="M297" t="str">
        <f t="shared" si="9"/>
        <v>no</v>
      </c>
    </row>
    <row r="298" spans="1:13">
      <c r="A298">
        <v>176133</v>
      </c>
      <c r="B298">
        <v>1251473684</v>
      </c>
      <c r="C298">
        <v>54718201</v>
      </c>
      <c r="D298" s="28">
        <v>45701</v>
      </c>
      <c r="E298" s="27" t="s">
        <v>114</v>
      </c>
      <c r="F298" t="s">
        <v>11</v>
      </c>
      <c r="G298" t="s">
        <v>20</v>
      </c>
      <c r="H298" t="s">
        <v>22</v>
      </c>
      <c r="I298">
        <v>1</v>
      </c>
      <c r="J298">
        <v>12.87</v>
      </c>
      <c r="K298">
        <f t="shared" si="8"/>
        <v>15.186599999999999</v>
      </c>
      <c r="L298" t="str">
        <f>_xlfn.IFNA(VLOOKUP(C298,מצבת_כלי_רכב!$E:$F,2,),"לא נמצא")</f>
        <v>עמית רוזנשטיין</v>
      </c>
      <c r="M298" t="str">
        <f t="shared" si="9"/>
        <v>no</v>
      </c>
    </row>
    <row r="299" spans="1:13">
      <c r="A299">
        <v>176133</v>
      </c>
      <c r="B299">
        <v>1251473684</v>
      </c>
      <c r="C299">
        <v>76886302</v>
      </c>
      <c r="D299" s="28">
        <v>45701</v>
      </c>
      <c r="E299" s="27" t="s">
        <v>114</v>
      </c>
      <c r="F299" t="s">
        <v>11</v>
      </c>
      <c r="G299" t="s">
        <v>19</v>
      </c>
      <c r="H299" t="s">
        <v>16</v>
      </c>
      <c r="I299">
        <v>4</v>
      </c>
      <c r="J299">
        <v>17.16</v>
      </c>
      <c r="K299">
        <f t="shared" si="8"/>
        <v>20.248799999999999</v>
      </c>
      <c r="L299" t="str">
        <f>_xlfn.IFNA(VLOOKUP(C299,מצבת_כלי_רכב!$E:$F,2,),"לא נמצא")</f>
        <v>יניב הררי</v>
      </c>
      <c r="M299" t="str">
        <f t="shared" si="9"/>
        <v>no</v>
      </c>
    </row>
    <row r="300" spans="1:13">
      <c r="A300">
        <v>176133</v>
      </c>
      <c r="B300">
        <v>1252303279</v>
      </c>
      <c r="C300">
        <v>63864202</v>
      </c>
      <c r="D300" s="28">
        <v>45701</v>
      </c>
      <c r="E300" s="27" t="s">
        <v>114</v>
      </c>
      <c r="F300" t="s">
        <v>11</v>
      </c>
      <c r="G300" t="s">
        <v>14</v>
      </c>
      <c r="H300" t="s">
        <v>13</v>
      </c>
      <c r="I300">
        <v>7</v>
      </c>
      <c r="J300">
        <v>27.68</v>
      </c>
      <c r="K300">
        <f t="shared" si="8"/>
        <v>32.662399999999998</v>
      </c>
      <c r="L300" t="str">
        <f>_xlfn.IFNA(VLOOKUP(C300,מצבת_כלי_רכב!$E:$F,2,),"לא נמצא")</f>
        <v xml:space="preserve">אבי ברכה </v>
      </c>
      <c r="M300" t="str">
        <f t="shared" si="9"/>
        <v>no</v>
      </c>
    </row>
    <row r="301" spans="1:13">
      <c r="A301">
        <v>176133</v>
      </c>
      <c r="B301">
        <v>1251473684</v>
      </c>
      <c r="C301">
        <v>62923103</v>
      </c>
      <c r="D301" s="28">
        <v>45701</v>
      </c>
      <c r="E301" s="27" t="s">
        <v>114</v>
      </c>
      <c r="F301" t="s">
        <v>18</v>
      </c>
      <c r="G301" t="s">
        <v>12</v>
      </c>
      <c r="H301" t="s">
        <v>19</v>
      </c>
      <c r="I301">
        <v>3</v>
      </c>
      <c r="J301">
        <v>38.61</v>
      </c>
      <c r="K301">
        <f t="shared" si="8"/>
        <v>45.559799999999996</v>
      </c>
      <c r="L301" t="str">
        <f>_xlfn.IFNA(VLOOKUP(C301,מצבת_כלי_רכב!$E:$F,2,),"לא נמצא")</f>
        <v>מחסן ספרינטר</v>
      </c>
      <c r="M301" t="str">
        <f t="shared" si="9"/>
        <v>no</v>
      </c>
    </row>
    <row r="302" spans="1:13">
      <c r="A302">
        <v>176133</v>
      </c>
      <c r="B302">
        <v>1251473684</v>
      </c>
      <c r="C302">
        <v>77443601</v>
      </c>
      <c r="D302" s="28">
        <v>45701</v>
      </c>
      <c r="E302" s="27" t="s">
        <v>114</v>
      </c>
      <c r="F302" t="s">
        <v>11</v>
      </c>
      <c r="G302" t="s">
        <v>20</v>
      </c>
      <c r="H302" t="s">
        <v>19</v>
      </c>
      <c r="I302">
        <v>5</v>
      </c>
      <c r="J302">
        <v>21.45</v>
      </c>
      <c r="K302">
        <f t="shared" si="8"/>
        <v>25.310999999999996</v>
      </c>
      <c r="L302" t="str">
        <f>_xlfn.IFNA(VLOOKUP(C302,מצבת_כלי_רכב!$E:$F,2,),"לא נמצא")</f>
        <v>דניאל קעאטבי</v>
      </c>
      <c r="M302" t="str">
        <f t="shared" si="9"/>
        <v>no</v>
      </c>
    </row>
    <row r="303" spans="1:13">
      <c r="A303">
        <v>176133</v>
      </c>
      <c r="B303">
        <v>1251473684</v>
      </c>
      <c r="C303">
        <v>62923103</v>
      </c>
      <c r="D303" s="28">
        <v>45701</v>
      </c>
      <c r="E303" s="27" t="s">
        <v>114</v>
      </c>
      <c r="F303" t="s">
        <v>18</v>
      </c>
      <c r="G303" t="s">
        <v>19</v>
      </c>
      <c r="H303" t="s">
        <v>12</v>
      </c>
      <c r="I303">
        <v>3</v>
      </c>
      <c r="J303">
        <v>38.61</v>
      </c>
      <c r="K303">
        <f t="shared" si="8"/>
        <v>45.559799999999996</v>
      </c>
      <c r="L303" t="str">
        <f>_xlfn.IFNA(VLOOKUP(C303,מצבת_כלי_רכב!$E:$F,2,),"לא נמצא")</f>
        <v>מחסן ספרינטר</v>
      </c>
      <c r="M303" t="str">
        <f t="shared" si="9"/>
        <v>no</v>
      </c>
    </row>
    <row r="304" spans="1:13">
      <c r="A304">
        <v>176133</v>
      </c>
      <c r="B304">
        <v>1251473684</v>
      </c>
      <c r="C304">
        <v>51513101</v>
      </c>
      <c r="D304" s="28">
        <v>45700</v>
      </c>
      <c r="E304" s="27" t="s">
        <v>109</v>
      </c>
      <c r="F304" t="s">
        <v>11</v>
      </c>
      <c r="G304" t="s">
        <v>14</v>
      </c>
      <c r="H304" t="s">
        <v>17</v>
      </c>
      <c r="I304">
        <v>6</v>
      </c>
      <c r="J304">
        <v>27.68</v>
      </c>
      <c r="K304">
        <f t="shared" si="8"/>
        <v>32.662399999999998</v>
      </c>
      <c r="L304" t="str">
        <f>_xlfn.IFNA(VLOOKUP(C304,מצבת_כלי_רכב!$E:$F,2,),"לא נמצא")</f>
        <v>יגאל פניאל</v>
      </c>
      <c r="M304" t="str">
        <f t="shared" si="9"/>
        <v>no</v>
      </c>
    </row>
    <row r="305" spans="1:13">
      <c r="A305">
        <v>176133</v>
      </c>
      <c r="B305">
        <v>1252303279</v>
      </c>
      <c r="C305">
        <v>63864202</v>
      </c>
      <c r="D305" s="28">
        <v>45700</v>
      </c>
      <c r="E305" s="27" t="s">
        <v>109</v>
      </c>
      <c r="F305" t="s">
        <v>11</v>
      </c>
      <c r="G305" t="s">
        <v>21</v>
      </c>
      <c r="H305" t="s">
        <v>13</v>
      </c>
      <c r="I305">
        <v>5</v>
      </c>
      <c r="J305">
        <v>21.45</v>
      </c>
      <c r="K305">
        <f t="shared" si="8"/>
        <v>25.310999999999996</v>
      </c>
      <c r="L305" t="str">
        <f>_xlfn.IFNA(VLOOKUP(C305,מצבת_כלי_רכב!$E:$F,2,),"לא נמצא")</f>
        <v xml:space="preserve">אבי ברכה </v>
      </c>
      <c r="M305" t="str">
        <f t="shared" si="9"/>
        <v>no</v>
      </c>
    </row>
    <row r="306" spans="1:13">
      <c r="A306">
        <v>176133</v>
      </c>
      <c r="B306">
        <v>1251473684</v>
      </c>
      <c r="C306">
        <v>51513101</v>
      </c>
      <c r="D306" s="28">
        <v>45700</v>
      </c>
      <c r="E306" s="27" t="s">
        <v>109</v>
      </c>
      <c r="F306" t="s">
        <v>11</v>
      </c>
      <c r="G306" t="s">
        <v>17</v>
      </c>
      <c r="H306" t="s">
        <v>14</v>
      </c>
      <c r="I306">
        <v>6</v>
      </c>
      <c r="J306">
        <v>27.68</v>
      </c>
      <c r="K306">
        <f t="shared" si="8"/>
        <v>32.662399999999998</v>
      </c>
      <c r="L306" t="str">
        <f>_xlfn.IFNA(VLOOKUP(C306,מצבת_כלי_רכב!$E:$F,2,),"לא נמצא")</f>
        <v>יגאל פניאל</v>
      </c>
      <c r="M306" t="str">
        <f t="shared" si="9"/>
        <v>no</v>
      </c>
    </row>
    <row r="307" spans="1:13">
      <c r="A307">
        <v>176133</v>
      </c>
      <c r="B307">
        <v>1251473684</v>
      </c>
      <c r="C307">
        <v>39429702</v>
      </c>
      <c r="D307" s="28">
        <v>45700</v>
      </c>
      <c r="E307" s="27" t="s">
        <v>109</v>
      </c>
      <c r="F307" t="s">
        <v>11</v>
      </c>
      <c r="G307" t="s">
        <v>17</v>
      </c>
      <c r="H307" t="s">
        <v>21</v>
      </c>
      <c r="I307">
        <v>4</v>
      </c>
      <c r="J307">
        <v>17.16</v>
      </c>
      <c r="K307">
        <f t="shared" si="8"/>
        <v>20.248799999999999</v>
      </c>
      <c r="L307" t="str">
        <f>_xlfn.IFNA(VLOOKUP(C307,מצבת_כלי_רכב!$E:$F,2,),"לא נמצא")</f>
        <v xml:space="preserve">ירון יוסף </v>
      </c>
      <c r="M307" t="str">
        <f t="shared" si="9"/>
        <v>no</v>
      </c>
    </row>
    <row r="308" spans="1:13">
      <c r="A308">
        <v>176133</v>
      </c>
      <c r="B308">
        <v>1251473684</v>
      </c>
      <c r="C308">
        <v>76886302</v>
      </c>
      <c r="D308" s="28">
        <v>45700</v>
      </c>
      <c r="E308" s="27" t="s">
        <v>109</v>
      </c>
      <c r="F308" t="s">
        <v>11</v>
      </c>
      <c r="G308" t="s">
        <v>19</v>
      </c>
      <c r="H308" t="s">
        <v>12</v>
      </c>
      <c r="I308">
        <v>3</v>
      </c>
      <c r="J308">
        <v>12.87</v>
      </c>
      <c r="K308">
        <f t="shared" si="8"/>
        <v>15.186599999999999</v>
      </c>
      <c r="L308" t="str">
        <f>_xlfn.IFNA(VLOOKUP(C308,מצבת_כלי_רכב!$E:$F,2,),"לא נמצא")</f>
        <v>יניב הררי</v>
      </c>
      <c r="M308" t="str">
        <f t="shared" si="9"/>
        <v>no</v>
      </c>
    </row>
    <row r="309" spans="1:13">
      <c r="A309">
        <v>176133</v>
      </c>
      <c r="B309">
        <v>1251473684</v>
      </c>
      <c r="C309">
        <v>31339202</v>
      </c>
      <c r="D309" s="28">
        <v>45700</v>
      </c>
      <c r="E309" s="27" t="s">
        <v>109</v>
      </c>
      <c r="F309" t="s">
        <v>11</v>
      </c>
      <c r="G309" t="s">
        <v>19</v>
      </c>
      <c r="H309" t="s">
        <v>20</v>
      </c>
      <c r="I309">
        <v>5</v>
      </c>
      <c r="J309">
        <v>21.45</v>
      </c>
      <c r="K309">
        <f t="shared" si="8"/>
        <v>25.310999999999996</v>
      </c>
      <c r="L309" t="str">
        <f>_xlfn.IFNA(VLOOKUP(C309,מצבת_כלי_רכב!$E:$F,2,),"לא נמצא")</f>
        <v xml:space="preserve">דוד זילברמן </v>
      </c>
      <c r="M309" t="str">
        <f t="shared" si="9"/>
        <v>no</v>
      </c>
    </row>
    <row r="310" spans="1:13">
      <c r="A310">
        <v>176133</v>
      </c>
      <c r="B310">
        <v>1251473684</v>
      </c>
      <c r="C310">
        <v>13802001</v>
      </c>
      <c r="D310" s="28">
        <v>45699</v>
      </c>
      <c r="E310" s="27" t="s">
        <v>110</v>
      </c>
      <c r="F310" t="s">
        <v>11</v>
      </c>
      <c r="G310" t="s">
        <v>14</v>
      </c>
      <c r="H310" t="s">
        <v>16</v>
      </c>
      <c r="I310">
        <v>1</v>
      </c>
      <c r="J310">
        <v>6.23</v>
      </c>
      <c r="K310">
        <f t="shared" si="8"/>
        <v>7.3513999999999999</v>
      </c>
      <c r="L310" t="str">
        <f>_xlfn.IFNA(VLOOKUP(C310,מצבת_כלי_רכב!$E:$F,2,),"לא נמצא")</f>
        <v xml:space="preserve">גאיה שמעוני </v>
      </c>
      <c r="M310" t="str">
        <f t="shared" si="9"/>
        <v>no</v>
      </c>
    </row>
    <row r="311" spans="1:13">
      <c r="A311">
        <v>176133</v>
      </c>
      <c r="B311">
        <v>1251473684</v>
      </c>
      <c r="C311">
        <v>76886302</v>
      </c>
      <c r="D311" s="28">
        <v>45699</v>
      </c>
      <c r="E311" s="27" t="s">
        <v>110</v>
      </c>
      <c r="F311" t="s">
        <v>11</v>
      </c>
      <c r="G311" t="s">
        <v>12</v>
      </c>
      <c r="H311" t="s">
        <v>14</v>
      </c>
      <c r="I311">
        <v>8</v>
      </c>
      <c r="J311">
        <v>27.68</v>
      </c>
      <c r="K311">
        <f t="shared" si="8"/>
        <v>32.662399999999998</v>
      </c>
      <c r="L311" t="str">
        <f>_xlfn.IFNA(VLOOKUP(C311,מצבת_כלי_רכב!$E:$F,2,),"לא נמצא")</f>
        <v>יניב הררי</v>
      </c>
      <c r="M311" t="str">
        <f t="shared" si="9"/>
        <v>no</v>
      </c>
    </row>
    <row r="312" spans="1:13">
      <c r="A312">
        <v>176133</v>
      </c>
      <c r="B312">
        <v>1251473684</v>
      </c>
      <c r="C312">
        <v>51513101</v>
      </c>
      <c r="D312" s="28">
        <v>45699</v>
      </c>
      <c r="E312" s="27" t="s">
        <v>110</v>
      </c>
      <c r="F312" t="s">
        <v>11</v>
      </c>
      <c r="G312" t="s">
        <v>12</v>
      </c>
      <c r="H312" t="s">
        <v>13</v>
      </c>
      <c r="I312">
        <v>1</v>
      </c>
      <c r="J312">
        <v>12.87</v>
      </c>
      <c r="K312">
        <f t="shared" si="8"/>
        <v>15.186599999999999</v>
      </c>
      <c r="L312" t="str">
        <f>_xlfn.IFNA(VLOOKUP(C312,מצבת_כלי_רכב!$E:$F,2,),"לא נמצא")</f>
        <v>יגאל פניאל</v>
      </c>
      <c r="M312" t="str">
        <f t="shared" si="9"/>
        <v>no</v>
      </c>
    </row>
    <row r="313" spans="1:13">
      <c r="A313">
        <v>176133</v>
      </c>
      <c r="B313">
        <v>1251473684</v>
      </c>
      <c r="C313">
        <v>53484801</v>
      </c>
      <c r="D313" s="28">
        <v>45699</v>
      </c>
      <c r="E313" s="27" t="s">
        <v>110</v>
      </c>
      <c r="F313" t="s">
        <v>11</v>
      </c>
      <c r="G313" t="s">
        <v>15</v>
      </c>
      <c r="H313" t="s">
        <v>23</v>
      </c>
      <c r="I313">
        <v>1</v>
      </c>
      <c r="J313">
        <v>12.87</v>
      </c>
      <c r="K313">
        <f t="shared" si="8"/>
        <v>15.186599999999999</v>
      </c>
      <c r="L313" t="str">
        <f>_xlfn.IFNA(VLOOKUP(C313,מצבת_כלי_רכב!$E:$F,2,),"לא נמצא")</f>
        <v>איציק גבע</v>
      </c>
      <c r="M313" t="str">
        <f t="shared" si="9"/>
        <v>no</v>
      </c>
    </row>
    <row r="314" spans="1:13">
      <c r="A314">
        <v>176133</v>
      </c>
      <c r="B314">
        <v>1252303279</v>
      </c>
      <c r="C314">
        <v>63864202</v>
      </c>
      <c r="D314" s="28">
        <v>45699</v>
      </c>
      <c r="E314" s="27" t="s">
        <v>110</v>
      </c>
      <c r="F314" t="s">
        <v>11</v>
      </c>
      <c r="G314" t="s">
        <v>14</v>
      </c>
      <c r="H314" t="s">
        <v>13</v>
      </c>
      <c r="I314">
        <v>7</v>
      </c>
      <c r="J314">
        <v>27.68</v>
      </c>
      <c r="K314">
        <f t="shared" si="8"/>
        <v>32.662399999999998</v>
      </c>
      <c r="L314" t="str">
        <f>_xlfn.IFNA(VLOOKUP(C314,מצבת_כלי_רכב!$E:$F,2,),"לא נמצא")</f>
        <v xml:space="preserve">אבי ברכה </v>
      </c>
      <c r="M314" t="str">
        <f t="shared" si="9"/>
        <v>no</v>
      </c>
    </row>
    <row r="315" spans="1:13">
      <c r="A315">
        <v>176133</v>
      </c>
      <c r="B315">
        <v>1252303279</v>
      </c>
      <c r="C315">
        <v>63864202</v>
      </c>
      <c r="D315" s="28">
        <v>45699</v>
      </c>
      <c r="E315" s="27" t="s">
        <v>110</v>
      </c>
      <c r="F315" t="s">
        <v>11</v>
      </c>
      <c r="G315" t="s">
        <v>17</v>
      </c>
      <c r="H315" t="s">
        <v>14</v>
      </c>
      <c r="I315">
        <v>6</v>
      </c>
      <c r="J315">
        <v>27.68</v>
      </c>
      <c r="K315">
        <f t="shared" si="8"/>
        <v>32.662399999999998</v>
      </c>
      <c r="L315" t="str">
        <f>_xlfn.IFNA(VLOOKUP(C315,מצבת_כלי_רכב!$E:$F,2,),"לא נמצא")</f>
        <v xml:space="preserve">אבי ברכה </v>
      </c>
      <c r="M315" t="str">
        <f t="shared" si="9"/>
        <v>no</v>
      </c>
    </row>
    <row r="316" spans="1:13">
      <c r="A316">
        <v>176133</v>
      </c>
      <c r="B316">
        <v>1251473684</v>
      </c>
      <c r="C316">
        <v>76886302</v>
      </c>
      <c r="D316" s="28">
        <v>45699</v>
      </c>
      <c r="E316" s="27" t="s">
        <v>110</v>
      </c>
      <c r="F316" t="s">
        <v>11</v>
      </c>
      <c r="G316" t="s">
        <v>19</v>
      </c>
      <c r="H316" t="s">
        <v>12</v>
      </c>
      <c r="I316">
        <v>3</v>
      </c>
      <c r="J316">
        <v>12.87</v>
      </c>
      <c r="K316">
        <f t="shared" si="8"/>
        <v>15.186599999999999</v>
      </c>
      <c r="L316" t="str">
        <f>_xlfn.IFNA(VLOOKUP(C316,מצבת_כלי_רכב!$E:$F,2,),"לא נמצא")</f>
        <v>יניב הררי</v>
      </c>
      <c r="M316" t="str">
        <f t="shared" si="9"/>
        <v>no</v>
      </c>
    </row>
    <row r="317" spans="1:13">
      <c r="A317">
        <v>176133</v>
      </c>
      <c r="B317">
        <v>1251473684</v>
      </c>
      <c r="C317">
        <v>74599802</v>
      </c>
      <c r="D317" s="28">
        <v>45699</v>
      </c>
      <c r="E317" s="27" t="s">
        <v>110</v>
      </c>
      <c r="F317" t="s">
        <v>18</v>
      </c>
      <c r="G317" t="s">
        <v>17</v>
      </c>
      <c r="H317" t="s">
        <v>12</v>
      </c>
      <c r="I317">
        <v>2</v>
      </c>
      <c r="J317">
        <v>38.61</v>
      </c>
      <c r="K317">
        <f t="shared" si="8"/>
        <v>45.559799999999996</v>
      </c>
      <c r="L317" t="str">
        <f>_xlfn.IFNA(VLOOKUP(C317,מצבת_כלי_רכב!$E:$F,2,),"לא נמצא")</f>
        <v>מחסן איציק משיח</v>
      </c>
      <c r="M317" t="str">
        <f t="shared" si="9"/>
        <v>no</v>
      </c>
    </row>
    <row r="318" spans="1:13">
      <c r="A318">
        <v>176133</v>
      </c>
      <c r="B318">
        <v>1251473684</v>
      </c>
      <c r="C318">
        <v>51513101</v>
      </c>
      <c r="D318" s="28">
        <v>45699</v>
      </c>
      <c r="E318" s="27" t="s">
        <v>110</v>
      </c>
      <c r="F318" t="s">
        <v>11</v>
      </c>
      <c r="G318" t="s">
        <v>19</v>
      </c>
      <c r="H318" t="s">
        <v>12</v>
      </c>
      <c r="I318">
        <v>3</v>
      </c>
      <c r="J318">
        <v>12.87</v>
      </c>
      <c r="K318">
        <f t="shared" si="8"/>
        <v>15.186599999999999</v>
      </c>
      <c r="L318" t="str">
        <f>_xlfn.IFNA(VLOOKUP(C318,מצבת_כלי_רכב!$E:$F,2,),"לא נמצא")</f>
        <v>יגאל פניאל</v>
      </c>
      <c r="M318" t="str">
        <f t="shared" si="9"/>
        <v>no</v>
      </c>
    </row>
    <row r="319" spans="1:13">
      <c r="A319">
        <v>176133</v>
      </c>
      <c r="B319">
        <v>1251473684</v>
      </c>
      <c r="C319">
        <v>54718201</v>
      </c>
      <c r="D319" s="28">
        <v>45699</v>
      </c>
      <c r="E319" s="27" t="s">
        <v>110</v>
      </c>
      <c r="F319" t="s">
        <v>11</v>
      </c>
      <c r="G319" t="s">
        <v>22</v>
      </c>
      <c r="H319" t="s">
        <v>20</v>
      </c>
      <c r="I319">
        <v>1</v>
      </c>
      <c r="J319">
        <v>12.87</v>
      </c>
      <c r="K319">
        <f t="shared" si="8"/>
        <v>15.186599999999999</v>
      </c>
      <c r="L319" t="str">
        <f>_xlfn.IFNA(VLOOKUP(C319,מצבת_כלי_רכב!$E:$F,2,),"לא נמצא")</f>
        <v>עמית רוזנשטיין</v>
      </c>
      <c r="M319" t="str">
        <f t="shared" si="9"/>
        <v>no</v>
      </c>
    </row>
    <row r="320" spans="1:13">
      <c r="A320">
        <v>176133</v>
      </c>
      <c r="B320">
        <v>1251473684</v>
      </c>
      <c r="C320">
        <v>54718201</v>
      </c>
      <c r="D320" s="28">
        <v>45698</v>
      </c>
      <c r="E320" s="27" t="s">
        <v>111</v>
      </c>
      <c r="F320" t="s">
        <v>11</v>
      </c>
      <c r="G320" t="s">
        <v>20</v>
      </c>
      <c r="H320" t="s">
        <v>22</v>
      </c>
      <c r="I320">
        <v>1</v>
      </c>
      <c r="J320">
        <v>12.87</v>
      </c>
      <c r="K320">
        <f t="shared" si="8"/>
        <v>15.186599999999999</v>
      </c>
      <c r="L320" t="str">
        <f>_xlfn.IFNA(VLOOKUP(C320,מצבת_כלי_רכב!$E:$F,2,),"לא נמצא")</f>
        <v>עמית רוזנשטיין</v>
      </c>
      <c r="M320" t="str">
        <f t="shared" si="9"/>
        <v>no</v>
      </c>
    </row>
    <row r="321" spans="1:13">
      <c r="A321">
        <v>176133</v>
      </c>
      <c r="B321">
        <v>1252303279</v>
      </c>
      <c r="C321">
        <v>63864202</v>
      </c>
      <c r="D321" s="28">
        <v>45698</v>
      </c>
      <c r="E321" s="27" t="s">
        <v>111</v>
      </c>
      <c r="F321" t="s">
        <v>11</v>
      </c>
      <c r="G321" t="s">
        <v>14</v>
      </c>
      <c r="H321" t="s">
        <v>13</v>
      </c>
      <c r="I321">
        <v>7</v>
      </c>
      <c r="J321">
        <v>27.68</v>
      </c>
      <c r="K321">
        <f t="shared" si="8"/>
        <v>32.662399999999998</v>
      </c>
      <c r="L321" t="str">
        <f>_xlfn.IFNA(VLOOKUP(C321,מצבת_כלי_רכב!$E:$F,2,),"לא נמצא")</f>
        <v xml:space="preserve">אבי ברכה </v>
      </c>
      <c r="M321" t="str">
        <f t="shared" si="9"/>
        <v>no</v>
      </c>
    </row>
    <row r="322" spans="1:13">
      <c r="A322">
        <v>176133</v>
      </c>
      <c r="B322">
        <v>1252303279</v>
      </c>
      <c r="C322">
        <v>63864202</v>
      </c>
      <c r="D322" s="28">
        <v>45698</v>
      </c>
      <c r="E322" s="27" t="s">
        <v>111</v>
      </c>
      <c r="F322" t="s">
        <v>11</v>
      </c>
      <c r="G322" t="s">
        <v>16</v>
      </c>
      <c r="H322" t="s">
        <v>14</v>
      </c>
      <c r="I322">
        <v>1</v>
      </c>
      <c r="J322">
        <v>6.23</v>
      </c>
      <c r="K322">
        <f t="shared" si="8"/>
        <v>7.3513999999999999</v>
      </c>
      <c r="L322" t="str">
        <f>_xlfn.IFNA(VLOOKUP(C322,מצבת_כלי_רכב!$E:$F,2,),"לא נמצא")</f>
        <v xml:space="preserve">אבי ברכה </v>
      </c>
      <c r="M322" t="str">
        <f t="shared" si="9"/>
        <v>no</v>
      </c>
    </row>
    <row r="323" spans="1:13">
      <c r="A323">
        <v>176133</v>
      </c>
      <c r="B323">
        <v>1251473684</v>
      </c>
      <c r="C323">
        <v>53484801</v>
      </c>
      <c r="D323" s="28">
        <v>45698</v>
      </c>
      <c r="E323" s="27" t="s">
        <v>111</v>
      </c>
      <c r="F323" t="s">
        <v>11</v>
      </c>
      <c r="G323" t="s">
        <v>19</v>
      </c>
      <c r="H323" t="s">
        <v>12</v>
      </c>
      <c r="I323">
        <v>3</v>
      </c>
      <c r="J323">
        <v>12.87</v>
      </c>
      <c r="K323">
        <f t="shared" si="8"/>
        <v>15.186599999999999</v>
      </c>
      <c r="L323" t="str">
        <f>_xlfn.IFNA(VLOOKUP(C323,מצבת_כלי_רכב!$E:$F,2,),"לא נמצא")</f>
        <v>איציק גבע</v>
      </c>
      <c r="M323" t="str">
        <f t="shared" si="9"/>
        <v>no</v>
      </c>
    </row>
    <row r="324" spans="1:13">
      <c r="A324">
        <v>176133</v>
      </c>
      <c r="B324">
        <v>1251473684</v>
      </c>
      <c r="C324">
        <v>62923103</v>
      </c>
      <c r="D324" s="28">
        <v>45698</v>
      </c>
      <c r="E324" s="27" t="s">
        <v>111</v>
      </c>
      <c r="F324" t="s">
        <v>18</v>
      </c>
      <c r="G324" t="s">
        <v>16</v>
      </c>
      <c r="H324" t="s">
        <v>14</v>
      </c>
      <c r="I324">
        <v>1</v>
      </c>
      <c r="J324">
        <v>18.690000000000001</v>
      </c>
      <c r="K324">
        <f t="shared" si="8"/>
        <v>22.054200000000002</v>
      </c>
      <c r="L324" t="str">
        <f>_xlfn.IFNA(VLOOKUP(C324,מצבת_כלי_רכב!$E:$F,2,),"לא נמצא")</f>
        <v>מחסן ספרינטר</v>
      </c>
      <c r="M324" t="str">
        <f t="shared" si="9"/>
        <v>no</v>
      </c>
    </row>
    <row r="325" spans="1:13">
      <c r="A325">
        <v>176133</v>
      </c>
      <c r="B325">
        <v>1251473684</v>
      </c>
      <c r="C325">
        <v>54718201</v>
      </c>
      <c r="D325" s="28">
        <v>45698</v>
      </c>
      <c r="E325" s="27" t="s">
        <v>111</v>
      </c>
      <c r="F325" t="s">
        <v>11</v>
      </c>
      <c r="G325" t="s">
        <v>22</v>
      </c>
      <c r="H325" t="s">
        <v>20</v>
      </c>
      <c r="I325">
        <v>1</v>
      </c>
      <c r="J325">
        <v>12.87</v>
      </c>
      <c r="K325">
        <f t="shared" si="8"/>
        <v>15.186599999999999</v>
      </c>
      <c r="L325" t="str">
        <f>_xlfn.IFNA(VLOOKUP(C325,מצבת_כלי_רכב!$E:$F,2,),"לא נמצא")</f>
        <v>עמית רוזנשטיין</v>
      </c>
      <c r="M325" t="str">
        <f t="shared" si="9"/>
        <v>no</v>
      </c>
    </row>
    <row r="326" spans="1:13">
      <c r="A326">
        <v>176133</v>
      </c>
      <c r="B326">
        <v>1251473684</v>
      </c>
      <c r="C326">
        <v>74599802</v>
      </c>
      <c r="D326" s="28">
        <v>45697</v>
      </c>
      <c r="E326" s="27" t="s">
        <v>112</v>
      </c>
      <c r="F326" t="s">
        <v>18</v>
      </c>
      <c r="G326" t="s">
        <v>20</v>
      </c>
      <c r="H326" t="s">
        <v>12</v>
      </c>
      <c r="I326">
        <v>2</v>
      </c>
      <c r="J326">
        <v>38.61</v>
      </c>
      <c r="K326">
        <f t="shared" si="8"/>
        <v>45.559799999999996</v>
      </c>
      <c r="L326" t="str">
        <f>_xlfn.IFNA(VLOOKUP(C326,מצבת_כלי_רכב!$E:$F,2,),"לא נמצא")</f>
        <v>מחסן איציק משיח</v>
      </c>
      <c r="M326" t="str">
        <f t="shared" si="9"/>
        <v>no</v>
      </c>
    </row>
    <row r="327" spans="1:13">
      <c r="A327">
        <v>176133</v>
      </c>
      <c r="B327">
        <v>1251473684</v>
      </c>
      <c r="C327">
        <v>62923103</v>
      </c>
      <c r="D327" s="28">
        <v>45697</v>
      </c>
      <c r="E327" s="27" t="s">
        <v>112</v>
      </c>
      <c r="F327" t="s">
        <v>18</v>
      </c>
      <c r="G327" t="s">
        <v>13</v>
      </c>
      <c r="H327" t="s">
        <v>19</v>
      </c>
      <c r="I327">
        <v>2</v>
      </c>
      <c r="J327">
        <v>38.61</v>
      </c>
      <c r="K327">
        <f t="shared" si="8"/>
        <v>45.559799999999996</v>
      </c>
      <c r="L327" t="str">
        <f>_xlfn.IFNA(VLOOKUP(C327,מצבת_כלי_רכב!$E:$F,2,),"לא נמצא")</f>
        <v>מחסן ספרינטר</v>
      </c>
      <c r="M327" t="str">
        <f t="shared" si="9"/>
        <v>no</v>
      </c>
    </row>
    <row r="328" spans="1:13">
      <c r="A328">
        <v>176133</v>
      </c>
      <c r="B328">
        <v>1251473684</v>
      </c>
      <c r="C328">
        <v>62923103</v>
      </c>
      <c r="D328" s="28">
        <v>45697</v>
      </c>
      <c r="E328" s="27" t="s">
        <v>112</v>
      </c>
      <c r="F328" t="s">
        <v>18</v>
      </c>
      <c r="G328" t="s">
        <v>19</v>
      </c>
      <c r="H328" t="s">
        <v>12</v>
      </c>
      <c r="I328">
        <v>3</v>
      </c>
      <c r="J328">
        <v>38.61</v>
      </c>
      <c r="K328">
        <f t="shared" ref="K328:K391" si="10">J328*1.18</f>
        <v>45.559799999999996</v>
      </c>
      <c r="L328" t="str">
        <f>_xlfn.IFNA(VLOOKUP(C328,מצבת_כלי_רכב!$E:$F,2,),"לא נמצא")</f>
        <v>מחסן ספרינטר</v>
      </c>
      <c r="M328" t="str">
        <f t="shared" ref="M328:M391" si="11">IF(OR(E328="Friday", E328="Saturday"),"yes","no")</f>
        <v>no</v>
      </c>
    </row>
    <row r="329" spans="1:13">
      <c r="A329">
        <v>176133</v>
      </c>
      <c r="B329">
        <v>1251473684</v>
      </c>
      <c r="C329">
        <v>13802001</v>
      </c>
      <c r="D329" s="28">
        <v>45697</v>
      </c>
      <c r="E329" s="27" t="s">
        <v>112</v>
      </c>
      <c r="F329" t="s">
        <v>11</v>
      </c>
      <c r="G329" t="s">
        <v>13</v>
      </c>
      <c r="H329" t="s">
        <v>14</v>
      </c>
      <c r="I329">
        <v>7</v>
      </c>
      <c r="J329">
        <v>27.68</v>
      </c>
      <c r="K329">
        <f t="shared" si="10"/>
        <v>32.662399999999998</v>
      </c>
      <c r="L329" t="str">
        <f>_xlfn.IFNA(VLOOKUP(C329,מצבת_כלי_רכב!$E:$F,2,),"לא נמצא")</f>
        <v xml:space="preserve">גאיה שמעוני </v>
      </c>
      <c r="M329" t="str">
        <f t="shared" si="11"/>
        <v>no</v>
      </c>
    </row>
    <row r="330" spans="1:13">
      <c r="A330">
        <v>176133</v>
      </c>
      <c r="B330">
        <v>1251473684</v>
      </c>
      <c r="C330">
        <v>13802001</v>
      </c>
      <c r="D330" s="28">
        <v>45696</v>
      </c>
      <c r="E330" s="27" t="s">
        <v>115</v>
      </c>
      <c r="F330" t="s">
        <v>11</v>
      </c>
      <c r="G330" t="s">
        <v>20</v>
      </c>
      <c r="H330" t="s">
        <v>17</v>
      </c>
      <c r="I330">
        <v>4</v>
      </c>
      <c r="J330">
        <v>17.16</v>
      </c>
      <c r="K330">
        <f t="shared" si="10"/>
        <v>20.248799999999999</v>
      </c>
      <c r="L330" t="str">
        <f>_xlfn.IFNA(VLOOKUP(C330,מצבת_כלי_רכב!$E:$F,2,),"לא נמצא")</f>
        <v xml:space="preserve">גאיה שמעוני </v>
      </c>
      <c r="M330" t="str">
        <f t="shared" si="11"/>
        <v>yes</v>
      </c>
    </row>
    <row r="331" spans="1:13">
      <c r="A331">
        <v>176133</v>
      </c>
      <c r="B331">
        <v>1251473684</v>
      </c>
      <c r="C331">
        <v>39429702</v>
      </c>
      <c r="D331" s="28">
        <v>45695</v>
      </c>
      <c r="E331" s="27" t="s">
        <v>113</v>
      </c>
      <c r="F331" t="s">
        <v>11</v>
      </c>
      <c r="G331" t="s">
        <v>16</v>
      </c>
      <c r="H331" t="s">
        <v>17</v>
      </c>
      <c r="I331">
        <v>5</v>
      </c>
      <c r="J331">
        <v>21.45</v>
      </c>
      <c r="K331">
        <f t="shared" si="10"/>
        <v>25.310999999999996</v>
      </c>
      <c r="L331" t="str">
        <f>_xlfn.IFNA(VLOOKUP(C331,מצבת_כלי_רכב!$E:$F,2,),"לא נמצא")</f>
        <v xml:space="preserve">ירון יוסף </v>
      </c>
      <c r="M331" t="str">
        <f t="shared" si="11"/>
        <v>yes</v>
      </c>
    </row>
    <row r="332" spans="1:13">
      <c r="A332">
        <v>176133</v>
      </c>
      <c r="B332">
        <v>1251473684</v>
      </c>
      <c r="C332">
        <v>39429702</v>
      </c>
      <c r="D332" s="28">
        <v>45695</v>
      </c>
      <c r="E332" s="27" t="s">
        <v>113</v>
      </c>
      <c r="F332" t="s">
        <v>11</v>
      </c>
      <c r="G332" t="s">
        <v>17</v>
      </c>
      <c r="H332" t="s">
        <v>16</v>
      </c>
      <c r="I332">
        <v>5</v>
      </c>
      <c r="J332">
        <v>21.45</v>
      </c>
      <c r="K332">
        <f t="shared" si="10"/>
        <v>25.310999999999996</v>
      </c>
      <c r="L332" t="str">
        <f>_xlfn.IFNA(VLOOKUP(C332,מצבת_כלי_רכב!$E:$F,2,),"לא נמצא")</f>
        <v xml:space="preserve">ירון יוסף </v>
      </c>
      <c r="M332" t="str">
        <f t="shared" si="11"/>
        <v>yes</v>
      </c>
    </row>
    <row r="333" spans="1:13">
      <c r="A333">
        <v>176133</v>
      </c>
      <c r="B333">
        <v>1251473684</v>
      </c>
      <c r="C333">
        <v>8280686</v>
      </c>
      <c r="D333" s="28">
        <v>45695</v>
      </c>
      <c r="E333" s="27" t="s">
        <v>113</v>
      </c>
      <c r="F333" t="s">
        <v>11</v>
      </c>
      <c r="G333" t="s">
        <v>20</v>
      </c>
      <c r="H333" t="s">
        <v>12</v>
      </c>
      <c r="I333">
        <v>2</v>
      </c>
      <c r="J333">
        <v>12.87</v>
      </c>
      <c r="K333">
        <f t="shared" si="10"/>
        <v>15.186599999999999</v>
      </c>
      <c r="L333" t="str">
        <f>_xlfn.IFNA(VLOOKUP(C333,מצבת_כלי_רכב!$E:$F,2,),"לא נמצא")</f>
        <v>אורי צמח</v>
      </c>
      <c r="M333" t="str">
        <f t="shared" si="11"/>
        <v>yes</v>
      </c>
    </row>
    <row r="334" spans="1:13">
      <c r="A334">
        <v>176133</v>
      </c>
      <c r="B334">
        <v>1251473684</v>
      </c>
      <c r="C334">
        <v>76886302</v>
      </c>
      <c r="D334" s="28">
        <v>45695</v>
      </c>
      <c r="E334" s="27" t="s">
        <v>113</v>
      </c>
      <c r="F334" t="s">
        <v>11</v>
      </c>
      <c r="G334" t="s">
        <v>22</v>
      </c>
      <c r="H334" t="s">
        <v>14</v>
      </c>
      <c r="I334">
        <v>9</v>
      </c>
      <c r="J334">
        <v>27.68</v>
      </c>
      <c r="K334">
        <f t="shared" si="10"/>
        <v>32.662399999999998</v>
      </c>
      <c r="L334" t="str">
        <f>_xlfn.IFNA(VLOOKUP(C334,מצבת_כלי_רכב!$E:$F,2,),"לא נמצא")</f>
        <v>יניב הררי</v>
      </c>
      <c r="M334" t="str">
        <f t="shared" si="11"/>
        <v>yes</v>
      </c>
    </row>
    <row r="335" spans="1:13">
      <c r="A335">
        <v>176133</v>
      </c>
      <c r="B335">
        <v>1251473684</v>
      </c>
      <c r="C335">
        <v>39429702</v>
      </c>
      <c r="D335" s="28">
        <v>45694</v>
      </c>
      <c r="E335" s="27" t="s">
        <v>114</v>
      </c>
      <c r="F335" t="s">
        <v>11</v>
      </c>
      <c r="G335" t="s">
        <v>21</v>
      </c>
      <c r="H335" t="s">
        <v>17</v>
      </c>
      <c r="I335">
        <v>4</v>
      </c>
      <c r="J335">
        <v>17.16</v>
      </c>
      <c r="K335">
        <f t="shared" si="10"/>
        <v>20.248799999999999</v>
      </c>
      <c r="L335" t="str">
        <f>_xlfn.IFNA(VLOOKUP(C335,מצבת_כלי_רכב!$E:$F,2,),"לא נמצא")</f>
        <v xml:space="preserve">ירון יוסף </v>
      </c>
      <c r="M335" t="str">
        <f t="shared" si="11"/>
        <v>no</v>
      </c>
    </row>
    <row r="336" spans="1:13">
      <c r="A336">
        <v>176133</v>
      </c>
      <c r="B336">
        <v>1251473684</v>
      </c>
      <c r="C336">
        <v>76886302</v>
      </c>
      <c r="D336" s="28">
        <v>45694</v>
      </c>
      <c r="E336" s="27" t="s">
        <v>114</v>
      </c>
      <c r="F336" t="s">
        <v>11</v>
      </c>
      <c r="G336" t="s">
        <v>13</v>
      </c>
      <c r="H336" t="s">
        <v>16</v>
      </c>
      <c r="I336">
        <v>6</v>
      </c>
      <c r="J336">
        <v>21.45</v>
      </c>
      <c r="K336">
        <f t="shared" si="10"/>
        <v>25.310999999999996</v>
      </c>
      <c r="L336" t="str">
        <f>_xlfn.IFNA(VLOOKUP(C336,מצבת_כלי_רכב!$E:$F,2,),"לא נמצא")</f>
        <v>יניב הררי</v>
      </c>
      <c r="M336" t="str">
        <f t="shared" si="11"/>
        <v>no</v>
      </c>
    </row>
    <row r="337" spans="1:13">
      <c r="A337">
        <v>176133</v>
      </c>
      <c r="B337">
        <v>1251473684</v>
      </c>
      <c r="C337">
        <v>13802001</v>
      </c>
      <c r="D337" s="28">
        <v>45694</v>
      </c>
      <c r="E337" s="27" t="s">
        <v>114</v>
      </c>
      <c r="F337" t="s">
        <v>11</v>
      </c>
      <c r="G337" t="s">
        <v>12</v>
      </c>
      <c r="H337" t="s">
        <v>20</v>
      </c>
      <c r="I337">
        <v>2</v>
      </c>
      <c r="J337">
        <v>12.87</v>
      </c>
      <c r="K337">
        <f t="shared" si="10"/>
        <v>15.186599999999999</v>
      </c>
      <c r="L337" t="str">
        <f>_xlfn.IFNA(VLOOKUP(C337,מצבת_כלי_רכב!$E:$F,2,),"לא נמצא")</f>
        <v xml:space="preserve">גאיה שמעוני </v>
      </c>
      <c r="M337" t="str">
        <f t="shared" si="11"/>
        <v>no</v>
      </c>
    </row>
    <row r="338" spans="1:13">
      <c r="A338">
        <v>176133</v>
      </c>
      <c r="B338">
        <v>1251473684</v>
      </c>
      <c r="C338">
        <v>51513101</v>
      </c>
      <c r="D338" s="28">
        <v>45694</v>
      </c>
      <c r="E338" s="27" t="s">
        <v>114</v>
      </c>
      <c r="F338" t="s">
        <v>11</v>
      </c>
      <c r="G338" t="s">
        <v>12</v>
      </c>
      <c r="H338" t="s">
        <v>13</v>
      </c>
      <c r="I338">
        <v>1</v>
      </c>
      <c r="J338">
        <v>12.87</v>
      </c>
      <c r="K338">
        <f t="shared" si="10"/>
        <v>15.186599999999999</v>
      </c>
      <c r="L338" t="str">
        <f>_xlfn.IFNA(VLOOKUP(C338,מצבת_כלי_רכב!$E:$F,2,),"לא נמצא")</f>
        <v>יגאל פניאל</v>
      </c>
      <c r="M338" t="str">
        <f t="shared" si="11"/>
        <v>no</v>
      </c>
    </row>
    <row r="339" spans="1:13">
      <c r="A339">
        <v>176133</v>
      </c>
      <c r="B339">
        <v>1251473684</v>
      </c>
      <c r="C339">
        <v>8280686</v>
      </c>
      <c r="D339" s="28">
        <v>45694</v>
      </c>
      <c r="E339" s="27" t="s">
        <v>114</v>
      </c>
      <c r="F339" t="s">
        <v>11</v>
      </c>
      <c r="G339" t="s">
        <v>22</v>
      </c>
      <c r="H339" t="s">
        <v>20</v>
      </c>
      <c r="I339">
        <v>1</v>
      </c>
      <c r="J339">
        <v>12.87</v>
      </c>
      <c r="K339">
        <f t="shared" si="10"/>
        <v>15.186599999999999</v>
      </c>
      <c r="L339" t="str">
        <f>_xlfn.IFNA(VLOOKUP(C339,מצבת_כלי_רכב!$E:$F,2,),"לא נמצא")</f>
        <v>אורי צמח</v>
      </c>
      <c r="M339" t="str">
        <f t="shared" si="11"/>
        <v>no</v>
      </c>
    </row>
    <row r="340" spans="1:13">
      <c r="A340">
        <v>176133</v>
      </c>
      <c r="B340">
        <v>1251473684</v>
      </c>
      <c r="C340">
        <v>74599802</v>
      </c>
      <c r="D340" s="28">
        <v>45694</v>
      </c>
      <c r="E340" s="27" t="s">
        <v>114</v>
      </c>
      <c r="F340" t="s">
        <v>18</v>
      </c>
      <c r="G340" t="s">
        <v>19</v>
      </c>
      <c r="H340" t="s">
        <v>13</v>
      </c>
      <c r="I340">
        <v>2</v>
      </c>
      <c r="J340">
        <v>38.61</v>
      </c>
      <c r="K340">
        <f t="shared" si="10"/>
        <v>45.559799999999996</v>
      </c>
      <c r="L340" t="str">
        <f>_xlfn.IFNA(VLOOKUP(C340,מצבת_כלי_רכב!$E:$F,2,),"לא נמצא")</f>
        <v>מחסן איציק משיח</v>
      </c>
      <c r="M340" t="str">
        <f t="shared" si="11"/>
        <v>no</v>
      </c>
    </row>
    <row r="341" spans="1:13">
      <c r="A341">
        <v>176133</v>
      </c>
      <c r="B341">
        <v>1251473684</v>
      </c>
      <c r="C341">
        <v>51513101</v>
      </c>
      <c r="D341" s="28">
        <v>45694</v>
      </c>
      <c r="E341" s="27" t="s">
        <v>114</v>
      </c>
      <c r="F341" t="s">
        <v>11</v>
      </c>
      <c r="G341" t="s">
        <v>19</v>
      </c>
      <c r="H341" t="s">
        <v>12</v>
      </c>
      <c r="I341">
        <v>3</v>
      </c>
      <c r="J341">
        <v>12.87</v>
      </c>
      <c r="K341">
        <f t="shared" si="10"/>
        <v>15.186599999999999</v>
      </c>
      <c r="L341" t="str">
        <f>_xlfn.IFNA(VLOOKUP(C341,מצבת_כלי_רכב!$E:$F,2,),"לא נמצא")</f>
        <v>יגאל פניאל</v>
      </c>
      <c r="M341" t="str">
        <f t="shared" si="11"/>
        <v>no</v>
      </c>
    </row>
    <row r="342" spans="1:13">
      <c r="A342">
        <v>176133</v>
      </c>
      <c r="B342">
        <v>1251473684</v>
      </c>
      <c r="C342">
        <v>76886302</v>
      </c>
      <c r="D342" s="28">
        <v>45694</v>
      </c>
      <c r="E342" s="27" t="s">
        <v>114</v>
      </c>
      <c r="F342" t="s">
        <v>11</v>
      </c>
      <c r="G342" t="s">
        <v>19</v>
      </c>
      <c r="H342" t="s">
        <v>13</v>
      </c>
      <c r="I342">
        <v>2</v>
      </c>
      <c r="J342">
        <v>12.87</v>
      </c>
      <c r="K342">
        <f t="shared" si="10"/>
        <v>15.186599999999999</v>
      </c>
      <c r="L342" t="str">
        <f>_xlfn.IFNA(VLOOKUP(C342,מצבת_כלי_רכב!$E:$F,2,),"לא נמצא")</f>
        <v>יניב הררי</v>
      </c>
      <c r="M342" t="str">
        <f t="shared" si="11"/>
        <v>no</v>
      </c>
    </row>
    <row r="343" spans="1:13">
      <c r="A343">
        <v>176133</v>
      </c>
      <c r="B343">
        <v>1251473684</v>
      </c>
      <c r="C343">
        <v>51513101</v>
      </c>
      <c r="D343" s="28">
        <v>45693</v>
      </c>
      <c r="E343" s="27" t="s">
        <v>109</v>
      </c>
      <c r="F343" t="s">
        <v>11</v>
      </c>
      <c r="G343" t="s">
        <v>12</v>
      </c>
      <c r="H343" t="s">
        <v>13</v>
      </c>
      <c r="I343">
        <v>1</v>
      </c>
      <c r="J343">
        <v>12.87</v>
      </c>
      <c r="K343">
        <f t="shared" si="10"/>
        <v>15.186599999999999</v>
      </c>
      <c r="L343" t="str">
        <f>_xlfn.IFNA(VLOOKUP(C343,מצבת_כלי_רכב!$E:$F,2,),"לא נמצא")</f>
        <v>יגאל פניאל</v>
      </c>
      <c r="M343" t="str">
        <f t="shared" si="11"/>
        <v>no</v>
      </c>
    </row>
    <row r="344" spans="1:13">
      <c r="A344">
        <v>176133</v>
      </c>
      <c r="B344">
        <v>1251473684</v>
      </c>
      <c r="C344">
        <v>51513101</v>
      </c>
      <c r="D344" s="28">
        <v>45693</v>
      </c>
      <c r="E344" s="27" t="s">
        <v>109</v>
      </c>
      <c r="F344" t="s">
        <v>11</v>
      </c>
      <c r="G344" t="s">
        <v>13</v>
      </c>
      <c r="H344" t="s">
        <v>12</v>
      </c>
      <c r="I344">
        <v>1</v>
      </c>
      <c r="J344">
        <v>12.87</v>
      </c>
      <c r="K344">
        <f t="shared" si="10"/>
        <v>15.186599999999999</v>
      </c>
      <c r="L344" t="str">
        <f>_xlfn.IFNA(VLOOKUP(C344,מצבת_כלי_רכב!$E:$F,2,),"לא נמצא")</f>
        <v>יגאל פניאל</v>
      </c>
      <c r="M344" t="str">
        <f t="shared" si="11"/>
        <v>no</v>
      </c>
    </row>
    <row r="345" spans="1:13">
      <c r="A345">
        <v>176133</v>
      </c>
      <c r="B345">
        <v>1251473684</v>
      </c>
      <c r="C345">
        <v>13802001</v>
      </c>
      <c r="D345" s="28">
        <v>45693</v>
      </c>
      <c r="E345" s="27" t="s">
        <v>109</v>
      </c>
      <c r="F345" t="s">
        <v>11</v>
      </c>
      <c r="G345" t="s">
        <v>16</v>
      </c>
      <c r="H345" t="s">
        <v>14</v>
      </c>
      <c r="I345">
        <v>1</v>
      </c>
      <c r="J345">
        <v>6.23</v>
      </c>
      <c r="K345">
        <f t="shared" si="10"/>
        <v>7.3513999999999999</v>
      </c>
      <c r="L345" t="str">
        <f>_xlfn.IFNA(VLOOKUP(C345,מצבת_כלי_רכב!$E:$F,2,),"לא נמצא")</f>
        <v xml:space="preserve">גאיה שמעוני </v>
      </c>
      <c r="M345" t="str">
        <f t="shared" si="11"/>
        <v>no</v>
      </c>
    </row>
    <row r="346" spans="1:13">
      <c r="A346">
        <v>176133</v>
      </c>
      <c r="B346">
        <v>1251473684</v>
      </c>
      <c r="C346">
        <v>50113501</v>
      </c>
      <c r="D346" s="28">
        <v>45693</v>
      </c>
      <c r="E346" s="27" t="s">
        <v>109</v>
      </c>
      <c r="F346" t="s">
        <v>11</v>
      </c>
      <c r="G346" t="s">
        <v>21</v>
      </c>
      <c r="H346" t="s">
        <v>14</v>
      </c>
      <c r="I346">
        <v>2</v>
      </c>
      <c r="J346">
        <v>19.100000000000001</v>
      </c>
      <c r="K346">
        <f t="shared" si="10"/>
        <v>22.538</v>
      </c>
      <c r="L346" t="str">
        <f>_xlfn.IFNA(VLOOKUP(C346,מצבת_כלי_רכב!$E:$F,2,),"לא נמצא")</f>
        <v>יאיר חסידוב</v>
      </c>
      <c r="M346" t="str">
        <f t="shared" si="11"/>
        <v>no</v>
      </c>
    </row>
    <row r="347" spans="1:13">
      <c r="A347">
        <v>176133</v>
      </c>
      <c r="B347">
        <v>1251473684</v>
      </c>
      <c r="C347">
        <v>13802001</v>
      </c>
      <c r="D347" s="28">
        <v>45693</v>
      </c>
      <c r="E347" s="27" t="s">
        <v>109</v>
      </c>
      <c r="F347" t="s">
        <v>11</v>
      </c>
      <c r="G347" t="s">
        <v>14</v>
      </c>
      <c r="H347" t="s">
        <v>16</v>
      </c>
      <c r="I347">
        <v>1</v>
      </c>
      <c r="J347">
        <v>6.23</v>
      </c>
      <c r="K347">
        <f t="shared" si="10"/>
        <v>7.3513999999999999</v>
      </c>
      <c r="L347" t="str">
        <f>_xlfn.IFNA(VLOOKUP(C347,מצבת_כלי_רכב!$E:$F,2,),"לא נמצא")</f>
        <v xml:space="preserve">גאיה שמעוני </v>
      </c>
      <c r="M347" t="str">
        <f t="shared" si="11"/>
        <v>no</v>
      </c>
    </row>
    <row r="348" spans="1:13">
      <c r="A348">
        <v>176133</v>
      </c>
      <c r="B348">
        <v>1251473684</v>
      </c>
      <c r="C348">
        <v>76886302</v>
      </c>
      <c r="D348" s="28">
        <v>45692</v>
      </c>
      <c r="E348" s="27" t="s">
        <v>110</v>
      </c>
      <c r="F348" t="s">
        <v>11</v>
      </c>
      <c r="G348" t="s">
        <v>12</v>
      </c>
      <c r="H348" t="s">
        <v>14</v>
      </c>
      <c r="I348">
        <v>8</v>
      </c>
      <c r="J348">
        <v>27.68</v>
      </c>
      <c r="K348">
        <f t="shared" si="10"/>
        <v>32.662399999999998</v>
      </c>
      <c r="L348" t="str">
        <f>_xlfn.IFNA(VLOOKUP(C348,מצבת_כלי_רכב!$E:$F,2,),"לא נמצא")</f>
        <v>יניב הררי</v>
      </c>
      <c r="M348" t="str">
        <f t="shared" si="11"/>
        <v>no</v>
      </c>
    </row>
    <row r="349" spans="1:13">
      <c r="A349">
        <v>176133</v>
      </c>
      <c r="B349">
        <v>1251473684</v>
      </c>
      <c r="C349">
        <v>51513101</v>
      </c>
      <c r="D349" s="28">
        <v>45692</v>
      </c>
      <c r="E349" s="27" t="s">
        <v>110</v>
      </c>
      <c r="F349" t="s">
        <v>11</v>
      </c>
      <c r="G349" t="s">
        <v>13</v>
      </c>
      <c r="H349" t="s">
        <v>15</v>
      </c>
      <c r="I349">
        <v>3</v>
      </c>
      <c r="J349">
        <v>12.87</v>
      </c>
      <c r="K349">
        <f t="shared" si="10"/>
        <v>15.186599999999999</v>
      </c>
      <c r="L349" t="str">
        <f>_xlfn.IFNA(VLOOKUP(C349,מצבת_כלי_רכב!$E:$F,2,),"לא נמצא")</f>
        <v>יגאל פניאל</v>
      </c>
      <c r="M349" t="str">
        <f t="shared" si="11"/>
        <v>no</v>
      </c>
    </row>
    <row r="350" spans="1:13">
      <c r="A350">
        <v>176133</v>
      </c>
      <c r="B350">
        <v>1251473684</v>
      </c>
      <c r="C350">
        <v>76886302</v>
      </c>
      <c r="D350" s="28">
        <v>45692</v>
      </c>
      <c r="E350" s="27" t="s">
        <v>110</v>
      </c>
      <c r="F350" t="s">
        <v>11</v>
      </c>
      <c r="G350" t="s">
        <v>19</v>
      </c>
      <c r="H350" t="s">
        <v>12</v>
      </c>
      <c r="I350">
        <v>3</v>
      </c>
      <c r="J350">
        <v>12.87</v>
      </c>
      <c r="K350">
        <f t="shared" si="10"/>
        <v>15.186599999999999</v>
      </c>
      <c r="L350" t="str">
        <f>_xlfn.IFNA(VLOOKUP(C350,מצבת_כלי_רכב!$E:$F,2,),"לא נמצא")</f>
        <v>יניב הררי</v>
      </c>
      <c r="M350" t="str">
        <f t="shared" si="11"/>
        <v>no</v>
      </c>
    </row>
    <row r="351" spans="1:13">
      <c r="A351">
        <v>176133</v>
      </c>
      <c r="B351">
        <v>1251473684</v>
      </c>
      <c r="C351">
        <v>74599802</v>
      </c>
      <c r="D351" s="28">
        <v>45692</v>
      </c>
      <c r="E351" s="27" t="s">
        <v>110</v>
      </c>
      <c r="F351" t="s">
        <v>18</v>
      </c>
      <c r="G351" t="s">
        <v>19</v>
      </c>
      <c r="H351" t="s">
        <v>12</v>
      </c>
      <c r="I351">
        <v>3</v>
      </c>
      <c r="J351">
        <v>38.61</v>
      </c>
      <c r="K351">
        <f t="shared" si="10"/>
        <v>45.559799999999996</v>
      </c>
      <c r="L351" t="str">
        <f>_xlfn.IFNA(VLOOKUP(C351,מצבת_כלי_רכב!$E:$F,2,),"לא נמצא")</f>
        <v>מחסן איציק משיח</v>
      </c>
      <c r="M351" t="str">
        <f t="shared" si="11"/>
        <v>no</v>
      </c>
    </row>
    <row r="352" spans="1:13">
      <c r="A352">
        <v>176133</v>
      </c>
      <c r="B352">
        <v>1252303279</v>
      </c>
      <c r="C352">
        <v>63864202</v>
      </c>
      <c r="D352" s="28">
        <v>45691</v>
      </c>
      <c r="E352" s="27" t="s">
        <v>111</v>
      </c>
      <c r="F352" t="s">
        <v>11</v>
      </c>
      <c r="G352" t="s">
        <v>16</v>
      </c>
      <c r="H352" t="s">
        <v>13</v>
      </c>
      <c r="I352">
        <v>6</v>
      </c>
      <c r="J352">
        <v>21.45</v>
      </c>
      <c r="K352">
        <f t="shared" si="10"/>
        <v>25.310999999999996</v>
      </c>
      <c r="L352" t="str">
        <f>_xlfn.IFNA(VLOOKUP(C352,מצבת_כלי_רכב!$E:$F,2,),"לא נמצא")</f>
        <v xml:space="preserve">אבי ברכה </v>
      </c>
      <c r="M352" t="str">
        <f t="shared" si="11"/>
        <v>no</v>
      </c>
    </row>
    <row r="353" spans="1:13">
      <c r="A353">
        <v>176133</v>
      </c>
      <c r="B353">
        <v>1251473684</v>
      </c>
      <c r="C353">
        <v>53484801</v>
      </c>
      <c r="D353" s="28">
        <v>45691</v>
      </c>
      <c r="E353" s="27" t="s">
        <v>111</v>
      </c>
      <c r="F353" t="s">
        <v>11</v>
      </c>
      <c r="G353" t="s">
        <v>14</v>
      </c>
      <c r="H353" t="s">
        <v>17</v>
      </c>
      <c r="I353">
        <v>6</v>
      </c>
      <c r="J353">
        <v>27.68</v>
      </c>
      <c r="K353">
        <f t="shared" si="10"/>
        <v>32.662399999999998</v>
      </c>
      <c r="L353" t="str">
        <f>_xlfn.IFNA(VLOOKUP(C353,מצבת_כלי_רכב!$E:$F,2,),"לא נמצא")</f>
        <v>איציק גבע</v>
      </c>
      <c r="M353" t="str">
        <f t="shared" si="11"/>
        <v>no</v>
      </c>
    </row>
    <row r="354" spans="1:13">
      <c r="A354">
        <v>176133</v>
      </c>
      <c r="B354">
        <v>1251473684</v>
      </c>
      <c r="C354">
        <v>62923103</v>
      </c>
      <c r="D354" s="28">
        <v>45691</v>
      </c>
      <c r="E354" s="27" t="s">
        <v>111</v>
      </c>
      <c r="F354" t="s">
        <v>18</v>
      </c>
      <c r="G354" t="s">
        <v>14</v>
      </c>
      <c r="H354" t="s">
        <v>16</v>
      </c>
      <c r="I354">
        <v>1</v>
      </c>
      <c r="J354">
        <v>18.690000000000001</v>
      </c>
      <c r="K354">
        <f t="shared" si="10"/>
        <v>22.054200000000002</v>
      </c>
      <c r="L354" t="str">
        <f>_xlfn.IFNA(VLOOKUP(C354,מצבת_כלי_רכב!$E:$F,2,),"לא נמצא")</f>
        <v>מחסן ספרינטר</v>
      </c>
      <c r="M354" t="str">
        <f t="shared" si="11"/>
        <v>no</v>
      </c>
    </row>
    <row r="355" spans="1:13">
      <c r="A355">
        <v>176133</v>
      </c>
      <c r="B355">
        <v>1252303279</v>
      </c>
      <c r="C355">
        <v>63864202</v>
      </c>
      <c r="D355" s="28">
        <v>45691</v>
      </c>
      <c r="E355" s="27" t="s">
        <v>111</v>
      </c>
      <c r="F355" t="s">
        <v>11</v>
      </c>
      <c r="G355" t="s">
        <v>16</v>
      </c>
      <c r="H355" t="s">
        <v>14</v>
      </c>
      <c r="I355">
        <v>1</v>
      </c>
      <c r="J355">
        <v>6.23</v>
      </c>
      <c r="K355">
        <f t="shared" si="10"/>
        <v>7.3513999999999999</v>
      </c>
      <c r="L355" t="str">
        <f>_xlfn.IFNA(VLOOKUP(C355,מצבת_כלי_רכב!$E:$F,2,),"לא נמצא")</f>
        <v xml:space="preserve">אבי ברכה </v>
      </c>
      <c r="M355" t="str">
        <f t="shared" si="11"/>
        <v>no</v>
      </c>
    </row>
    <row r="356" spans="1:13">
      <c r="A356">
        <v>176133</v>
      </c>
      <c r="B356">
        <v>1251473684</v>
      </c>
      <c r="C356">
        <v>74599802</v>
      </c>
      <c r="D356" s="28">
        <v>45690</v>
      </c>
      <c r="E356" s="27" t="s">
        <v>112</v>
      </c>
      <c r="F356" t="s">
        <v>18</v>
      </c>
      <c r="G356" t="s">
        <v>20</v>
      </c>
      <c r="H356" t="s">
        <v>12</v>
      </c>
      <c r="I356">
        <v>2</v>
      </c>
      <c r="J356">
        <v>38.61</v>
      </c>
      <c r="K356">
        <f t="shared" si="10"/>
        <v>45.559799999999996</v>
      </c>
      <c r="L356" t="str">
        <f>_xlfn.IFNA(VLOOKUP(C356,מצבת_כלי_רכב!$E:$F,2,),"לא נמצא")</f>
        <v>מחסן איציק משיח</v>
      </c>
      <c r="M356" t="str">
        <f t="shared" si="11"/>
        <v>no</v>
      </c>
    </row>
    <row r="357" spans="1:13">
      <c r="A357">
        <v>176133</v>
      </c>
      <c r="B357">
        <v>1251473684</v>
      </c>
      <c r="C357">
        <v>39429702</v>
      </c>
      <c r="D357" s="28">
        <v>45690</v>
      </c>
      <c r="E357" s="27" t="s">
        <v>112</v>
      </c>
      <c r="F357" t="s">
        <v>11</v>
      </c>
      <c r="G357" t="s">
        <v>17</v>
      </c>
      <c r="H357" t="s">
        <v>21</v>
      </c>
      <c r="I357">
        <v>4</v>
      </c>
      <c r="J357">
        <v>17.16</v>
      </c>
      <c r="K357">
        <f t="shared" si="10"/>
        <v>20.248799999999999</v>
      </c>
      <c r="L357" t="str">
        <f>_xlfn.IFNA(VLOOKUP(C357,מצבת_כלי_רכב!$E:$F,2,),"לא נמצא")</f>
        <v xml:space="preserve">ירון יוסף </v>
      </c>
      <c r="M357" t="str">
        <f t="shared" si="11"/>
        <v>no</v>
      </c>
    </row>
    <row r="358" spans="1:13">
      <c r="A358">
        <v>176133</v>
      </c>
      <c r="B358">
        <v>1251473684</v>
      </c>
      <c r="C358">
        <v>75872701</v>
      </c>
      <c r="D358" s="28">
        <v>45689</v>
      </c>
      <c r="E358" s="27" t="s">
        <v>115</v>
      </c>
      <c r="F358" t="s">
        <v>11</v>
      </c>
      <c r="G358" t="s">
        <v>16</v>
      </c>
      <c r="H358" t="s">
        <v>13</v>
      </c>
      <c r="I358">
        <v>6</v>
      </c>
      <c r="J358">
        <v>21.45</v>
      </c>
      <c r="K358">
        <f t="shared" si="10"/>
        <v>25.310999999999996</v>
      </c>
      <c r="L358" t="str">
        <f>_xlfn.IFNA(VLOOKUP(C358,מצבת_כלי_רכב!$E:$F,2,),"לא נמצא")</f>
        <v>כנרת פרס</v>
      </c>
      <c r="M358" t="str">
        <f t="shared" si="11"/>
        <v>yes</v>
      </c>
    </row>
    <row r="359" spans="1:13">
      <c r="A359">
        <v>176133</v>
      </c>
      <c r="B359">
        <v>1251473684</v>
      </c>
      <c r="C359">
        <v>75872701</v>
      </c>
      <c r="D359" s="28">
        <v>45689</v>
      </c>
      <c r="E359" s="27" t="s">
        <v>115</v>
      </c>
      <c r="F359" t="s">
        <v>11</v>
      </c>
      <c r="G359" t="s">
        <v>13</v>
      </c>
      <c r="H359" t="s">
        <v>16</v>
      </c>
      <c r="I359">
        <v>6</v>
      </c>
      <c r="J359">
        <v>21.45</v>
      </c>
      <c r="K359">
        <f t="shared" si="10"/>
        <v>25.310999999999996</v>
      </c>
      <c r="L359" t="str">
        <f>_xlfn.IFNA(VLOOKUP(C359,מצבת_כלי_רכב!$E:$F,2,),"לא נמצא")</f>
        <v>כנרת פרס</v>
      </c>
      <c r="M359" t="str">
        <f t="shared" si="11"/>
        <v>yes</v>
      </c>
    </row>
    <row r="360" spans="1:13">
      <c r="A360">
        <v>176133</v>
      </c>
      <c r="B360">
        <v>1251473684</v>
      </c>
      <c r="C360">
        <v>51513101</v>
      </c>
      <c r="D360" s="28">
        <v>45688</v>
      </c>
      <c r="E360" s="27" t="s">
        <v>113</v>
      </c>
      <c r="F360" t="s">
        <v>11</v>
      </c>
      <c r="G360" t="s">
        <v>17</v>
      </c>
      <c r="H360" t="s">
        <v>15</v>
      </c>
      <c r="I360">
        <v>2</v>
      </c>
      <c r="J360">
        <v>12.87</v>
      </c>
      <c r="K360">
        <f t="shared" si="10"/>
        <v>15.186599999999999</v>
      </c>
      <c r="L360" t="str">
        <f>_xlfn.IFNA(VLOOKUP(C360,מצבת_כלי_רכב!$E:$F,2,),"לא נמצא")</f>
        <v>יגאל פניאל</v>
      </c>
      <c r="M360" t="str">
        <f t="shared" si="11"/>
        <v>yes</v>
      </c>
    </row>
    <row r="361" spans="1:13">
      <c r="A361">
        <v>176133</v>
      </c>
      <c r="B361">
        <v>1252303279</v>
      </c>
      <c r="C361">
        <v>63864202</v>
      </c>
      <c r="D361" s="28">
        <v>45687</v>
      </c>
      <c r="E361" s="27" t="s">
        <v>114</v>
      </c>
      <c r="F361" t="s">
        <v>11</v>
      </c>
      <c r="G361" t="s">
        <v>14</v>
      </c>
      <c r="H361" t="s">
        <v>13</v>
      </c>
      <c r="I361">
        <v>7</v>
      </c>
      <c r="J361">
        <v>27.68</v>
      </c>
      <c r="K361">
        <f t="shared" si="10"/>
        <v>32.662399999999998</v>
      </c>
      <c r="L361" t="str">
        <f>_xlfn.IFNA(VLOOKUP(C361,מצבת_כלי_רכב!$E:$F,2,),"לא נמצא")</f>
        <v xml:space="preserve">אבי ברכה </v>
      </c>
      <c r="M361" t="str">
        <f t="shared" si="11"/>
        <v>no</v>
      </c>
    </row>
    <row r="362" spans="1:13">
      <c r="A362">
        <v>176133</v>
      </c>
      <c r="B362">
        <v>1251473684</v>
      </c>
      <c r="C362">
        <v>62923103</v>
      </c>
      <c r="D362" s="28">
        <v>45687</v>
      </c>
      <c r="E362" s="27" t="s">
        <v>114</v>
      </c>
      <c r="F362" t="s">
        <v>18</v>
      </c>
      <c r="G362" t="s">
        <v>12</v>
      </c>
      <c r="H362" t="s">
        <v>15</v>
      </c>
      <c r="I362">
        <v>4</v>
      </c>
      <c r="J362">
        <v>51.48</v>
      </c>
      <c r="K362">
        <f t="shared" si="10"/>
        <v>60.746399999999994</v>
      </c>
      <c r="L362" t="str">
        <f>_xlfn.IFNA(VLOOKUP(C362,מצבת_כלי_רכב!$E:$F,2,),"לא נמצא")</f>
        <v>מחסן ספרינטר</v>
      </c>
      <c r="M362" t="str">
        <f t="shared" si="11"/>
        <v>no</v>
      </c>
    </row>
    <row r="363" spans="1:13">
      <c r="A363">
        <v>176133</v>
      </c>
      <c r="B363">
        <v>1251473684</v>
      </c>
      <c r="C363">
        <v>51513101</v>
      </c>
      <c r="D363" s="28">
        <v>45687</v>
      </c>
      <c r="E363" s="27" t="s">
        <v>114</v>
      </c>
      <c r="F363" t="s">
        <v>11</v>
      </c>
      <c r="G363" t="s">
        <v>12</v>
      </c>
      <c r="H363" t="s">
        <v>13</v>
      </c>
      <c r="I363">
        <v>1</v>
      </c>
      <c r="J363">
        <v>12.87</v>
      </c>
      <c r="K363">
        <f t="shared" si="10"/>
        <v>15.186599999999999</v>
      </c>
      <c r="L363" t="str">
        <f>_xlfn.IFNA(VLOOKUP(C363,מצבת_כלי_רכב!$E:$F,2,),"לא נמצא")</f>
        <v>יגאל פניאל</v>
      </c>
      <c r="M363" t="str">
        <f t="shared" si="11"/>
        <v>no</v>
      </c>
    </row>
    <row r="364" spans="1:13">
      <c r="A364">
        <v>176133</v>
      </c>
      <c r="B364">
        <v>1251473684</v>
      </c>
      <c r="C364">
        <v>51513101</v>
      </c>
      <c r="D364" s="28">
        <v>45687</v>
      </c>
      <c r="E364" s="27" t="s">
        <v>114</v>
      </c>
      <c r="F364" t="s">
        <v>11</v>
      </c>
      <c r="G364" t="s">
        <v>19</v>
      </c>
      <c r="H364" t="s">
        <v>12</v>
      </c>
      <c r="I364">
        <v>3</v>
      </c>
      <c r="J364">
        <v>12.87</v>
      </c>
      <c r="K364">
        <f t="shared" si="10"/>
        <v>15.186599999999999</v>
      </c>
      <c r="L364" t="str">
        <f>_xlfn.IFNA(VLOOKUP(C364,מצבת_כלי_רכב!$E:$F,2,),"לא נמצא")</f>
        <v>יגאל פניאל</v>
      </c>
      <c r="M364" t="str">
        <f t="shared" si="11"/>
        <v>no</v>
      </c>
    </row>
    <row r="365" spans="1:13">
      <c r="A365">
        <v>176133</v>
      </c>
      <c r="B365">
        <v>1252303279</v>
      </c>
      <c r="C365">
        <v>63864202</v>
      </c>
      <c r="D365" s="28">
        <v>45687</v>
      </c>
      <c r="E365" s="27" t="s">
        <v>114</v>
      </c>
      <c r="F365" t="s">
        <v>11</v>
      </c>
      <c r="G365" t="s">
        <v>21</v>
      </c>
      <c r="H365" t="s">
        <v>16</v>
      </c>
      <c r="I365">
        <v>1</v>
      </c>
      <c r="J365">
        <v>12.87</v>
      </c>
      <c r="K365">
        <f t="shared" si="10"/>
        <v>15.186599999999999</v>
      </c>
      <c r="L365" t="str">
        <f>_xlfn.IFNA(VLOOKUP(C365,מצבת_כלי_רכב!$E:$F,2,),"לא נמצא")</f>
        <v xml:space="preserve">אבי ברכה </v>
      </c>
      <c r="M365" t="str">
        <f t="shared" si="11"/>
        <v>no</v>
      </c>
    </row>
    <row r="366" spans="1:13">
      <c r="A366">
        <v>176133</v>
      </c>
      <c r="B366">
        <v>1251473684</v>
      </c>
      <c r="C366">
        <v>76886302</v>
      </c>
      <c r="D366" s="28">
        <v>45687</v>
      </c>
      <c r="E366" s="27" t="s">
        <v>114</v>
      </c>
      <c r="F366" t="s">
        <v>11</v>
      </c>
      <c r="G366" t="s">
        <v>14</v>
      </c>
      <c r="H366" t="s">
        <v>17</v>
      </c>
      <c r="I366">
        <v>6</v>
      </c>
      <c r="J366">
        <v>27.68</v>
      </c>
      <c r="K366">
        <f t="shared" si="10"/>
        <v>32.662399999999998</v>
      </c>
      <c r="L366" t="str">
        <f>_xlfn.IFNA(VLOOKUP(C366,מצבת_כלי_רכב!$E:$F,2,),"לא נמצא")</f>
        <v>יניב הררי</v>
      </c>
      <c r="M366" t="str">
        <f t="shared" si="11"/>
        <v>no</v>
      </c>
    </row>
    <row r="367" spans="1:13">
      <c r="A367">
        <v>176133</v>
      </c>
      <c r="B367">
        <v>1251473684</v>
      </c>
      <c r="C367">
        <v>62923103</v>
      </c>
      <c r="D367" s="28">
        <v>45687</v>
      </c>
      <c r="E367" s="27" t="s">
        <v>114</v>
      </c>
      <c r="F367" t="s">
        <v>18</v>
      </c>
      <c r="G367" t="s">
        <v>19</v>
      </c>
      <c r="H367" t="s">
        <v>12</v>
      </c>
      <c r="I367">
        <v>3</v>
      </c>
      <c r="J367">
        <v>38.61</v>
      </c>
      <c r="K367">
        <f t="shared" si="10"/>
        <v>45.559799999999996</v>
      </c>
      <c r="L367" t="str">
        <f>_xlfn.IFNA(VLOOKUP(C367,מצבת_כלי_רכב!$E:$F,2,),"לא נמצא")</f>
        <v>מחסן ספרינטר</v>
      </c>
      <c r="M367" t="str">
        <f t="shared" si="11"/>
        <v>no</v>
      </c>
    </row>
    <row r="368" spans="1:13">
      <c r="A368">
        <v>176133</v>
      </c>
      <c r="B368">
        <v>1251473684</v>
      </c>
      <c r="C368">
        <v>51513101</v>
      </c>
      <c r="D368" s="28">
        <v>45686</v>
      </c>
      <c r="E368" s="27" t="s">
        <v>109</v>
      </c>
      <c r="F368" t="s">
        <v>11</v>
      </c>
      <c r="G368" t="s">
        <v>15</v>
      </c>
      <c r="H368" t="s">
        <v>17</v>
      </c>
      <c r="I368">
        <v>2</v>
      </c>
      <c r="J368">
        <v>12.87</v>
      </c>
      <c r="K368">
        <f t="shared" si="10"/>
        <v>15.186599999999999</v>
      </c>
      <c r="L368" t="str">
        <f>_xlfn.IFNA(VLOOKUP(C368,מצבת_כלי_רכב!$E:$F,2,),"לא נמצא")</f>
        <v>יגאל פניאל</v>
      </c>
      <c r="M368" t="str">
        <f t="shared" si="11"/>
        <v>no</v>
      </c>
    </row>
    <row r="369" spans="1:13">
      <c r="A369">
        <v>176133</v>
      </c>
      <c r="B369">
        <v>1251473684</v>
      </c>
      <c r="C369">
        <v>13802001</v>
      </c>
      <c r="D369" s="28">
        <v>45686</v>
      </c>
      <c r="E369" s="27" t="s">
        <v>109</v>
      </c>
      <c r="F369" t="s">
        <v>11</v>
      </c>
      <c r="G369" t="s">
        <v>16</v>
      </c>
      <c r="H369" t="s">
        <v>14</v>
      </c>
      <c r="I369">
        <v>1</v>
      </c>
      <c r="J369">
        <v>6.23</v>
      </c>
      <c r="K369">
        <f t="shared" si="10"/>
        <v>7.3513999999999999</v>
      </c>
      <c r="L369" t="str">
        <f>_xlfn.IFNA(VLOOKUP(C369,מצבת_כלי_רכב!$E:$F,2,),"לא נמצא")</f>
        <v xml:space="preserve">גאיה שמעוני </v>
      </c>
      <c r="M369" t="str">
        <f t="shared" si="11"/>
        <v>no</v>
      </c>
    </row>
    <row r="370" spans="1:13">
      <c r="A370">
        <v>176133</v>
      </c>
      <c r="B370">
        <v>1251473684</v>
      </c>
      <c r="C370">
        <v>50113501</v>
      </c>
      <c r="D370" s="28">
        <v>45686</v>
      </c>
      <c r="E370" s="27" t="s">
        <v>109</v>
      </c>
      <c r="F370" t="s">
        <v>11</v>
      </c>
      <c r="G370" t="s">
        <v>12</v>
      </c>
      <c r="H370" t="s">
        <v>20</v>
      </c>
      <c r="I370">
        <v>2</v>
      </c>
      <c r="J370">
        <v>12.87</v>
      </c>
      <c r="K370">
        <f t="shared" si="10"/>
        <v>15.186599999999999</v>
      </c>
      <c r="L370" t="str">
        <f>_xlfn.IFNA(VLOOKUP(C370,מצבת_כלי_רכב!$E:$F,2,),"לא נמצא")</f>
        <v>יאיר חסידוב</v>
      </c>
      <c r="M370" t="str">
        <f t="shared" si="11"/>
        <v>no</v>
      </c>
    </row>
    <row r="371" spans="1:13">
      <c r="A371">
        <v>176133</v>
      </c>
      <c r="B371">
        <v>1252303279</v>
      </c>
      <c r="C371">
        <v>63864202</v>
      </c>
      <c r="D371" s="28">
        <v>45686</v>
      </c>
      <c r="E371" s="27" t="s">
        <v>109</v>
      </c>
      <c r="F371" t="s">
        <v>11</v>
      </c>
      <c r="G371" t="s">
        <v>14</v>
      </c>
      <c r="H371" t="s">
        <v>13</v>
      </c>
      <c r="I371">
        <v>7</v>
      </c>
      <c r="J371">
        <v>27.68</v>
      </c>
      <c r="K371">
        <f t="shared" si="10"/>
        <v>32.662399999999998</v>
      </c>
      <c r="L371" t="str">
        <f>_xlfn.IFNA(VLOOKUP(C371,מצבת_כלי_רכב!$E:$F,2,),"לא נמצא")</f>
        <v xml:space="preserve">אבי ברכה </v>
      </c>
      <c r="M371" t="str">
        <f t="shared" si="11"/>
        <v>no</v>
      </c>
    </row>
    <row r="372" spans="1:13">
      <c r="A372">
        <v>176133</v>
      </c>
      <c r="B372">
        <v>1252303279</v>
      </c>
      <c r="C372">
        <v>63864202</v>
      </c>
      <c r="D372" s="28">
        <v>45686</v>
      </c>
      <c r="E372" s="27" t="s">
        <v>109</v>
      </c>
      <c r="F372" t="s">
        <v>11</v>
      </c>
      <c r="G372" t="s">
        <v>12</v>
      </c>
      <c r="H372" t="s">
        <v>16</v>
      </c>
      <c r="I372">
        <v>7</v>
      </c>
      <c r="J372">
        <v>21.45</v>
      </c>
      <c r="K372">
        <f t="shared" si="10"/>
        <v>25.310999999999996</v>
      </c>
      <c r="L372" t="str">
        <f>_xlfn.IFNA(VLOOKUP(C372,מצבת_כלי_רכב!$E:$F,2,),"לא נמצא")</f>
        <v xml:space="preserve">אבי ברכה </v>
      </c>
      <c r="M372" t="str">
        <f t="shared" si="11"/>
        <v>no</v>
      </c>
    </row>
    <row r="373" spans="1:13">
      <c r="A373">
        <v>176133</v>
      </c>
      <c r="B373">
        <v>1251473684</v>
      </c>
      <c r="C373">
        <v>62923103</v>
      </c>
      <c r="D373" s="28">
        <v>45686</v>
      </c>
      <c r="E373" s="27" t="s">
        <v>109</v>
      </c>
      <c r="F373" t="s">
        <v>18</v>
      </c>
      <c r="G373" t="s">
        <v>21</v>
      </c>
      <c r="H373" t="s">
        <v>14</v>
      </c>
      <c r="I373">
        <v>2</v>
      </c>
      <c r="J373">
        <v>57.3</v>
      </c>
      <c r="K373">
        <f t="shared" si="10"/>
        <v>67.61399999999999</v>
      </c>
      <c r="L373" t="str">
        <f>_xlfn.IFNA(VLOOKUP(C373,מצבת_כלי_רכב!$E:$F,2,),"לא נמצא")</f>
        <v>מחסן ספרינטר</v>
      </c>
      <c r="M373" t="str">
        <f t="shared" si="11"/>
        <v>no</v>
      </c>
    </row>
    <row r="374" spans="1:13">
      <c r="A374">
        <v>176133</v>
      </c>
      <c r="B374">
        <v>1251473684</v>
      </c>
      <c r="C374">
        <v>77443601</v>
      </c>
      <c r="D374" s="28">
        <v>45685</v>
      </c>
      <c r="E374" s="27" t="s">
        <v>110</v>
      </c>
      <c r="F374" t="s">
        <v>11</v>
      </c>
      <c r="G374" t="s">
        <v>19</v>
      </c>
      <c r="H374" t="s">
        <v>20</v>
      </c>
      <c r="I374">
        <v>5</v>
      </c>
      <c r="J374">
        <v>21.45</v>
      </c>
      <c r="K374">
        <f t="shared" si="10"/>
        <v>25.310999999999996</v>
      </c>
      <c r="L374" t="str">
        <f>_xlfn.IFNA(VLOOKUP(C374,מצבת_כלי_רכב!$E:$F,2,),"לא נמצא")</f>
        <v>דניאל קעאטבי</v>
      </c>
      <c r="M374" t="str">
        <f t="shared" si="11"/>
        <v>no</v>
      </c>
    </row>
    <row r="375" spans="1:13">
      <c r="A375">
        <v>176133</v>
      </c>
      <c r="B375">
        <v>1251473684</v>
      </c>
      <c r="C375">
        <v>76886302</v>
      </c>
      <c r="D375" s="28">
        <v>45685</v>
      </c>
      <c r="E375" s="27" t="s">
        <v>110</v>
      </c>
      <c r="F375" t="s">
        <v>11</v>
      </c>
      <c r="G375" t="s">
        <v>14</v>
      </c>
      <c r="H375" t="s">
        <v>16</v>
      </c>
      <c r="I375">
        <v>1</v>
      </c>
      <c r="J375">
        <v>6.23</v>
      </c>
      <c r="K375">
        <f t="shared" si="10"/>
        <v>7.3513999999999999</v>
      </c>
      <c r="L375" t="str">
        <f>_xlfn.IFNA(VLOOKUP(C375,מצבת_כלי_רכב!$E:$F,2,),"לא נמצא")</f>
        <v>יניב הררי</v>
      </c>
      <c r="M375" t="str">
        <f t="shared" si="11"/>
        <v>no</v>
      </c>
    </row>
    <row r="376" spans="1:13">
      <c r="A376">
        <v>176133</v>
      </c>
      <c r="B376">
        <v>1251473684</v>
      </c>
      <c r="C376">
        <v>62923103</v>
      </c>
      <c r="D376" s="28">
        <v>45685</v>
      </c>
      <c r="E376" s="27" t="s">
        <v>110</v>
      </c>
      <c r="F376" t="s">
        <v>18</v>
      </c>
      <c r="G376" t="s">
        <v>17</v>
      </c>
      <c r="H376" t="s">
        <v>23</v>
      </c>
      <c r="I376">
        <v>3</v>
      </c>
      <c r="J376">
        <v>38.61</v>
      </c>
      <c r="K376">
        <f t="shared" si="10"/>
        <v>45.559799999999996</v>
      </c>
      <c r="L376" t="str">
        <f>_xlfn.IFNA(VLOOKUP(C376,מצבת_כלי_רכב!$E:$F,2,),"לא נמצא")</f>
        <v>מחסן ספרינטר</v>
      </c>
      <c r="M376" t="str">
        <f t="shared" si="11"/>
        <v>no</v>
      </c>
    </row>
    <row r="377" spans="1:13">
      <c r="A377">
        <v>176133</v>
      </c>
      <c r="B377">
        <v>1251473684</v>
      </c>
      <c r="C377">
        <v>74599802</v>
      </c>
      <c r="D377" s="28">
        <v>45685</v>
      </c>
      <c r="E377" s="27" t="s">
        <v>110</v>
      </c>
      <c r="F377" t="s">
        <v>18</v>
      </c>
      <c r="G377" t="s">
        <v>19</v>
      </c>
      <c r="H377" t="s">
        <v>12</v>
      </c>
      <c r="I377">
        <v>3</v>
      </c>
      <c r="J377">
        <v>38.61</v>
      </c>
      <c r="K377">
        <f t="shared" si="10"/>
        <v>45.559799999999996</v>
      </c>
      <c r="L377" t="str">
        <f>_xlfn.IFNA(VLOOKUP(C377,מצבת_כלי_רכב!$E:$F,2,),"לא נמצא")</f>
        <v>מחסן איציק משיח</v>
      </c>
      <c r="M377" t="str">
        <f t="shared" si="11"/>
        <v>no</v>
      </c>
    </row>
    <row r="378" spans="1:13">
      <c r="A378">
        <v>176133</v>
      </c>
      <c r="B378">
        <v>1251473684</v>
      </c>
      <c r="C378">
        <v>51513101</v>
      </c>
      <c r="D378" s="28">
        <v>45684</v>
      </c>
      <c r="E378" s="27" t="s">
        <v>111</v>
      </c>
      <c r="F378" t="s">
        <v>11</v>
      </c>
      <c r="G378" t="s">
        <v>15</v>
      </c>
      <c r="H378" t="s">
        <v>17</v>
      </c>
      <c r="I378">
        <v>2</v>
      </c>
      <c r="J378">
        <v>12.87</v>
      </c>
      <c r="K378">
        <f t="shared" si="10"/>
        <v>15.186599999999999</v>
      </c>
      <c r="L378" t="str">
        <f>_xlfn.IFNA(VLOOKUP(C378,מצבת_כלי_רכב!$E:$F,2,),"לא נמצא")</f>
        <v>יגאל פניאל</v>
      </c>
      <c r="M378" t="str">
        <f t="shared" si="11"/>
        <v>no</v>
      </c>
    </row>
    <row r="379" spans="1:13">
      <c r="A379">
        <v>176133</v>
      </c>
      <c r="B379">
        <v>1252303279</v>
      </c>
      <c r="C379">
        <v>63864202</v>
      </c>
      <c r="D379" s="28">
        <v>45684</v>
      </c>
      <c r="E379" s="27" t="s">
        <v>111</v>
      </c>
      <c r="F379" t="s">
        <v>11</v>
      </c>
      <c r="G379" t="s">
        <v>14</v>
      </c>
      <c r="H379" t="s">
        <v>13</v>
      </c>
      <c r="I379">
        <v>7</v>
      </c>
      <c r="J379">
        <v>27.68</v>
      </c>
      <c r="K379">
        <f t="shared" si="10"/>
        <v>32.662399999999998</v>
      </c>
      <c r="L379" t="str">
        <f>_xlfn.IFNA(VLOOKUP(C379,מצבת_כלי_רכב!$E:$F,2,),"לא נמצא")</f>
        <v xml:space="preserve">אבי ברכה </v>
      </c>
      <c r="M379" t="str">
        <f t="shared" si="11"/>
        <v>no</v>
      </c>
    </row>
    <row r="380" spans="1:13">
      <c r="A380">
        <v>176133</v>
      </c>
      <c r="B380">
        <v>1251473684</v>
      </c>
      <c r="C380">
        <v>77443601</v>
      </c>
      <c r="D380" s="28">
        <v>45684</v>
      </c>
      <c r="E380" s="27" t="s">
        <v>111</v>
      </c>
      <c r="F380" t="s">
        <v>11</v>
      </c>
      <c r="G380" t="s">
        <v>19</v>
      </c>
      <c r="H380" t="s">
        <v>20</v>
      </c>
      <c r="I380">
        <v>5</v>
      </c>
      <c r="J380">
        <v>21.45</v>
      </c>
      <c r="K380">
        <f t="shared" si="10"/>
        <v>25.310999999999996</v>
      </c>
      <c r="L380" t="str">
        <f>_xlfn.IFNA(VLOOKUP(C380,מצבת_כלי_רכב!$E:$F,2,),"לא נמצא")</f>
        <v>דניאל קעאטבי</v>
      </c>
      <c r="M380" t="str">
        <f t="shared" si="11"/>
        <v>no</v>
      </c>
    </row>
    <row r="381" spans="1:13">
      <c r="A381">
        <v>176133</v>
      </c>
      <c r="B381">
        <v>1251473684</v>
      </c>
      <c r="C381">
        <v>50113501</v>
      </c>
      <c r="D381" s="28">
        <v>45684</v>
      </c>
      <c r="E381" s="27" t="s">
        <v>111</v>
      </c>
      <c r="F381" t="s">
        <v>11</v>
      </c>
      <c r="G381" t="s">
        <v>19</v>
      </c>
      <c r="H381" t="s">
        <v>12</v>
      </c>
      <c r="I381">
        <v>3</v>
      </c>
      <c r="J381">
        <v>12.87</v>
      </c>
      <c r="K381">
        <f t="shared" si="10"/>
        <v>15.186599999999999</v>
      </c>
      <c r="L381" t="str">
        <f>_xlfn.IFNA(VLOOKUP(C381,מצבת_כלי_רכב!$E:$F,2,),"לא נמצא")</f>
        <v>יאיר חסידוב</v>
      </c>
      <c r="M381" t="str">
        <f t="shared" si="11"/>
        <v>no</v>
      </c>
    </row>
    <row r="382" spans="1:13">
      <c r="A382">
        <v>176133</v>
      </c>
      <c r="B382">
        <v>1252303279</v>
      </c>
      <c r="C382">
        <v>63864202</v>
      </c>
      <c r="D382" s="28">
        <v>45684</v>
      </c>
      <c r="E382" s="27" t="s">
        <v>111</v>
      </c>
      <c r="F382" t="s">
        <v>11</v>
      </c>
      <c r="G382" t="s">
        <v>16</v>
      </c>
      <c r="H382" t="s">
        <v>14</v>
      </c>
      <c r="I382">
        <v>1</v>
      </c>
      <c r="J382">
        <v>6.23</v>
      </c>
      <c r="K382">
        <f t="shared" si="10"/>
        <v>7.3513999999999999</v>
      </c>
      <c r="L382" t="str">
        <f>_xlfn.IFNA(VLOOKUP(C382,מצבת_כלי_רכב!$E:$F,2,),"לא נמצא")</f>
        <v xml:space="preserve">אבי ברכה </v>
      </c>
      <c r="M382" t="str">
        <f t="shared" si="11"/>
        <v>no</v>
      </c>
    </row>
    <row r="383" spans="1:13">
      <c r="A383">
        <v>176133</v>
      </c>
      <c r="B383">
        <v>1251473684</v>
      </c>
      <c r="C383">
        <v>73382101</v>
      </c>
      <c r="D383" s="28">
        <v>45684</v>
      </c>
      <c r="E383" s="27" t="s">
        <v>111</v>
      </c>
      <c r="F383" t="s">
        <v>11</v>
      </c>
      <c r="G383" t="s">
        <v>16</v>
      </c>
      <c r="H383" t="s">
        <v>14</v>
      </c>
      <c r="I383">
        <v>1</v>
      </c>
      <c r="J383">
        <v>6.23</v>
      </c>
      <c r="K383">
        <f t="shared" si="10"/>
        <v>7.3513999999999999</v>
      </c>
      <c r="L383" t="str">
        <f>_xlfn.IFNA(VLOOKUP(C383,מצבת_כלי_רכב!$E:$F,2,),"לא נמצא")</f>
        <v>ארז שפירא(מאגר)</v>
      </c>
      <c r="M383" t="str">
        <f t="shared" si="11"/>
        <v>no</v>
      </c>
    </row>
    <row r="384" spans="1:13">
      <c r="A384">
        <v>176133</v>
      </c>
      <c r="B384">
        <v>1251473684</v>
      </c>
      <c r="C384">
        <v>74599802</v>
      </c>
      <c r="D384" s="28">
        <v>45683</v>
      </c>
      <c r="E384" s="27" t="s">
        <v>112</v>
      </c>
      <c r="F384" t="s">
        <v>18</v>
      </c>
      <c r="G384" t="s">
        <v>20</v>
      </c>
      <c r="H384" t="s">
        <v>12</v>
      </c>
      <c r="I384">
        <v>2</v>
      </c>
      <c r="J384">
        <v>38.61</v>
      </c>
      <c r="K384">
        <f t="shared" si="10"/>
        <v>45.559799999999996</v>
      </c>
      <c r="L384" t="str">
        <f>_xlfn.IFNA(VLOOKUP(C384,מצבת_כלי_רכב!$E:$F,2,),"לא נמצא")</f>
        <v>מחסן איציק משיח</v>
      </c>
      <c r="M384" t="str">
        <f t="shared" si="11"/>
        <v>no</v>
      </c>
    </row>
    <row r="385" spans="1:13">
      <c r="A385">
        <v>176133</v>
      </c>
      <c r="B385">
        <v>1251473684</v>
      </c>
      <c r="C385">
        <v>39429702</v>
      </c>
      <c r="D385" s="28">
        <v>45683</v>
      </c>
      <c r="E385" s="27" t="s">
        <v>112</v>
      </c>
      <c r="F385" t="s">
        <v>11</v>
      </c>
      <c r="G385" t="s">
        <v>17</v>
      </c>
      <c r="H385" t="s">
        <v>21</v>
      </c>
      <c r="I385">
        <v>4</v>
      </c>
      <c r="J385">
        <v>17.16</v>
      </c>
      <c r="K385">
        <f t="shared" si="10"/>
        <v>20.248799999999999</v>
      </c>
      <c r="L385" t="str">
        <f>_xlfn.IFNA(VLOOKUP(C385,מצבת_כלי_רכב!$E:$F,2,),"לא נמצא")</f>
        <v xml:space="preserve">ירון יוסף </v>
      </c>
      <c r="M385" t="str">
        <f t="shared" si="11"/>
        <v>no</v>
      </c>
    </row>
    <row r="386" spans="1:13">
      <c r="A386">
        <v>176133</v>
      </c>
      <c r="B386">
        <v>1252303279</v>
      </c>
      <c r="C386">
        <v>63864202</v>
      </c>
      <c r="D386" s="28">
        <v>45682</v>
      </c>
      <c r="E386" s="27" t="s">
        <v>115</v>
      </c>
      <c r="F386" t="s">
        <v>11</v>
      </c>
      <c r="G386" t="s">
        <v>20</v>
      </c>
      <c r="H386" t="s">
        <v>12</v>
      </c>
      <c r="I386">
        <v>2</v>
      </c>
      <c r="J386">
        <v>12.87</v>
      </c>
      <c r="K386">
        <f t="shared" si="10"/>
        <v>15.186599999999999</v>
      </c>
      <c r="L386" t="str">
        <f>_xlfn.IFNA(VLOOKUP(C386,מצבת_כלי_רכב!$E:$F,2,),"לא נמצא")</f>
        <v xml:space="preserve">אבי ברכה </v>
      </c>
      <c r="M386" t="str">
        <f t="shared" si="11"/>
        <v>yes</v>
      </c>
    </row>
    <row r="387" spans="1:13">
      <c r="A387">
        <v>176133</v>
      </c>
      <c r="B387">
        <v>1251473684</v>
      </c>
      <c r="C387">
        <v>31339202</v>
      </c>
      <c r="D387" s="28">
        <v>45682</v>
      </c>
      <c r="E387" s="27" t="s">
        <v>115</v>
      </c>
      <c r="F387" t="s">
        <v>11</v>
      </c>
      <c r="G387" t="s">
        <v>23</v>
      </c>
      <c r="H387" t="s">
        <v>14</v>
      </c>
      <c r="I387">
        <v>3</v>
      </c>
      <c r="J387">
        <v>19.100000000000001</v>
      </c>
      <c r="K387">
        <f t="shared" si="10"/>
        <v>22.538</v>
      </c>
      <c r="L387" t="str">
        <f>_xlfn.IFNA(VLOOKUP(C387,מצבת_כלי_רכב!$E:$F,2,),"לא נמצא")</f>
        <v xml:space="preserve">דוד זילברמן </v>
      </c>
      <c r="M387" t="str">
        <f t="shared" si="11"/>
        <v>yes</v>
      </c>
    </row>
    <row r="388" spans="1:13">
      <c r="A388">
        <v>176133</v>
      </c>
      <c r="B388">
        <v>1251473684</v>
      </c>
      <c r="C388">
        <v>39429702</v>
      </c>
      <c r="D388" s="28">
        <v>45680</v>
      </c>
      <c r="E388" s="27" t="s">
        <v>114</v>
      </c>
      <c r="F388" t="s">
        <v>11</v>
      </c>
      <c r="G388" t="s">
        <v>21</v>
      </c>
      <c r="H388" t="s">
        <v>17</v>
      </c>
      <c r="I388">
        <v>4</v>
      </c>
      <c r="J388">
        <v>17.16</v>
      </c>
      <c r="K388">
        <f t="shared" si="10"/>
        <v>20.248799999999999</v>
      </c>
      <c r="L388" t="str">
        <f>_xlfn.IFNA(VLOOKUP(C388,מצבת_כלי_רכב!$E:$F,2,),"לא נמצא")</f>
        <v xml:space="preserve">ירון יוסף </v>
      </c>
      <c r="M388" t="str">
        <f t="shared" si="11"/>
        <v>no</v>
      </c>
    </row>
    <row r="389" spans="1:13">
      <c r="A389">
        <v>176133</v>
      </c>
      <c r="B389">
        <v>1251473684</v>
      </c>
      <c r="C389">
        <v>50113501</v>
      </c>
      <c r="D389" s="28">
        <v>45680</v>
      </c>
      <c r="E389" s="27" t="s">
        <v>114</v>
      </c>
      <c r="F389" t="s">
        <v>11</v>
      </c>
      <c r="G389" t="s">
        <v>14</v>
      </c>
      <c r="H389" t="s">
        <v>12</v>
      </c>
      <c r="I389">
        <v>8</v>
      </c>
      <c r="J389">
        <v>27.68</v>
      </c>
      <c r="K389">
        <f t="shared" si="10"/>
        <v>32.662399999999998</v>
      </c>
      <c r="L389" t="str">
        <f>_xlfn.IFNA(VLOOKUP(C389,מצבת_כלי_רכב!$E:$F,2,),"לא נמצא")</f>
        <v>יאיר חסידוב</v>
      </c>
      <c r="M389" t="str">
        <f t="shared" si="11"/>
        <v>no</v>
      </c>
    </row>
    <row r="390" spans="1:13">
      <c r="A390">
        <v>176133</v>
      </c>
      <c r="B390">
        <v>1251473684</v>
      </c>
      <c r="C390">
        <v>54718201</v>
      </c>
      <c r="D390" s="28">
        <v>45680</v>
      </c>
      <c r="E390" s="27" t="s">
        <v>114</v>
      </c>
      <c r="F390" t="s">
        <v>11</v>
      </c>
      <c r="G390" t="s">
        <v>20</v>
      </c>
      <c r="H390" t="s">
        <v>12</v>
      </c>
      <c r="I390">
        <v>2</v>
      </c>
      <c r="J390">
        <v>12.87</v>
      </c>
      <c r="K390">
        <f t="shared" si="10"/>
        <v>15.186599999999999</v>
      </c>
      <c r="L390" t="str">
        <f>_xlfn.IFNA(VLOOKUP(C390,מצבת_כלי_רכב!$E:$F,2,),"לא נמצא")</f>
        <v>עמית רוזנשטיין</v>
      </c>
      <c r="M390" t="str">
        <f t="shared" si="11"/>
        <v>no</v>
      </c>
    </row>
    <row r="391" spans="1:13">
      <c r="A391">
        <v>176133</v>
      </c>
      <c r="B391">
        <v>1251473684</v>
      </c>
      <c r="C391">
        <v>62923103</v>
      </c>
      <c r="D391" s="28">
        <v>45680</v>
      </c>
      <c r="E391" s="27" t="s">
        <v>114</v>
      </c>
      <c r="F391" t="s">
        <v>18</v>
      </c>
      <c r="G391" t="s">
        <v>13</v>
      </c>
      <c r="H391" t="s">
        <v>19</v>
      </c>
      <c r="I391">
        <v>2</v>
      </c>
      <c r="J391">
        <v>38.61</v>
      </c>
      <c r="K391">
        <f t="shared" si="10"/>
        <v>45.559799999999996</v>
      </c>
      <c r="L391" t="str">
        <f>_xlfn.IFNA(VLOOKUP(C391,מצבת_כלי_רכב!$E:$F,2,),"לא נמצא")</f>
        <v>מחסן ספרינטר</v>
      </c>
      <c r="M391" t="str">
        <f t="shared" si="11"/>
        <v>no</v>
      </c>
    </row>
    <row r="392" spans="1:13">
      <c r="A392">
        <v>176133</v>
      </c>
      <c r="B392">
        <v>1251473684</v>
      </c>
      <c r="C392">
        <v>54718201</v>
      </c>
      <c r="D392" s="28">
        <v>45680</v>
      </c>
      <c r="E392" s="27" t="s">
        <v>114</v>
      </c>
      <c r="F392" t="s">
        <v>11</v>
      </c>
      <c r="G392" t="s">
        <v>22</v>
      </c>
      <c r="H392" t="s">
        <v>20</v>
      </c>
      <c r="I392">
        <v>1</v>
      </c>
      <c r="J392">
        <v>12.87</v>
      </c>
      <c r="K392">
        <f t="shared" ref="K392:K455" si="12">J392*1.18</f>
        <v>15.186599999999999</v>
      </c>
      <c r="L392" t="str">
        <f>_xlfn.IFNA(VLOOKUP(C392,מצבת_כלי_רכב!$E:$F,2,),"לא נמצא")</f>
        <v>עמית רוזנשטיין</v>
      </c>
      <c r="M392" t="str">
        <f t="shared" ref="M392:M455" si="13">IF(OR(E392="Friday", E392="Saturday"),"yes","no")</f>
        <v>no</v>
      </c>
    </row>
    <row r="393" spans="1:13">
      <c r="A393">
        <v>176133</v>
      </c>
      <c r="B393">
        <v>1251473684</v>
      </c>
      <c r="C393">
        <v>50113501</v>
      </c>
      <c r="D393" s="28">
        <v>45680</v>
      </c>
      <c r="E393" s="27" t="s">
        <v>114</v>
      </c>
      <c r="F393" t="s">
        <v>11</v>
      </c>
      <c r="G393" t="s">
        <v>22</v>
      </c>
      <c r="H393" t="s">
        <v>17</v>
      </c>
      <c r="I393">
        <v>3</v>
      </c>
      <c r="J393">
        <v>12.87</v>
      </c>
      <c r="K393">
        <f t="shared" si="12"/>
        <v>15.186599999999999</v>
      </c>
      <c r="L393" t="str">
        <f>_xlfn.IFNA(VLOOKUP(C393,מצבת_כלי_רכב!$E:$F,2,),"לא נמצא")</f>
        <v>יאיר חסידוב</v>
      </c>
      <c r="M393" t="str">
        <f t="shared" si="13"/>
        <v>no</v>
      </c>
    </row>
    <row r="394" spans="1:13">
      <c r="A394">
        <v>176133</v>
      </c>
      <c r="B394">
        <v>1251473684</v>
      </c>
      <c r="C394">
        <v>51514401</v>
      </c>
      <c r="D394" s="28">
        <v>45680</v>
      </c>
      <c r="E394" s="27" t="s">
        <v>114</v>
      </c>
      <c r="F394" t="s">
        <v>11</v>
      </c>
      <c r="G394" t="s">
        <v>13</v>
      </c>
      <c r="H394" t="s">
        <v>16</v>
      </c>
      <c r="I394">
        <v>6</v>
      </c>
      <c r="J394">
        <v>21.45</v>
      </c>
      <c r="K394">
        <f t="shared" si="12"/>
        <v>25.310999999999996</v>
      </c>
      <c r="L394" t="str">
        <f>_xlfn.IFNA(VLOOKUP(C394,מצבת_כלי_רכב!$E:$F,2,),"לא נמצא")</f>
        <v>מאגר-יקום- אלעד (אבי ברכה לשעבר)</v>
      </c>
      <c r="M394" t="str">
        <f t="shared" si="13"/>
        <v>no</v>
      </c>
    </row>
    <row r="395" spans="1:13">
      <c r="A395">
        <v>176133</v>
      </c>
      <c r="B395">
        <v>1251473684</v>
      </c>
      <c r="C395">
        <v>62923103</v>
      </c>
      <c r="D395" s="28">
        <v>45680</v>
      </c>
      <c r="E395" s="27" t="s">
        <v>114</v>
      </c>
      <c r="F395" t="s">
        <v>18</v>
      </c>
      <c r="G395" t="s">
        <v>19</v>
      </c>
      <c r="H395" t="s">
        <v>12</v>
      </c>
      <c r="I395">
        <v>3</v>
      </c>
      <c r="J395">
        <v>38.61</v>
      </c>
      <c r="K395">
        <f t="shared" si="12"/>
        <v>45.559799999999996</v>
      </c>
      <c r="L395" t="str">
        <f>_xlfn.IFNA(VLOOKUP(C395,מצבת_כלי_רכב!$E:$F,2,),"לא נמצא")</f>
        <v>מחסן ספרינטר</v>
      </c>
      <c r="M395" t="str">
        <f t="shared" si="13"/>
        <v>no</v>
      </c>
    </row>
    <row r="396" spans="1:13">
      <c r="A396">
        <v>176133</v>
      </c>
      <c r="B396">
        <v>1251473684</v>
      </c>
      <c r="C396">
        <v>50113501</v>
      </c>
      <c r="D396" s="28">
        <v>45679</v>
      </c>
      <c r="E396" s="27" t="s">
        <v>109</v>
      </c>
      <c r="F396" t="s">
        <v>11</v>
      </c>
      <c r="G396" t="s">
        <v>14</v>
      </c>
      <c r="H396" t="s">
        <v>20</v>
      </c>
      <c r="I396">
        <v>10</v>
      </c>
      <c r="J396">
        <v>27.68</v>
      </c>
      <c r="K396">
        <f t="shared" si="12"/>
        <v>32.662399999999998</v>
      </c>
      <c r="L396" t="str">
        <f>_xlfn.IFNA(VLOOKUP(C396,מצבת_כלי_רכב!$E:$F,2,),"לא נמצא")</f>
        <v>יאיר חסידוב</v>
      </c>
      <c r="M396" t="str">
        <f t="shared" si="13"/>
        <v>no</v>
      </c>
    </row>
    <row r="397" spans="1:13">
      <c r="A397">
        <v>176133</v>
      </c>
      <c r="B397">
        <v>1251473684</v>
      </c>
      <c r="C397">
        <v>13802001</v>
      </c>
      <c r="D397" s="28">
        <v>45679</v>
      </c>
      <c r="E397" s="27" t="s">
        <v>109</v>
      </c>
      <c r="F397" t="s">
        <v>11</v>
      </c>
      <c r="G397" t="s">
        <v>16</v>
      </c>
      <c r="H397" t="s">
        <v>14</v>
      </c>
      <c r="I397">
        <v>1</v>
      </c>
      <c r="J397">
        <v>6.23</v>
      </c>
      <c r="K397">
        <f t="shared" si="12"/>
        <v>7.3513999999999999</v>
      </c>
      <c r="L397" t="str">
        <f>_xlfn.IFNA(VLOOKUP(C397,מצבת_כלי_רכב!$E:$F,2,),"לא נמצא")</f>
        <v xml:space="preserve">גאיה שמעוני </v>
      </c>
      <c r="M397" t="str">
        <f t="shared" si="13"/>
        <v>no</v>
      </c>
    </row>
    <row r="398" spans="1:13">
      <c r="A398">
        <v>176133</v>
      </c>
      <c r="B398">
        <v>1251473684</v>
      </c>
      <c r="C398">
        <v>40295602</v>
      </c>
      <c r="D398" s="28">
        <v>45679</v>
      </c>
      <c r="E398" s="27" t="s">
        <v>109</v>
      </c>
      <c r="F398" t="s">
        <v>11</v>
      </c>
      <c r="G398" t="s">
        <v>14</v>
      </c>
      <c r="H398" t="s">
        <v>22</v>
      </c>
      <c r="I398">
        <v>9</v>
      </c>
      <c r="J398">
        <v>27.68</v>
      </c>
      <c r="K398">
        <f t="shared" si="12"/>
        <v>32.662399999999998</v>
      </c>
      <c r="L398" t="str">
        <f>_xlfn.IFNA(VLOOKUP(C398,מצבת_כלי_רכב!$E:$F,2,),"לא נמצא")</f>
        <v>יאיר חסידוף</v>
      </c>
      <c r="M398" t="str">
        <f t="shared" si="13"/>
        <v>no</v>
      </c>
    </row>
    <row r="399" spans="1:13">
      <c r="A399">
        <v>176133</v>
      </c>
      <c r="B399">
        <v>1251473684</v>
      </c>
      <c r="C399">
        <v>62923103</v>
      </c>
      <c r="D399" s="28">
        <v>45679</v>
      </c>
      <c r="E399" s="27" t="s">
        <v>109</v>
      </c>
      <c r="F399" t="s">
        <v>18</v>
      </c>
      <c r="G399" t="s">
        <v>14</v>
      </c>
      <c r="H399" t="s">
        <v>16</v>
      </c>
      <c r="I399">
        <v>1</v>
      </c>
      <c r="J399">
        <v>18.690000000000001</v>
      </c>
      <c r="K399">
        <f t="shared" si="12"/>
        <v>22.054200000000002</v>
      </c>
      <c r="L399" t="str">
        <f>_xlfn.IFNA(VLOOKUP(C399,מצבת_כלי_רכב!$E:$F,2,),"לא נמצא")</f>
        <v>מחסן ספרינטר</v>
      </c>
      <c r="M399" t="str">
        <f t="shared" si="13"/>
        <v>no</v>
      </c>
    </row>
    <row r="400" spans="1:13">
      <c r="A400">
        <v>176133</v>
      </c>
      <c r="B400">
        <v>1251473684</v>
      </c>
      <c r="C400">
        <v>13802001</v>
      </c>
      <c r="D400" s="28">
        <v>45679</v>
      </c>
      <c r="E400" s="27" t="s">
        <v>109</v>
      </c>
      <c r="F400" t="s">
        <v>11</v>
      </c>
      <c r="G400" t="s">
        <v>14</v>
      </c>
      <c r="H400" t="s">
        <v>16</v>
      </c>
      <c r="I400">
        <v>1</v>
      </c>
      <c r="J400">
        <v>6.23</v>
      </c>
      <c r="K400">
        <f t="shared" si="12"/>
        <v>7.3513999999999999</v>
      </c>
      <c r="L400" t="str">
        <f>_xlfn.IFNA(VLOOKUP(C400,מצבת_כלי_רכב!$E:$F,2,),"לא נמצא")</f>
        <v xml:space="preserve">גאיה שמעוני </v>
      </c>
      <c r="M400" t="str">
        <f t="shared" si="13"/>
        <v>no</v>
      </c>
    </row>
    <row r="401" spans="1:13">
      <c r="A401">
        <v>176133</v>
      </c>
      <c r="B401">
        <v>1251473684</v>
      </c>
      <c r="C401">
        <v>40295602</v>
      </c>
      <c r="D401" s="28">
        <v>45679</v>
      </c>
      <c r="E401" s="27" t="s">
        <v>109</v>
      </c>
      <c r="F401" t="s">
        <v>11</v>
      </c>
      <c r="G401" t="s">
        <v>22</v>
      </c>
      <c r="H401" t="s">
        <v>14</v>
      </c>
      <c r="I401">
        <v>9</v>
      </c>
      <c r="J401">
        <v>27.68</v>
      </c>
      <c r="K401">
        <f t="shared" si="12"/>
        <v>32.662399999999998</v>
      </c>
      <c r="L401" t="str">
        <f>_xlfn.IFNA(VLOOKUP(C401,מצבת_כלי_רכב!$E:$F,2,),"לא נמצא")</f>
        <v>יאיר חסידוף</v>
      </c>
      <c r="M401" t="str">
        <f t="shared" si="13"/>
        <v>no</v>
      </c>
    </row>
    <row r="402" spans="1:13">
      <c r="A402">
        <v>176133</v>
      </c>
      <c r="B402">
        <v>1251473684</v>
      </c>
      <c r="C402">
        <v>77443601</v>
      </c>
      <c r="D402" s="28">
        <v>45678</v>
      </c>
      <c r="E402" s="27" t="s">
        <v>110</v>
      </c>
      <c r="F402" t="s">
        <v>11</v>
      </c>
      <c r="G402" t="s">
        <v>19</v>
      </c>
      <c r="H402" t="s">
        <v>20</v>
      </c>
      <c r="I402">
        <v>5</v>
      </c>
      <c r="J402">
        <v>21.45</v>
      </c>
      <c r="K402">
        <f t="shared" si="12"/>
        <v>25.310999999999996</v>
      </c>
      <c r="L402" t="str">
        <f>_xlfn.IFNA(VLOOKUP(C402,מצבת_כלי_רכב!$E:$F,2,),"לא נמצא")</f>
        <v>דניאל קעאטבי</v>
      </c>
      <c r="M402" t="str">
        <f t="shared" si="13"/>
        <v>no</v>
      </c>
    </row>
    <row r="403" spans="1:13">
      <c r="A403">
        <v>176133</v>
      </c>
      <c r="B403">
        <v>1251473684</v>
      </c>
      <c r="C403">
        <v>40295602</v>
      </c>
      <c r="D403" s="28">
        <v>45678</v>
      </c>
      <c r="E403" s="27" t="s">
        <v>110</v>
      </c>
      <c r="F403" t="s">
        <v>11</v>
      </c>
      <c r="G403" t="s">
        <v>17</v>
      </c>
      <c r="H403" t="s">
        <v>13</v>
      </c>
      <c r="I403">
        <v>1</v>
      </c>
      <c r="J403">
        <v>12.87</v>
      </c>
      <c r="K403">
        <f t="shared" si="12"/>
        <v>15.186599999999999</v>
      </c>
      <c r="L403" t="str">
        <f>_xlfn.IFNA(VLOOKUP(C403,מצבת_כלי_רכב!$E:$F,2,),"לא נמצא")</f>
        <v>יאיר חסידוף</v>
      </c>
      <c r="M403" t="str">
        <f t="shared" si="13"/>
        <v>no</v>
      </c>
    </row>
    <row r="404" spans="1:13">
      <c r="A404">
        <v>176133</v>
      </c>
      <c r="B404">
        <v>1251473684</v>
      </c>
      <c r="C404">
        <v>76886302</v>
      </c>
      <c r="D404" s="28">
        <v>45678</v>
      </c>
      <c r="E404" s="27" t="s">
        <v>110</v>
      </c>
      <c r="F404" t="s">
        <v>11</v>
      </c>
      <c r="G404" t="s">
        <v>17</v>
      </c>
      <c r="H404" t="s">
        <v>14</v>
      </c>
      <c r="I404">
        <v>6</v>
      </c>
      <c r="J404">
        <v>27.68</v>
      </c>
      <c r="K404">
        <f t="shared" si="12"/>
        <v>32.662399999999998</v>
      </c>
      <c r="L404" t="str">
        <f>_xlfn.IFNA(VLOOKUP(C404,מצבת_כלי_רכב!$E:$F,2,),"לא נמצא")</f>
        <v>יניב הררי</v>
      </c>
      <c r="M404" t="str">
        <f t="shared" si="13"/>
        <v>no</v>
      </c>
    </row>
    <row r="405" spans="1:13">
      <c r="A405">
        <v>176133</v>
      </c>
      <c r="B405">
        <v>1251473684</v>
      </c>
      <c r="C405">
        <v>53484801</v>
      </c>
      <c r="D405" s="28">
        <v>45678</v>
      </c>
      <c r="E405" s="27" t="s">
        <v>110</v>
      </c>
      <c r="F405" t="s">
        <v>11</v>
      </c>
      <c r="G405" t="s">
        <v>14</v>
      </c>
      <c r="H405" t="s">
        <v>23</v>
      </c>
      <c r="I405">
        <v>3</v>
      </c>
      <c r="J405">
        <v>19.100000000000001</v>
      </c>
      <c r="K405">
        <f t="shared" si="12"/>
        <v>22.538</v>
      </c>
      <c r="L405" t="str">
        <f>_xlfn.IFNA(VLOOKUP(C405,מצבת_כלי_רכב!$E:$F,2,),"לא נמצא")</f>
        <v>איציק גבע</v>
      </c>
      <c r="M405" t="str">
        <f t="shared" si="13"/>
        <v>no</v>
      </c>
    </row>
    <row r="406" spans="1:13">
      <c r="A406">
        <v>176133</v>
      </c>
      <c r="B406">
        <v>1251473684</v>
      </c>
      <c r="C406">
        <v>62923103</v>
      </c>
      <c r="D406" s="28">
        <v>45678</v>
      </c>
      <c r="E406" s="27" t="s">
        <v>110</v>
      </c>
      <c r="F406" t="s">
        <v>18</v>
      </c>
      <c r="G406" t="s">
        <v>17</v>
      </c>
      <c r="H406" t="s">
        <v>15</v>
      </c>
      <c r="I406">
        <v>2</v>
      </c>
      <c r="J406">
        <v>38.61</v>
      </c>
      <c r="K406">
        <f t="shared" si="12"/>
        <v>45.559799999999996</v>
      </c>
      <c r="L406" t="str">
        <f>_xlfn.IFNA(VLOOKUP(C406,מצבת_כלי_רכב!$E:$F,2,),"לא נמצא")</f>
        <v>מחסן ספרינטר</v>
      </c>
      <c r="M406" t="str">
        <f t="shared" si="13"/>
        <v>no</v>
      </c>
    </row>
    <row r="407" spans="1:13">
      <c r="A407">
        <v>176133</v>
      </c>
      <c r="B407">
        <v>1251473684</v>
      </c>
      <c r="C407">
        <v>74599802</v>
      </c>
      <c r="D407" s="28">
        <v>45678</v>
      </c>
      <c r="E407" s="27" t="s">
        <v>110</v>
      </c>
      <c r="F407" t="s">
        <v>18</v>
      </c>
      <c r="G407" t="s">
        <v>19</v>
      </c>
      <c r="H407" t="s">
        <v>12</v>
      </c>
      <c r="I407">
        <v>3</v>
      </c>
      <c r="J407">
        <v>38.61</v>
      </c>
      <c r="K407">
        <f t="shared" si="12"/>
        <v>45.559799999999996</v>
      </c>
      <c r="L407" t="str">
        <f>_xlfn.IFNA(VLOOKUP(C407,מצבת_כלי_רכב!$E:$F,2,),"לא נמצא")</f>
        <v>מחסן איציק משיח</v>
      </c>
      <c r="M407" t="str">
        <f t="shared" si="13"/>
        <v>no</v>
      </c>
    </row>
    <row r="408" spans="1:13">
      <c r="A408">
        <v>176133</v>
      </c>
      <c r="B408">
        <v>1252303279</v>
      </c>
      <c r="C408">
        <v>63864202</v>
      </c>
      <c r="D408" s="28">
        <v>45677</v>
      </c>
      <c r="E408" s="27" t="s">
        <v>111</v>
      </c>
      <c r="F408" t="s">
        <v>11</v>
      </c>
      <c r="G408" t="s">
        <v>14</v>
      </c>
      <c r="H408" t="s">
        <v>13</v>
      </c>
      <c r="I408">
        <v>7</v>
      </c>
      <c r="J408">
        <v>27.68</v>
      </c>
      <c r="K408">
        <f t="shared" si="12"/>
        <v>32.662399999999998</v>
      </c>
      <c r="L408" t="str">
        <f>_xlfn.IFNA(VLOOKUP(C408,מצבת_כלי_רכב!$E:$F,2,),"לא נמצא")</f>
        <v xml:space="preserve">אבי ברכה </v>
      </c>
      <c r="M408" t="str">
        <f t="shared" si="13"/>
        <v>no</v>
      </c>
    </row>
    <row r="409" spans="1:13">
      <c r="A409">
        <v>176133</v>
      </c>
      <c r="B409">
        <v>1251473684</v>
      </c>
      <c r="C409">
        <v>77443601</v>
      </c>
      <c r="D409" s="28">
        <v>45677</v>
      </c>
      <c r="E409" s="27" t="s">
        <v>111</v>
      </c>
      <c r="F409" t="s">
        <v>11</v>
      </c>
      <c r="G409" t="s">
        <v>19</v>
      </c>
      <c r="H409" t="s">
        <v>20</v>
      </c>
      <c r="I409">
        <v>5</v>
      </c>
      <c r="J409">
        <v>21.45</v>
      </c>
      <c r="K409">
        <f t="shared" si="12"/>
        <v>25.310999999999996</v>
      </c>
      <c r="L409" t="str">
        <f>_xlfn.IFNA(VLOOKUP(C409,מצבת_כלי_רכב!$E:$F,2,),"לא נמצא")</f>
        <v>דניאל קעאטבי</v>
      </c>
      <c r="M409" t="str">
        <f t="shared" si="13"/>
        <v>no</v>
      </c>
    </row>
    <row r="410" spans="1:13">
      <c r="A410">
        <v>176133</v>
      </c>
      <c r="B410">
        <v>1251473684</v>
      </c>
      <c r="C410">
        <v>51513101</v>
      </c>
      <c r="D410" s="28">
        <v>45677</v>
      </c>
      <c r="E410" s="27" t="s">
        <v>111</v>
      </c>
      <c r="F410" t="s">
        <v>11</v>
      </c>
      <c r="G410" t="s">
        <v>13</v>
      </c>
      <c r="H410" t="s">
        <v>12</v>
      </c>
      <c r="I410">
        <v>1</v>
      </c>
      <c r="J410">
        <v>12.87</v>
      </c>
      <c r="K410">
        <f t="shared" si="12"/>
        <v>15.186599999999999</v>
      </c>
      <c r="L410" t="str">
        <f>_xlfn.IFNA(VLOOKUP(C410,מצבת_כלי_רכב!$E:$F,2,),"לא נמצא")</f>
        <v>יגאל פניאל</v>
      </c>
      <c r="M410" t="str">
        <f t="shared" si="13"/>
        <v>no</v>
      </c>
    </row>
    <row r="411" spans="1:13">
      <c r="A411">
        <v>176133</v>
      </c>
      <c r="B411">
        <v>1251473684</v>
      </c>
      <c r="C411">
        <v>62923103</v>
      </c>
      <c r="D411" s="28">
        <v>45676</v>
      </c>
      <c r="E411" s="27" t="s">
        <v>112</v>
      </c>
      <c r="F411" t="s">
        <v>18</v>
      </c>
      <c r="G411" t="s">
        <v>20</v>
      </c>
      <c r="H411" t="s">
        <v>19</v>
      </c>
      <c r="I411">
        <v>5</v>
      </c>
      <c r="J411">
        <v>64.349999999999994</v>
      </c>
      <c r="K411">
        <f t="shared" si="12"/>
        <v>75.932999999999993</v>
      </c>
      <c r="L411" t="str">
        <f>_xlfn.IFNA(VLOOKUP(C411,מצבת_כלי_רכב!$E:$F,2,),"לא נמצא")</f>
        <v>מחסן ספרינטר</v>
      </c>
      <c r="M411" t="str">
        <f t="shared" si="13"/>
        <v>no</v>
      </c>
    </row>
    <row r="412" spans="1:13">
      <c r="A412">
        <v>176133</v>
      </c>
      <c r="B412">
        <v>1251473684</v>
      </c>
      <c r="C412">
        <v>62923103</v>
      </c>
      <c r="D412" s="28">
        <v>45676</v>
      </c>
      <c r="E412" s="27" t="s">
        <v>112</v>
      </c>
      <c r="F412" t="s">
        <v>18</v>
      </c>
      <c r="G412" t="s">
        <v>19</v>
      </c>
      <c r="H412" t="s">
        <v>20</v>
      </c>
      <c r="I412">
        <v>5</v>
      </c>
      <c r="J412">
        <v>64.349999999999994</v>
      </c>
      <c r="K412">
        <f t="shared" si="12"/>
        <v>75.932999999999993</v>
      </c>
      <c r="L412" t="str">
        <f>_xlfn.IFNA(VLOOKUP(C412,מצבת_כלי_רכב!$E:$F,2,),"לא נמצא")</f>
        <v>מחסן ספרינטר</v>
      </c>
      <c r="M412" t="str">
        <f t="shared" si="13"/>
        <v>no</v>
      </c>
    </row>
    <row r="413" spans="1:13">
      <c r="A413">
        <v>176133</v>
      </c>
      <c r="B413">
        <v>1251473684</v>
      </c>
      <c r="C413">
        <v>39429702</v>
      </c>
      <c r="D413" s="28">
        <v>45676</v>
      </c>
      <c r="E413" s="27" t="s">
        <v>112</v>
      </c>
      <c r="F413" t="s">
        <v>11</v>
      </c>
      <c r="G413" t="s">
        <v>17</v>
      </c>
      <c r="H413" t="s">
        <v>14</v>
      </c>
      <c r="I413">
        <v>6</v>
      </c>
      <c r="J413">
        <v>27.68</v>
      </c>
      <c r="K413">
        <f t="shared" si="12"/>
        <v>32.662399999999998</v>
      </c>
      <c r="L413" t="str">
        <f>_xlfn.IFNA(VLOOKUP(C413,מצבת_כלי_רכב!$E:$F,2,),"לא נמצא")</f>
        <v xml:space="preserve">ירון יוסף </v>
      </c>
      <c r="M413" t="str">
        <f t="shared" si="13"/>
        <v>no</v>
      </c>
    </row>
    <row r="414" spans="1:13">
      <c r="A414">
        <v>176133</v>
      </c>
      <c r="B414">
        <v>1251473684</v>
      </c>
      <c r="C414">
        <v>77443601</v>
      </c>
      <c r="D414" s="28">
        <v>45675</v>
      </c>
      <c r="E414" s="27" t="s">
        <v>115</v>
      </c>
      <c r="F414" t="s">
        <v>11</v>
      </c>
      <c r="G414" t="s">
        <v>16</v>
      </c>
      <c r="H414" t="s">
        <v>20</v>
      </c>
      <c r="I414">
        <v>9</v>
      </c>
      <c r="J414">
        <v>21.45</v>
      </c>
      <c r="K414">
        <f t="shared" si="12"/>
        <v>25.310999999999996</v>
      </c>
      <c r="L414" t="str">
        <f>_xlfn.IFNA(VLOOKUP(C414,מצבת_כלי_רכב!$E:$F,2,),"לא נמצא")</f>
        <v>דניאל קעאטבי</v>
      </c>
      <c r="M414" t="str">
        <f t="shared" si="13"/>
        <v>yes</v>
      </c>
    </row>
    <row r="415" spans="1:13">
      <c r="A415">
        <v>176133</v>
      </c>
      <c r="B415">
        <v>1251473684</v>
      </c>
      <c r="C415">
        <v>88365901</v>
      </c>
      <c r="D415" s="28">
        <v>45675</v>
      </c>
      <c r="E415" s="27" t="s">
        <v>115</v>
      </c>
      <c r="F415" t="s">
        <v>11</v>
      </c>
      <c r="G415" t="s">
        <v>14</v>
      </c>
      <c r="H415" t="s">
        <v>17</v>
      </c>
      <c r="I415">
        <v>6</v>
      </c>
      <c r="J415">
        <v>27.68</v>
      </c>
      <c r="K415">
        <f t="shared" si="12"/>
        <v>32.662399999999998</v>
      </c>
      <c r="L415" t="str">
        <f>_xlfn.IFNA(VLOOKUP(C415,מצבת_כלי_רכב!$E:$F,2,),"לא נמצא")</f>
        <v>איציק גבע</v>
      </c>
      <c r="M415" t="str">
        <f t="shared" si="13"/>
        <v>yes</v>
      </c>
    </row>
    <row r="416" spans="1:13">
      <c r="A416">
        <v>176133</v>
      </c>
      <c r="B416">
        <v>1251473684</v>
      </c>
      <c r="C416">
        <v>39429702</v>
      </c>
      <c r="D416" s="28">
        <v>45674</v>
      </c>
      <c r="E416" s="27" t="s">
        <v>113</v>
      </c>
      <c r="F416" t="s">
        <v>11</v>
      </c>
      <c r="G416" t="s">
        <v>16</v>
      </c>
      <c r="H416" t="s">
        <v>17</v>
      </c>
      <c r="I416">
        <v>5</v>
      </c>
      <c r="J416">
        <v>21.45</v>
      </c>
      <c r="K416">
        <f t="shared" si="12"/>
        <v>25.310999999999996</v>
      </c>
      <c r="L416" t="str">
        <f>_xlfn.IFNA(VLOOKUP(C416,מצבת_כלי_רכב!$E:$F,2,),"לא נמצא")</f>
        <v xml:space="preserve">ירון יוסף </v>
      </c>
      <c r="M416" t="str">
        <f t="shared" si="13"/>
        <v>yes</v>
      </c>
    </row>
    <row r="417" spans="1:13">
      <c r="A417">
        <v>176133</v>
      </c>
      <c r="B417">
        <v>1251473684</v>
      </c>
      <c r="C417">
        <v>13802001</v>
      </c>
      <c r="D417" s="28">
        <v>45674</v>
      </c>
      <c r="E417" s="27" t="s">
        <v>113</v>
      </c>
      <c r="F417" t="s">
        <v>11</v>
      </c>
      <c r="G417" t="s">
        <v>17</v>
      </c>
      <c r="H417" t="s">
        <v>14</v>
      </c>
      <c r="I417">
        <v>6</v>
      </c>
      <c r="J417">
        <v>27.68</v>
      </c>
      <c r="K417">
        <f t="shared" si="12"/>
        <v>32.662399999999998</v>
      </c>
      <c r="L417" t="str">
        <f>_xlfn.IFNA(VLOOKUP(C417,מצבת_כלי_רכב!$E:$F,2,),"לא נמצא")</f>
        <v xml:space="preserve">גאיה שמעוני </v>
      </c>
      <c r="M417" t="str">
        <f t="shared" si="13"/>
        <v>yes</v>
      </c>
    </row>
    <row r="418" spans="1:13">
      <c r="A418">
        <v>176133</v>
      </c>
      <c r="B418">
        <v>1251473684</v>
      </c>
      <c r="C418">
        <v>77443601</v>
      </c>
      <c r="D418" s="28">
        <v>45674</v>
      </c>
      <c r="E418" s="27" t="s">
        <v>113</v>
      </c>
      <c r="F418" t="s">
        <v>11</v>
      </c>
      <c r="G418" t="s">
        <v>20</v>
      </c>
      <c r="H418" t="s">
        <v>16</v>
      </c>
      <c r="I418">
        <v>9</v>
      </c>
      <c r="J418">
        <v>21.45</v>
      </c>
      <c r="K418">
        <f t="shared" si="12"/>
        <v>25.310999999999996</v>
      </c>
      <c r="L418" t="str">
        <f>_xlfn.IFNA(VLOOKUP(C418,מצבת_כלי_רכב!$E:$F,2,),"לא נמצא")</f>
        <v>דניאל קעאטבי</v>
      </c>
      <c r="M418" t="str">
        <f t="shared" si="13"/>
        <v>yes</v>
      </c>
    </row>
    <row r="419" spans="1:13">
      <c r="A419">
        <v>176133</v>
      </c>
      <c r="B419">
        <v>1251473684</v>
      </c>
      <c r="C419">
        <v>39429702</v>
      </c>
      <c r="D419" s="28">
        <v>45674</v>
      </c>
      <c r="E419" s="27" t="s">
        <v>113</v>
      </c>
      <c r="F419" t="s">
        <v>11</v>
      </c>
      <c r="G419" t="s">
        <v>17</v>
      </c>
      <c r="H419" t="s">
        <v>16</v>
      </c>
      <c r="I419">
        <v>5</v>
      </c>
      <c r="J419">
        <v>21.45</v>
      </c>
      <c r="K419">
        <f t="shared" si="12"/>
        <v>25.310999999999996</v>
      </c>
      <c r="L419" t="str">
        <f>_xlfn.IFNA(VLOOKUP(C419,מצבת_כלי_רכב!$E:$F,2,),"לא נמצא")</f>
        <v xml:space="preserve">ירון יוסף </v>
      </c>
      <c r="M419" t="str">
        <f t="shared" si="13"/>
        <v>yes</v>
      </c>
    </row>
    <row r="420" spans="1:13">
      <c r="A420">
        <v>176133</v>
      </c>
      <c r="B420">
        <v>1251473684</v>
      </c>
      <c r="C420">
        <v>88365901</v>
      </c>
      <c r="D420" s="28">
        <v>45673</v>
      </c>
      <c r="E420" s="27" t="s">
        <v>114</v>
      </c>
      <c r="F420" t="s">
        <v>11</v>
      </c>
      <c r="G420" t="s">
        <v>13</v>
      </c>
      <c r="H420" t="s">
        <v>14</v>
      </c>
      <c r="I420">
        <v>7</v>
      </c>
      <c r="J420">
        <v>27.68</v>
      </c>
      <c r="K420">
        <f t="shared" si="12"/>
        <v>32.662399999999998</v>
      </c>
      <c r="L420" t="str">
        <f>_xlfn.IFNA(VLOOKUP(C420,מצבת_כלי_רכב!$E:$F,2,),"לא נמצא")</f>
        <v>איציק גבע</v>
      </c>
      <c r="M420" t="str">
        <f t="shared" si="13"/>
        <v>no</v>
      </c>
    </row>
    <row r="421" spans="1:13">
      <c r="A421">
        <v>176133</v>
      </c>
      <c r="B421">
        <v>1251473684</v>
      </c>
      <c r="C421">
        <v>39429702</v>
      </c>
      <c r="D421" s="28">
        <v>45673</v>
      </c>
      <c r="E421" s="27" t="s">
        <v>114</v>
      </c>
      <c r="F421" t="s">
        <v>11</v>
      </c>
      <c r="G421" t="s">
        <v>14</v>
      </c>
      <c r="H421" t="s">
        <v>17</v>
      </c>
      <c r="I421">
        <v>6</v>
      </c>
      <c r="J421">
        <v>27.68</v>
      </c>
      <c r="K421">
        <f t="shared" si="12"/>
        <v>32.662399999999998</v>
      </c>
      <c r="L421" t="str">
        <f>_xlfn.IFNA(VLOOKUP(C421,מצבת_כלי_רכב!$E:$F,2,),"לא נמצא")</f>
        <v xml:space="preserve">ירון יוסף </v>
      </c>
      <c r="M421" t="str">
        <f t="shared" si="13"/>
        <v>no</v>
      </c>
    </row>
    <row r="422" spans="1:13">
      <c r="A422">
        <v>176133</v>
      </c>
      <c r="B422">
        <v>1251473684</v>
      </c>
      <c r="C422">
        <v>77443601</v>
      </c>
      <c r="D422" s="28">
        <v>45673</v>
      </c>
      <c r="E422" s="27" t="s">
        <v>114</v>
      </c>
      <c r="F422" t="s">
        <v>11</v>
      </c>
      <c r="G422" t="s">
        <v>19</v>
      </c>
      <c r="H422" t="s">
        <v>20</v>
      </c>
      <c r="I422">
        <v>5</v>
      </c>
      <c r="J422">
        <v>21.45</v>
      </c>
      <c r="K422">
        <f t="shared" si="12"/>
        <v>25.310999999999996</v>
      </c>
      <c r="L422" t="str">
        <f>_xlfn.IFNA(VLOOKUP(C422,מצבת_כלי_רכב!$E:$F,2,),"לא נמצא")</f>
        <v>דניאל קעאטבי</v>
      </c>
      <c r="M422" t="str">
        <f t="shared" si="13"/>
        <v>no</v>
      </c>
    </row>
    <row r="423" spans="1:13">
      <c r="A423">
        <v>176133</v>
      </c>
      <c r="B423">
        <v>1251473684</v>
      </c>
      <c r="C423">
        <v>62923103</v>
      </c>
      <c r="D423" s="28">
        <v>45673</v>
      </c>
      <c r="E423" s="27" t="s">
        <v>114</v>
      </c>
      <c r="F423" t="s">
        <v>18</v>
      </c>
      <c r="G423" t="s">
        <v>12</v>
      </c>
      <c r="H423" t="s">
        <v>19</v>
      </c>
      <c r="I423">
        <v>3</v>
      </c>
      <c r="J423">
        <v>38.61</v>
      </c>
      <c r="K423">
        <f t="shared" si="12"/>
        <v>45.559799999999996</v>
      </c>
      <c r="L423" t="str">
        <f>_xlfn.IFNA(VLOOKUP(C423,מצבת_כלי_רכב!$E:$F,2,),"לא נמצא")</f>
        <v>מחסן ספרינטר</v>
      </c>
      <c r="M423" t="str">
        <f t="shared" si="13"/>
        <v>no</v>
      </c>
    </row>
    <row r="424" spans="1:13">
      <c r="A424">
        <v>176133</v>
      </c>
      <c r="B424">
        <v>1251473684</v>
      </c>
      <c r="C424">
        <v>62923103</v>
      </c>
      <c r="D424" s="28">
        <v>45673</v>
      </c>
      <c r="E424" s="27" t="s">
        <v>114</v>
      </c>
      <c r="F424" t="s">
        <v>18</v>
      </c>
      <c r="G424" t="s">
        <v>19</v>
      </c>
      <c r="H424" t="s">
        <v>12</v>
      </c>
      <c r="I424">
        <v>3</v>
      </c>
      <c r="J424">
        <v>38.61</v>
      </c>
      <c r="K424">
        <f t="shared" si="12"/>
        <v>45.559799999999996</v>
      </c>
      <c r="L424" t="str">
        <f>_xlfn.IFNA(VLOOKUP(C424,מצבת_כלי_רכב!$E:$F,2,),"לא נמצא")</f>
        <v>מחסן ספרינטר</v>
      </c>
      <c r="M424" t="str">
        <f t="shared" si="13"/>
        <v>no</v>
      </c>
    </row>
    <row r="425" spans="1:13">
      <c r="A425">
        <v>176133</v>
      </c>
      <c r="B425">
        <v>1251473684</v>
      </c>
      <c r="C425">
        <v>51513101</v>
      </c>
      <c r="D425" s="28">
        <v>45672</v>
      </c>
      <c r="E425" s="27" t="s">
        <v>109</v>
      </c>
      <c r="F425" t="s">
        <v>11</v>
      </c>
      <c r="G425" t="s">
        <v>15</v>
      </c>
      <c r="H425" t="s">
        <v>13</v>
      </c>
      <c r="I425">
        <v>3</v>
      </c>
      <c r="J425">
        <v>12.87</v>
      </c>
      <c r="K425">
        <f t="shared" si="12"/>
        <v>15.186599999999999</v>
      </c>
      <c r="L425" t="str">
        <f>_xlfn.IFNA(VLOOKUP(C425,מצבת_כלי_רכב!$E:$F,2,),"לא נמצא")</f>
        <v>יגאל פניאל</v>
      </c>
      <c r="M425" t="str">
        <f t="shared" si="13"/>
        <v>no</v>
      </c>
    </row>
    <row r="426" spans="1:13">
      <c r="A426">
        <v>176133</v>
      </c>
      <c r="B426">
        <v>1251473684</v>
      </c>
      <c r="C426">
        <v>76886302</v>
      </c>
      <c r="D426" s="28">
        <v>45672</v>
      </c>
      <c r="E426" s="27" t="s">
        <v>109</v>
      </c>
      <c r="F426" t="s">
        <v>11</v>
      </c>
      <c r="G426" t="s">
        <v>12</v>
      </c>
      <c r="H426" t="s">
        <v>14</v>
      </c>
      <c r="I426">
        <v>8</v>
      </c>
      <c r="J426">
        <v>27.68</v>
      </c>
      <c r="K426">
        <f t="shared" si="12"/>
        <v>32.662399999999998</v>
      </c>
      <c r="L426" t="str">
        <f>_xlfn.IFNA(VLOOKUP(C426,מצבת_כלי_רכב!$E:$F,2,),"לא נמצא")</f>
        <v>יניב הררי</v>
      </c>
      <c r="M426" t="str">
        <f t="shared" si="13"/>
        <v>no</v>
      </c>
    </row>
    <row r="427" spans="1:13">
      <c r="A427">
        <v>176133</v>
      </c>
      <c r="B427">
        <v>1251473684</v>
      </c>
      <c r="C427">
        <v>51513101</v>
      </c>
      <c r="D427" s="28">
        <v>45672</v>
      </c>
      <c r="E427" s="27" t="s">
        <v>109</v>
      </c>
      <c r="F427" t="s">
        <v>11</v>
      </c>
      <c r="G427" t="s">
        <v>13</v>
      </c>
      <c r="H427" t="s">
        <v>15</v>
      </c>
      <c r="I427">
        <v>3</v>
      </c>
      <c r="J427">
        <v>12.87</v>
      </c>
      <c r="K427">
        <f t="shared" si="12"/>
        <v>15.186599999999999</v>
      </c>
      <c r="L427" t="str">
        <f>_xlfn.IFNA(VLOOKUP(C427,מצבת_כלי_רכב!$E:$F,2,),"לא נמצא")</f>
        <v>יגאל פניאל</v>
      </c>
      <c r="M427" t="str">
        <f t="shared" si="13"/>
        <v>no</v>
      </c>
    </row>
    <row r="428" spans="1:13">
      <c r="A428">
        <v>176133</v>
      </c>
      <c r="B428">
        <v>1251473684</v>
      </c>
      <c r="C428">
        <v>13802001</v>
      </c>
      <c r="D428" s="28">
        <v>45672</v>
      </c>
      <c r="E428" s="27" t="s">
        <v>109</v>
      </c>
      <c r="F428" t="s">
        <v>11</v>
      </c>
      <c r="G428" t="s">
        <v>16</v>
      </c>
      <c r="H428" t="s">
        <v>14</v>
      </c>
      <c r="I428">
        <v>1</v>
      </c>
      <c r="J428">
        <v>6.23</v>
      </c>
      <c r="K428">
        <f t="shared" si="12"/>
        <v>7.3513999999999999</v>
      </c>
      <c r="L428" t="str">
        <f>_xlfn.IFNA(VLOOKUP(C428,מצבת_כלי_רכב!$E:$F,2,),"לא נמצא")</f>
        <v xml:space="preserve">גאיה שמעוני </v>
      </c>
      <c r="M428" t="str">
        <f t="shared" si="13"/>
        <v>no</v>
      </c>
    </row>
    <row r="429" spans="1:13">
      <c r="A429">
        <v>176133</v>
      </c>
      <c r="B429">
        <v>1251473684</v>
      </c>
      <c r="C429">
        <v>50113501</v>
      </c>
      <c r="D429" s="28">
        <v>45672</v>
      </c>
      <c r="E429" s="27" t="s">
        <v>109</v>
      </c>
      <c r="F429" t="s">
        <v>11</v>
      </c>
      <c r="G429" t="s">
        <v>14</v>
      </c>
      <c r="H429" t="s">
        <v>20</v>
      </c>
      <c r="I429">
        <v>10</v>
      </c>
      <c r="J429">
        <v>27.68</v>
      </c>
      <c r="K429">
        <f t="shared" si="12"/>
        <v>32.662399999999998</v>
      </c>
      <c r="L429" t="str">
        <f>_xlfn.IFNA(VLOOKUP(C429,מצבת_כלי_רכב!$E:$F,2,),"לא נמצא")</f>
        <v>יאיר חסידוב</v>
      </c>
      <c r="M429" t="str">
        <f t="shared" si="13"/>
        <v>no</v>
      </c>
    </row>
    <row r="430" spans="1:13">
      <c r="A430">
        <v>176133</v>
      </c>
      <c r="B430">
        <v>1251473684</v>
      </c>
      <c r="C430">
        <v>54718201</v>
      </c>
      <c r="D430" s="28">
        <v>45672</v>
      </c>
      <c r="E430" s="27" t="s">
        <v>109</v>
      </c>
      <c r="F430" t="s">
        <v>11</v>
      </c>
      <c r="G430" t="s">
        <v>14</v>
      </c>
      <c r="H430" t="s">
        <v>22</v>
      </c>
      <c r="I430">
        <v>9</v>
      </c>
      <c r="J430">
        <v>27.68</v>
      </c>
      <c r="K430">
        <f t="shared" si="12"/>
        <v>32.662399999999998</v>
      </c>
      <c r="L430" t="str">
        <f>_xlfn.IFNA(VLOOKUP(C430,מצבת_כלי_רכב!$E:$F,2,),"לא נמצא")</f>
        <v>עמית רוזנשטיין</v>
      </c>
      <c r="M430" t="str">
        <f t="shared" si="13"/>
        <v>no</v>
      </c>
    </row>
    <row r="431" spans="1:13">
      <c r="A431">
        <v>176133</v>
      </c>
      <c r="B431">
        <v>1251473684</v>
      </c>
      <c r="C431">
        <v>62923103</v>
      </c>
      <c r="D431" s="28">
        <v>45672</v>
      </c>
      <c r="E431" s="27" t="s">
        <v>109</v>
      </c>
      <c r="F431" t="s">
        <v>18</v>
      </c>
      <c r="G431" t="s">
        <v>14</v>
      </c>
      <c r="H431" t="s">
        <v>16</v>
      </c>
      <c r="I431">
        <v>1</v>
      </c>
      <c r="J431">
        <v>18.690000000000001</v>
      </c>
      <c r="K431">
        <f t="shared" si="12"/>
        <v>22.054200000000002</v>
      </c>
      <c r="L431" t="str">
        <f>_xlfn.IFNA(VLOOKUP(C431,מצבת_כלי_רכב!$E:$F,2,),"לא נמצא")</f>
        <v>מחסן ספרינטר</v>
      </c>
      <c r="M431" t="str">
        <f t="shared" si="13"/>
        <v>no</v>
      </c>
    </row>
    <row r="432" spans="1:13">
      <c r="A432">
        <v>176133</v>
      </c>
      <c r="B432">
        <v>1251473684</v>
      </c>
      <c r="C432">
        <v>50113501</v>
      </c>
      <c r="D432" s="28">
        <v>45672</v>
      </c>
      <c r="E432" s="27" t="s">
        <v>109</v>
      </c>
      <c r="F432" t="s">
        <v>11</v>
      </c>
      <c r="G432" t="s">
        <v>13</v>
      </c>
      <c r="H432" t="s">
        <v>19</v>
      </c>
      <c r="I432">
        <v>2</v>
      </c>
      <c r="J432">
        <v>12.87</v>
      </c>
      <c r="K432">
        <f t="shared" si="12"/>
        <v>15.186599999999999</v>
      </c>
      <c r="L432" t="str">
        <f>_xlfn.IFNA(VLOOKUP(C432,מצבת_כלי_רכב!$E:$F,2,),"לא נמצא")</f>
        <v>יאיר חסידוב</v>
      </c>
      <c r="M432" t="str">
        <f t="shared" si="13"/>
        <v>no</v>
      </c>
    </row>
    <row r="433" spans="1:13">
      <c r="A433">
        <v>176133</v>
      </c>
      <c r="B433">
        <v>1251473684</v>
      </c>
      <c r="C433">
        <v>76886302</v>
      </c>
      <c r="D433" s="28">
        <v>45672</v>
      </c>
      <c r="E433" s="27" t="s">
        <v>109</v>
      </c>
      <c r="F433" t="s">
        <v>11</v>
      </c>
      <c r="G433" t="s">
        <v>19</v>
      </c>
      <c r="H433" t="s">
        <v>12</v>
      </c>
      <c r="I433">
        <v>3</v>
      </c>
      <c r="J433">
        <v>12.87</v>
      </c>
      <c r="K433">
        <f t="shared" si="12"/>
        <v>15.186599999999999</v>
      </c>
      <c r="L433" t="str">
        <f>_xlfn.IFNA(VLOOKUP(C433,מצבת_כלי_רכב!$E:$F,2,),"לא נמצא")</f>
        <v>יניב הררי</v>
      </c>
      <c r="M433" t="str">
        <f t="shared" si="13"/>
        <v>no</v>
      </c>
    </row>
    <row r="434" spans="1:13">
      <c r="A434">
        <v>176133</v>
      </c>
      <c r="B434">
        <v>1251473684</v>
      </c>
      <c r="C434">
        <v>62923103</v>
      </c>
      <c r="D434" s="28">
        <v>45672</v>
      </c>
      <c r="E434" s="27" t="s">
        <v>109</v>
      </c>
      <c r="F434" t="s">
        <v>18</v>
      </c>
      <c r="G434" t="s">
        <v>16</v>
      </c>
      <c r="H434" t="s">
        <v>14</v>
      </c>
      <c r="I434">
        <v>1</v>
      </c>
      <c r="J434">
        <v>18.690000000000001</v>
      </c>
      <c r="K434">
        <f t="shared" si="12"/>
        <v>22.054200000000002</v>
      </c>
      <c r="L434" t="str">
        <f>_xlfn.IFNA(VLOOKUP(C434,מצבת_כלי_רכב!$E:$F,2,),"לא נמצא")</f>
        <v>מחסן ספרינטר</v>
      </c>
      <c r="M434" t="str">
        <f t="shared" si="13"/>
        <v>no</v>
      </c>
    </row>
    <row r="435" spans="1:13">
      <c r="A435">
        <v>176133</v>
      </c>
      <c r="B435">
        <v>1251473684</v>
      </c>
      <c r="C435">
        <v>54718201</v>
      </c>
      <c r="D435" s="28">
        <v>45672</v>
      </c>
      <c r="E435" s="27" t="s">
        <v>109</v>
      </c>
      <c r="F435" t="s">
        <v>11</v>
      </c>
      <c r="G435" t="s">
        <v>12</v>
      </c>
      <c r="H435" t="s">
        <v>14</v>
      </c>
      <c r="I435">
        <v>8</v>
      </c>
      <c r="J435">
        <v>27.68</v>
      </c>
      <c r="K435">
        <f t="shared" si="12"/>
        <v>32.662399999999998</v>
      </c>
      <c r="L435" t="str">
        <f>_xlfn.IFNA(VLOOKUP(C435,מצבת_כלי_רכב!$E:$F,2,),"לא נמצא")</f>
        <v>עמית רוזנשטיין</v>
      </c>
      <c r="M435" t="str">
        <f t="shared" si="13"/>
        <v>no</v>
      </c>
    </row>
    <row r="436" spans="1:13">
      <c r="A436">
        <v>176133</v>
      </c>
      <c r="B436">
        <v>1251473684</v>
      </c>
      <c r="C436">
        <v>13802001</v>
      </c>
      <c r="D436" s="28">
        <v>45671</v>
      </c>
      <c r="E436" s="27" t="s">
        <v>110</v>
      </c>
      <c r="F436" t="s">
        <v>11</v>
      </c>
      <c r="G436" t="s">
        <v>14</v>
      </c>
      <c r="H436" t="s">
        <v>16</v>
      </c>
      <c r="I436">
        <v>1</v>
      </c>
      <c r="J436">
        <v>6.23</v>
      </c>
      <c r="K436">
        <f t="shared" si="12"/>
        <v>7.3513999999999999</v>
      </c>
      <c r="L436" t="str">
        <f>_xlfn.IFNA(VLOOKUP(C436,מצבת_כלי_רכב!$E:$F,2,),"לא נמצא")</f>
        <v xml:space="preserve">גאיה שמעוני </v>
      </c>
      <c r="M436" t="str">
        <f t="shared" si="13"/>
        <v>no</v>
      </c>
    </row>
    <row r="437" spans="1:13">
      <c r="A437">
        <v>176133</v>
      </c>
      <c r="B437">
        <v>1251473684</v>
      </c>
      <c r="C437">
        <v>51513101</v>
      </c>
      <c r="D437" s="28">
        <v>45671</v>
      </c>
      <c r="E437" s="27" t="s">
        <v>110</v>
      </c>
      <c r="F437" t="s">
        <v>11</v>
      </c>
      <c r="G437" t="s">
        <v>15</v>
      </c>
      <c r="H437" t="s">
        <v>13</v>
      </c>
      <c r="I437">
        <v>3</v>
      </c>
      <c r="J437">
        <v>12.87</v>
      </c>
      <c r="K437">
        <f t="shared" si="12"/>
        <v>15.186599999999999</v>
      </c>
      <c r="L437" t="str">
        <f>_xlfn.IFNA(VLOOKUP(C437,מצבת_כלי_רכב!$E:$F,2,),"לא נמצא")</f>
        <v>יגאל פניאל</v>
      </c>
      <c r="M437" t="str">
        <f t="shared" si="13"/>
        <v>no</v>
      </c>
    </row>
    <row r="438" spans="1:13">
      <c r="A438">
        <v>176133</v>
      </c>
      <c r="B438">
        <v>1251473684</v>
      </c>
      <c r="C438">
        <v>51513101</v>
      </c>
      <c r="D438" s="28">
        <v>45671</v>
      </c>
      <c r="E438" s="27" t="s">
        <v>110</v>
      </c>
      <c r="F438" t="s">
        <v>11</v>
      </c>
      <c r="G438" t="s">
        <v>17</v>
      </c>
      <c r="H438" t="s">
        <v>15</v>
      </c>
      <c r="I438">
        <v>2</v>
      </c>
      <c r="J438">
        <v>12.87</v>
      </c>
      <c r="K438">
        <f t="shared" si="12"/>
        <v>15.186599999999999</v>
      </c>
      <c r="L438" t="str">
        <f>_xlfn.IFNA(VLOOKUP(C438,מצבת_כלי_רכב!$E:$F,2,),"לא נמצא")</f>
        <v>יגאל פניאל</v>
      </c>
      <c r="M438" t="str">
        <f t="shared" si="13"/>
        <v>no</v>
      </c>
    </row>
    <row r="439" spans="1:13">
      <c r="A439">
        <v>176133</v>
      </c>
      <c r="B439">
        <v>1251473684</v>
      </c>
      <c r="C439">
        <v>76886302</v>
      </c>
      <c r="D439" s="28">
        <v>45671</v>
      </c>
      <c r="E439" s="27" t="s">
        <v>110</v>
      </c>
      <c r="F439" t="s">
        <v>11</v>
      </c>
      <c r="G439" t="s">
        <v>12</v>
      </c>
      <c r="H439" t="s">
        <v>14</v>
      </c>
      <c r="I439">
        <v>8</v>
      </c>
      <c r="J439">
        <v>27.68</v>
      </c>
      <c r="K439">
        <f t="shared" si="12"/>
        <v>32.662399999999998</v>
      </c>
      <c r="L439" t="str">
        <f>_xlfn.IFNA(VLOOKUP(C439,מצבת_כלי_רכב!$E:$F,2,),"לא נמצא")</f>
        <v>יניב הררי</v>
      </c>
      <c r="M439" t="str">
        <f t="shared" si="13"/>
        <v>no</v>
      </c>
    </row>
    <row r="440" spans="1:13">
      <c r="A440">
        <v>176133</v>
      </c>
      <c r="B440">
        <v>1251473684</v>
      </c>
      <c r="C440">
        <v>77443601</v>
      </c>
      <c r="D440" s="28">
        <v>45671</v>
      </c>
      <c r="E440" s="27" t="s">
        <v>110</v>
      </c>
      <c r="F440" t="s">
        <v>11</v>
      </c>
      <c r="G440" t="s">
        <v>19</v>
      </c>
      <c r="H440" t="s">
        <v>20</v>
      </c>
      <c r="I440">
        <v>5</v>
      </c>
      <c r="J440">
        <v>21.45</v>
      </c>
      <c r="K440">
        <f t="shared" si="12"/>
        <v>25.310999999999996</v>
      </c>
      <c r="L440" t="str">
        <f>_xlfn.IFNA(VLOOKUP(C440,מצבת_כלי_רכב!$E:$F,2,),"לא נמצא")</f>
        <v>דניאל קעאטבי</v>
      </c>
      <c r="M440" t="str">
        <f t="shared" si="13"/>
        <v>no</v>
      </c>
    </row>
    <row r="441" spans="1:13">
      <c r="A441">
        <v>176133</v>
      </c>
      <c r="B441">
        <v>1251473684</v>
      </c>
      <c r="C441">
        <v>62923103</v>
      </c>
      <c r="D441" s="28">
        <v>45671</v>
      </c>
      <c r="E441" s="27" t="s">
        <v>110</v>
      </c>
      <c r="F441" t="s">
        <v>18</v>
      </c>
      <c r="G441" t="s">
        <v>17</v>
      </c>
      <c r="H441" t="s">
        <v>15</v>
      </c>
      <c r="I441">
        <v>2</v>
      </c>
      <c r="J441">
        <v>38.61</v>
      </c>
      <c r="K441">
        <f t="shared" si="12"/>
        <v>45.559799999999996</v>
      </c>
      <c r="L441" t="str">
        <f>_xlfn.IFNA(VLOOKUP(C441,מצבת_כלי_רכב!$E:$F,2,),"לא נמצא")</f>
        <v>מחסן ספרינטר</v>
      </c>
      <c r="M441" t="str">
        <f t="shared" si="13"/>
        <v>no</v>
      </c>
    </row>
    <row r="442" spans="1:13">
      <c r="A442">
        <v>176133</v>
      </c>
      <c r="B442">
        <v>1251473684</v>
      </c>
      <c r="C442">
        <v>62923103</v>
      </c>
      <c r="D442" s="28">
        <v>45671</v>
      </c>
      <c r="E442" s="27" t="s">
        <v>110</v>
      </c>
      <c r="F442" t="s">
        <v>18</v>
      </c>
      <c r="G442" t="s">
        <v>17</v>
      </c>
      <c r="H442" t="s">
        <v>13</v>
      </c>
      <c r="I442">
        <v>1</v>
      </c>
      <c r="J442">
        <v>38.61</v>
      </c>
      <c r="K442">
        <f t="shared" si="12"/>
        <v>45.559799999999996</v>
      </c>
      <c r="L442" t="str">
        <f>_xlfn.IFNA(VLOOKUP(C442,מצבת_כלי_רכב!$E:$F,2,),"לא נמצא")</f>
        <v>מחסן ספרינטר</v>
      </c>
      <c r="M442" t="str">
        <f t="shared" si="13"/>
        <v>no</v>
      </c>
    </row>
    <row r="443" spans="1:13">
      <c r="A443">
        <v>176133</v>
      </c>
      <c r="B443">
        <v>1251473684</v>
      </c>
      <c r="C443">
        <v>74599802</v>
      </c>
      <c r="D443" s="28">
        <v>45671</v>
      </c>
      <c r="E443" s="27" t="s">
        <v>110</v>
      </c>
      <c r="F443" t="s">
        <v>18</v>
      </c>
      <c r="G443" t="s">
        <v>17</v>
      </c>
      <c r="H443" t="s">
        <v>12</v>
      </c>
      <c r="I443">
        <v>2</v>
      </c>
      <c r="J443">
        <v>38.61</v>
      </c>
      <c r="K443">
        <f t="shared" si="12"/>
        <v>45.559799999999996</v>
      </c>
      <c r="L443" t="str">
        <f>_xlfn.IFNA(VLOOKUP(C443,מצבת_כלי_רכב!$E:$F,2,),"לא נמצא")</f>
        <v>מחסן איציק משיח</v>
      </c>
      <c r="M443" t="str">
        <f t="shared" si="13"/>
        <v>no</v>
      </c>
    </row>
    <row r="444" spans="1:13">
      <c r="A444">
        <v>176133</v>
      </c>
      <c r="B444">
        <v>1251473684</v>
      </c>
      <c r="C444">
        <v>50113501</v>
      </c>
      <c r="D444" s="28">
        <v>45670</v>
      </c>
      <c r="E444" s="27" t="s">
        <v>111</v>
      </c>
      <c r="F444" t="s">
        <v>11</v>
      </c>
      <c r="G444" t="s">
        <v>22</v>
      </c>
      <c r="H444" t="s">
        <v>20</v>
      </c>
      <c r="I444">
        <v>1</v>
      </c>
      <c r="J444">
        <v>12.87</v>
      </c>
      <c r="K444">
        <f t="shared" si="12"/>
        <v>15.186599999999999</v>
      </c>
      <c r="L444" t="str">
        <f>_xlfn.IFNA(VLOOKUP(C444,מצבת_כלי_רכב!$E:$F,2,),"לא נמצא")</f>
        <v>יאיר חסידוב</v>
      </c>
      <c r="M444" t="str">
        <f t="shared" si="13"/>
        <v>no</v>
      </c>
    </row>
    <row r="445" spans="1:13">
      <c r="A445">
        <v>176133</v>
      </c>
      <c r="B445">
        <v>1251473684</v>
      </c>
      <c r="C445">
        <v>76886302</v>
      </c>
      <c r="D445" s="28">
        <v>45670</v>
      </c>
      <c r="E445" s="27" t="s">
        <v>111</v>
      </c>
      <c r="F445" t="s">
        <v>11</v>
      </c>
      <c r="G445" t="s">
        <v>12</v>
      </c>
      <c r="H445" t="s">
        <v>14</v>
      </c>
      <c r="I445">
        <v>8</v>
      </c>
      <c r="J445">
        <v>27.68</v>
      </c>
      <c r="K445">
        <f t="shared" si="12"/>
        <v>32.662399999999998</v>
      </c>
      <c r="L445" t="str">
        <f>_xlfn.IFNA(VLOOKUP(C445,מצבת_כלי_רכב!$E:$F,2,),"לא נמצא")</f>
        <v>יניב הררי</v>
      </c>
      <c r="M445" t="str">
        <f t="shared" si="13"/>
        <v>no</v>
      </c>
    </row>
    <row r="446" spans="1:13">
      <c r="A446">
        <v>176133</v>
      </c>
      <c r="B446">
        <v>1251473684</v>
      </c>
      <c r="C446">
        <v>53484801</v>
      </c>
      <c r="D446" s="28">
        <v>45670</v>
      </c>
      <c r="E446" s="27" t="s">
        <v>111</v>
      </c>
      <c r="F446" t="s">
        <v>11</v>
      </c>
      <c r="G446" t="s">
        <v>14</v>
      </c>
      <c r="H446" t="s">
        <v>13</v>
      </c>
      <c r="I446">
        <v>7</v>
      </c>
      <c r="J446">
        <v>27.68</v>
      </c>
      <c r="K446">
        <f t="shared" si="12"/>
        <v>32.662399999999998</v>
      </c>
      <c r="L446" t="str">
        <f>_xlfn.IFNA(VLOOKUP(C446,מצבת_כלי_רכב!$E:$F,2,),"לא נמצא")</f>
        <v>איציק גבע</v>
      </c>
      <c r="M446" t="str">
        <f t="shared" si="13"/>
        <v>no</v>
      </c>
    </row>
    <row r="447" spans="1:13">
      <c r="A447">
        <v>176133</v>
      </c>
      <c r="B447">
        <v>1251473684</v>
      </c>
      <c r="C447">
        <v>62923103</v>
      </c>
      <c r="D447" s="28">
        <v>45670</v>
      </c>
      <c r="E447" s="27" t="s">
        <v>111</v>
      </c>
      <c r="F447" t="s">
        <v>18</v>
      </c>
      <c r="G447" t="s">
        <v>14</v>
      </c>
      <c r="H447" t="s">
        <v>16</v>
      </c>
      <c r="I447">
        <v>1</v>
      </c>
      <c r="J447">
        <v>18.690000000000001</v>
      </c>
      <c r="K447">
        <f t="shared" si="12"/>
        <v>22.054200000000002</v>
      </c>
      <c r="L447" t="str">
        <f>_xlfn.IFNA(VLOOKUP(C447,מצבת_כלי_רכב!$E:$F,2,),"לא נמצא")</f>
        <v>מחסן ספרינטר</v>
      </c>
      <c r="M447" t="str">
        <f t="shared" si="13"/>
        <v>no</v>
      </c>
    </row>
    <row r="448" spans="1:13">
      <c r="A448">
        <v>176133</v>
      </c>
      <c r="B448">
        <v>1251473684</v>
      </c>
      <c r="C448">
        <v>76886302</v>
      </c>
      <c r="D448" s="28">
        <v>45670</v>
      </c>
      <c r="E448" s="27" t="s">
        <v>111</v>
      </c>
      <c r="F448" t="s">
        <v>11</v>
      </c>
      <c r="G448" t="s">
        <v>14</v>
      </c>
      <c r="H448" t="s">
        <v>12</v>
      </c>
      <c r="I448">
        <v>8</v>
      </c>
      <c r="J448">
        <v>27.68</v>
      </c>
      <c r="K448">
        <f t="shared" si="12"/>
        <v>32.662399999999998</v>
      </c>
      <c r="L448" t="str">
        <f>_xlfn.IFNA(VLOOKUP(C448,מצבת_כלי_רכב!$E:$F,2,),"לא נמצא")</f>
        <v>יניב הררי</v>
      </c>
      <c r="M448" t="str">
        <f t="shared" si="13"/>
        <v>no</v>
      </c>
    </row>
    <row r="449" spans="1:13">
      <c r="A449">
        <v>176133</v>
      </c>
      <c r="B449">
        <v>1250199072</v>
      </c>
      <c r="C449">
        <v>74599802</v>
      </c>
      <c r="D449" s="28">
        <v>45669</v>
      </c>
      <c r="E449" s="27" t="s">
        <v>112</v>
      </c>
      <c r="F449" t="s">
        <v>18</v>
      </c>
      <c r="G449" t="s">
        <v>20</v>
      </c>
      <c r="H449" t="s">
        <v>12</v>
      </c>
      <c r="I449">
        <v>2</v>
      </c>
      <c r="J449">
        <v>38.61</v>
      </c>
      <c r="K449">
        <f t="shared" si="12"/>
        <v>45.559799999999996</v>
      </c>
      <c r="L449" t="str">
        <f>_xlfn.IFNA(VLOOKUP(C449,מצבת_כלי_רכב!$E:$F,2,),"לא נמצא")</f>
        <v>מחסן איציק משיח</v>
      </c>
      <c r="M449" t="str">
        <f t="shared" si="13"/>
        <v>no</v>
      </c>
    </row>
    <row r="450" spans="1:13">
      <c r="A450">
        <v>176133</v>
      </c>
      <c r="B450">
        <v>1250199072</v>
      </c>
      <c r="C450">
        <v>77443601</v>
      </c>
      <c r="D450" s="28">
        <v>45669</v>
      </c>
      <c r="E450" s="27" t="s">
        <v>112</v>
      </c>
      <c r="F450" t="s">
        <v>11</v>
      </c>
      <c r="G450" t="s">
        <v>17</v>
      </c>
      <c r="H450" t="s">
        <v>20</v>
      </c>
      <c r="I450">
        <v>4</v>
      </c>
      <c r="J450">
        <v>17.16</v>
      </c>
      <c r="K450">
        <f t="shared" si="12"/>
        <v>20.248799999999999</v>
      </c>
      <c r="L450" t="str">
        <f>_xlfn.IFNA(VLOOKUP(C450,מצבת_כלי_רכב!$E:$F,2,),"לא נמצא")</f>
        <v>דניאל קעאטבי</v>
      </c>
      <c r="M450" t="str">
        <f t="shared" si="13"/>
        <v>no</v>
      </c>
    </row>
    <row r="451" spans="1:13">
      <c r="A451">
        <v>176133</v>
      </c>
      <c r="B451">
        <v>1250199072</v>
      </c>
      <c r="C451">
        <v>13802001</v>
      </c>
      <c r="D451" s="28">
        <v>45669</v>
      </c>
      <c r="E451" s="27" t="s">
        <v>112</v>
      </c>
      <c r="F451" t="s">
        <v>11</v>
      </c>
      <c r="G451" t="s">
        <v>17</v>
      </c>
      <c r="H451" t="s">
        <v>14</v>
      </c>
      <c r="I451">
        <v>6</v>
      </c>
      <c r="J451">
        <v>27.68</v>
      </c>
      <c r="K451">
        <f t="shared" si="12"/>
        <v>32.662399999999998</v>
      </c>
      <c r="L451" t="str">
        <f>_xlfn.IFNA(VLOOKUP(C451,מצבת_כלי_רכב!$E:$F,2,),"לא נמצא")</f>
        <v xml:space="preserve">גאיה שמעוני </v>
      </c>
      <c r="M451" t="str">
        <f t="shared" si="13"/>
        <v>no</v>
      </c>
    </row>
    <row r="452" spans="1:13">
      <c r="A452">
        <v>176133</v>
      </c>
      <c r="B452">
        <v>1250199072</v>
      </c>
      <c r="C452">
        <v>7921639</v>
      </c>
      <c r="D452" s="28">
        <v>45669</v>
      </c>
      <c r="E452" s="27" t="s">
        <v>112</v>
      </c>
      <c r="F452" t="s">
        <v>11</v>
      </c>
      <c r="G452" t="s">
        <v>20</v>
      </c>
      <c r="H452" t="s">
        <v>12</v>
      </c>
      <c r="I452">
        <v>2</v>
      </c>
      <c r="J452">
        <v>12.87</v>
      </c>
      <c r="K452">
        <f t="shared" si="12"/>
        <v>15.186599999999999</v>
      </c>
      <c r="L452" t="str">
        <f>_xlfn.IFNA(VLOOKUP(C452,מצבת_כלי_רכב!$E:$F,2,),"לא נמצא")</f>
        <v xml:space="preserve">ליאור שמעוני </v>
      </c>
      <c r="M452" t="str">
        <f t="shared" si="13"/>
        <v>no</v>
      </c>
    </row>
    <row r="453" spans="1:13">
      <c r="A453">
        <v>176133</v>
      </c>
      <c r="B453">
        <v>1250199072</v>
      </c>
      <c r="C453">
        <v>70725702</v>
      </c>
      <c r="D453" s="28">
        <v>45669</v>
      </c>
      <c r="E453" s="27" t="s">
        <v>112</v>
      </c>
      <c r="F453" t="s">
        <v>11</v>
      </c>
      <c r="G453" t="s">
        <v>20</v>
      </c>
      <c r="H453" t="s">
        <v>12</v>
      </c>
      <c r="I453">
        <v>2</v>
      </c>
      <c r="J453">
        <v>12.87</v>
      </c>
      <c r="K453">
        <f t="shared" si="12"/>
        <v>15.186599999999999</v>
      </c>
      <c r="L453" t="str">
        <f>_xlfn.IFNA(VLOOKUP(C453,מצבת_כלי_רכב!$E:$F,2,),"לא נמצא")</f>
        <v>יחזקאל שמעוני</v>
      </c>
      <c r="M453" t="str">
        <f t="shared" si="13"/>
        <v>no</v>
      </c>
    </row>
    <row r="454" spans="1:13">
      <c r="A454">
        <v>176133</v>
      </c>
      <c r="B454">
        <v>1250199072</v>
      </c>
      <c r="C454">
        <v>76886302</v>
      </c>
      <c r="D454" s="28">
        <v>45669</v>
      </c>
      <c r="E454" s="27" t="s">
        <v>112</v>
      </c>
      <c r="F454" t="s">
        <v>11</v>
      </c>
      <c r="G454" t="s">
        <v>19</v>
      </c>
      <c r="H454" t="s">
        <v>12</v>
      </c>
      <c r="I454">
        <v>3</v>
      </c>
      <c r="J454">
        <v>12.87</v>
      </c>
      <c r="K454">
        <f t="shared" si="12"/>
        <v>15.186599999999999</v>
      </c>
      <c r="L454" t="str">
        <f>_xlfn.IFNA(VLOOKUP(C454,מצבת_כלי_רכב!$E:$F,2,),"לא נמצא")</f>
        <v>יניב הררי</v>
      </c>
      <c r="M454" t="str">
        <f t="shared" si="13"/>
        <v>no</v>
      </c>
    </row>
    <row r="455" spans="1:13">
      <c r="A455">
        <v>176133</v>
      </c>
      <c r="B455">
        <v>1250199072</v>
      </c>
      <c r="C455">
        <v>62923103</v>
      </c>
      <c r="D455" s="28">
        <v>45669</v>
      </c>
      <c r="E455" s="27" t="s">
        <v>112</v>
      </c>
      <c r="F455" t="s">
        <v>18</v>
      </c>
      <c r="G455" t="s">
        <v>19</v>
      </c>
      <c r="H455" t="s">
        <v>12</v>
      </c>
      <c r="I455">
        <v>3</v>
      </c>
      <c r="J455">
        <v>38.61</v>
      </c>
      <c r="K455">
        <f t="shared" si="12"/>
        <v>45.559799999999996</v>
      </c>
      <c r="L455" t="str">
        <f>_xlfn.IFNA(VLOOKUP(C455,מצבת_כלי_רכב!$E:$F,2,),"לא נמצא")</f>
        <v>מחסן ספרינטר</v>
      </c>
      <c r="M455" t="str">
        <f t="shared" si="13"/>
        <v>no</v>
      </c>
    </row>
    <row r="456" spans="1:13">
      <c r="A456">
        <v>176133</v>
      </c>
      <c r="B456">
        <v>1250199072</v>
      </c>
      <c r="C456">
        <v>39429702</v>
      </c>
      <c r="D456" s="28">
        <v>45669</v>
      </c>
      <c r="E456" s="27" t="s">
        <v>112</v>
      </c>
      <c r="F456" t="s">
        <v>11</v>
      </c>
      <c r="G456" t="s">
        <v>17</v>
      </c>
      <c r="H456" t="s">
        <v>21</v>
      </c>
      <c r="I456">
        <v>4</v>
      </c>
      <c r="J456">
        <v>17.16</v>
      </c>
      <c r="K456">
        <f t="shared" ref="K456:K495" si="14">J456*1.18</f>
        <v>20.248799999999999</v>
      </c>
      <c r="L456" t="str">
        <f>_xlfn.IFNA(VLOOKUP(C456,מצבת_כלי_רכב!$E:$F,2,),"לא נמצא")</f>
        <v xml:space="preserve">ירון יוסף </v>
      </c>
      <c r="M456" t="str">
        <f t="shared" ref="M456:M495" si="15">IF(OR(E456="Friday", E456="Saturday"),"yes","no")</f>
        <v>no</v>
      </c>
    </row>
    <row r="457" spans="1:13">
      <c r="A457">
        <v>176133</v>
      </c>
      <c r="B457">
        <v>1250199072</v>
      </c>
      <c r="C457">
        <v>76886302</v>
      </c>
      <c r="D457" s="28">
        <v>45668</v>
      </c>
      <c r="E457" s="27" t="s">
        <v>115</v>
      </c>
      <c r="F457" t="s">
        <v>11</v>
      </c>
      <c r="G457" t="s">
        <v>20</v>
      </c>
      <c r="H457" t="s">
        <v>12</v>
      </c>
      <c r="I457">
        <v>2</v>
      </c>
      <c r="J457">
        <v>12.87</v>
      </c>
      <c r="K457">
        <f t="shared" si="14"/>
        <v>15.186599999999999</v>
      </c>
      <c r="L457" t="str">
        <f>_xlfn.IFNA(VLOOKUP(C457,מצבת_כלי_רכב!$E:$F,2,),"לא נמצא")</f>
        <v>יניב הררי</v>
      </c>
      <c r="M457" t="str">
        <f t="shared" si="15"/>
        <v>yes</v>
      </c>
    </row>
    <row r="458" spans="1:13">
      <c r="A458">
        <v>176133</v>
      </c>
      <c r="B458">
        <v>1250199072</v>
      </c>
      <c r="C458">
        <v>7921639</v>
      </c>
      <c r="D458" s="28">
        <v>45667</v>
      </c>
      <c r="E458" s="27" t="s">
        <v>113</v>
      </c>
      <c r="F458" t="s">
        <v>11</v>
      </c>
      <c r="G458" t="s">
        <v>12</v>
      </c>
      <c r="H458" t="s">
        <v>20</v>
      </c>
      <c r="I458">
        <v>2</v>
      </c>
      <c r="J458">
        <v>12.87</v>
      </c>
      <c r="K458">
        <f t="shared" si="14"/>
        <v>15.186599999999999</v>
      </c>
      <c r="L458" t="str">
        <f>_xlfn.IFNA(VLOOKUP(C458,מצבת_כלי_רכב!$E:$F,2,),"לא נמצא")</f>
        <v xml:space="preserve">ליאור שמעוני </v>
      </c>
      <c r="M458" t="str">
        <f t="shared" si="15"/>
        <v>yes</v>
      </c>
    </row>
    <row r="459" spans="1:13">
      <c r="A459">
        <v>176133</v>
      </c>
      <c r="B459">
        <v>1250199072</v>
      </c>
      <c r="C459">
        <v>76886302</v>
      </c>
      <c r="D459" s="28">
        <v>45667</v>
      </c>
      <c r="E459" s="27" t="s">
        <v>113</v>
      </c>
      <c r="F459" t="s">
        <v>11</v>
      </c>
      <c r="G459" t="s">
        <v>12</v>
      </c>
      <c r="H459" t="s">
        <v>20</v>
      </c>
      <c r="I459">
        <v>2</v>
      </c>
      <c r="J459">
        <v>12.87</v>
      </c>
      <c r="K459">
        <f t="shared" si="14"/>
        <v>15.186599999999999</v>
      </c>
      <c r="L459" t="str">
        <f>_xlfn.IFNA(VLOOKUP(C459,מצבת_כלי_רכב!$E:$F,2,),"לא נמצא")</f>
        <v>יניב הררי</v>
      </c>
      <c r="M459" t="str">
        <f t="shared" si="15"/>
        <v>yes</v>
      </c>
    </row>
    <row r="460" spans="1:13">
      <c r="A460">
        <v>176133</v>
      </c>
      <c r="B460">
        <v>1250199072</v>
      </c>
      <c r="C460">
        <v>51513101</v>
      </c>
      <c r="D460" s="28">
        <v>45667</v>
      </c>
      <c r="E460" s="27" t="s">
        <v>113</v>
      </c>
      <c r="F460" t="s">
        <v>11</v>
      </c>
      <c r="G460" t="s">
        <v>17</v>
      </c>
      <c r="H460" t="s">
        <v>15</v>
      </c>
      <c r="I460">
        <v>2</v>
      </c>
      <c r="J460">
        <v>12.87</v>
      </c>
      <c r="K460">
        <f t="shared" si="14"/>
        <v>15.186599999999999</v>
      </c>
      <c r="L460" t="str">
        <f>_xlfn.IFNA(VLOOKUP(C460,מצבת_כלי_רכב!$E:$F,2,),"לא נמצא")</f>
        <v>יגאל פניאל</v>
      </c>
      <c r="M460" t="str">
        <f t="shared" si="15"/>
        <v>yes</v>
      </c>
    </row>
    <row r="461" spans="1:13">
      <c r="A461">
        <v>176133</v>
      </c>
      <c r="B461">
        <v>1250199072</v>
      </c>
      <c r="C461">
        <v>76886302</v>
      </c>
      <c r="D461" s="28">
        <v>45667</v>
      </c>
      <c r="E461" s="27" t="s">
        <v>113</v>
      </c>
      <c r="F461" t="s">
        <v>11</v>
      </c>
      <c r="G461" t="s">
        <v>19</v>
      </c>
      <c r="H461" t="s">
        <v>13</v>
      </c>
      <c r="I461">
        <v>2</v>
      </c>
      <c r="J461">
        <v>12.87</v>
      </c>
      <c r="K461">
        <f t="shared" si="14"/>
        <v>15.186599999999999</v>
      </c>
      <c r="L461" t="str">
        <f>_xlfn.IFNA(VLOOKUP(C461,מצבת_כלי_רכב!$E:$F,2,),"לא נמצא")</f>
        <v>יניב הררי</v>
      </c>
      <c r="M461" t="str">
        <f t="shared" si="15"/>
        <v>yes</v>
      </c>
    </row>
    <row r="462" spans="1:13">
      <c r="A462">
        <v>176133</v>
      </c>
      <c r="B462">
        <v>1250199072</v>
      </c>
      <c r="C462">
        <v>39429702</v>
      </c>
      <c r="D462" s="28">
        <v>45666</v>
      </c>
      <c r="E462" s="27" t="s">
        <v>114</v>
      </c>
      <c r="F462" t="s">
        <v>11</v>
      </c>
      <c r="G462" t="s">
        <v>21</v>
      </c>
      <c r="H462" t="s">
        <v>17</v>
      </c>
      <c r="I462">
        <v>4</v>
      </c>
      <c r="J462">
        <v>17.16</v>
      </c>
      <c r="K462">
        <f t="shared" si="14"/>
        <v>20.248799999999999</v>
      </c>
      <c r="L462" t="str">
        <f>_xlfn.IFNA(VLOOKUP(C462,מצבת_כלי_רכב!$E:$F,2,),"לא נמצא")</f>
        <v xml:space="preserve">ירון יוסף </v>
      </c>
      <c r="M462" t="str">
        <f t="shared" si="15"/>
        <v>no</v>
      </c>
    </row>
    <row r="463" spans="1:13">
      <c r="A463">
        <v>176133</v>
      </c>
      <c r="B463">
        <v>1250199072</v>
      </c>
      <c r="C463">
        <v>13802001</v>
      </c>
      <c r="D463" s="28">
        <v>45666</v>
      </c>
      <c r="E463" s="27" t="s">
        <v>114</v>
      </c>
      <c r="F463" t="s">
        <v>11</v>
      </c>
      <c r="G463" t="s">
        <v>14</v>
      </c>
      <c r="H463" t="s">
        <v>17</v>
      </c>
      <c r="I463">
        <v>6</v>
      </c>
      <c r="J463">
        <v>27.68</v>
      </c>
      <c r="K463">
        <f t="shared" si="14"/>
        <v>32.662399999999998</v>
      </c>
      <c r="L463" t="str">
        <f>_xlfn.IFNA(VLOOKUP(C463,מצבת_כלי_רכב!$E:$F,2,),"לא נמצא")</f>
        <v xml:space="preserve">גאיה שמעוני </v>
      </c>
      <c r="M463" t="str">
        <f t="shared" si="15"/>
        <v>no</v>
      </c>
    </row>
    <row r="464" spans="1:13">
      <c r="A464">
        <v>176133</v>
      </c>
      <c r="B464">
        <v>1250199072</v>
      </c>
      <c r="C464">
        <v>13802001</v>
      </c>
      <c r="D464" s="28">
        <v>45665</v>
      </c>
      <c r="E464" s="27" t="s">
        <v>109</v>
      </c>
      <c r="F464" t="s">
        <v>11</v>
      </c>
      <c r="G464" t="s">
        <v>16</v>
      </c>
      <c r="H464" t="s">
        <v>14</v>
      </c>
      <c r="I464">
        <v>1</v>
      </c>
      <c r="J464">
        <v>6.23</v>
      </c>
      <c r="K464">
        <f t="shared" si="14"/>
        <v>7.3513999999999999</v>
      </c>
      <c r="L464" t="str">
        <f>_xlfn.IFNA(VLOOKUP(C464,מצבת_כלי_רכב!$E:$F,2,),"לא נמצא")</f>
        <v xml:space="preserve">גאיה שמעוני </v>
      </c>
      <c r="M464" t="str">
        <f t="shared" si="15"/>
        <v>no</v>
      </c>
    </row>
    <row r="465" spans="1:13">
      <c r="A465">
        <v>176133</v>
      </c>
      <c r="B465">
        <v>1250199072</v>
      </c>
      <c r="C465">
        <v>76886302</v>
      </c>
      <c r="D465" s="28">
        <v>45665</v>
      </c>
      <c r="E465" s="27" t="s">
        <v>109</v>
      </c>
      <c r="F465" t="s">
        <v>11</v>
      </c>
      <c r="G465" t="s">
        <v>19</v>
      </c>
      <c r="H465" t="s">
        <v>12</v>
      </c>
      <c r="I465">
        <v>3</v>
      </c>
      <c r="J465">
        <v>12.87</v>
      </c>
      <c r="K465">
        <f t="shared" si="14"/>
        <v>15.186599999999999</v>
      </c>
      <c r="L465" t="str">
        <f>_xlfn.IFNA(VLOOKUP(C465,מצבת_כלי_רכב!$E:$F,2,),"לא נמצא")</f>
        <v>יניב הררי</v>
      </c>
      <c r="M465" t="str">
        <f t="shared" si="15"/>
        <v>no</v>
      </c>
    </row>
    <row r="466" spans="1:13">
      <c r="A466">
        <v>176133</v>
      </c>
      <c r="B466">
        <v>1250199072</v>
      </c>
      <c r="C466">
        <v>13802001</v>
      </c>
      <c r="D466" s="28">
        <v>45665</v>
      </c>
      <c r="E466" s="27" t="s">
        <v>109</v>
      </c>
      <c r="F466" t="s">
        <v>11</v>
      </c>
      <c r="G466" t="s">
        <v>14</v>
      </c>
      <c r="H466" t="s">
        <v>16</v>
      </c>
      <c r="I466">
        <v>1</v>
      </c>
      <c r="J466">
        <v>6.23</v>
      </c>
      <c r="K466">
        <f t="shared" si="14"/>
        <v>7.3513999999999999</v>
      </c>
      <c r="L466" t="str">
        <f>_xlfn.IFNA(VLOOKUP(C466,מצבת_כלי_רכב!$E:$F,2,),"לא נמצא")</f>
        <v xml:space="preserve">גאיה שמעוני </v>
      </c>
      <c r="M466" t="str">
        <f t="shared" si="15"/>
        <v>no</v>
      </c>
    </row>
    <row r="467" spans="1:13">
      <c r="A467">
        <v>176133</v>
      </c>
      <c r="B467">
        <v>1250199072</v>
      </c>
      <c r="C467">
        <v>53484801</v>
      </c>
      <c r="D467" s="28">
        <v>45664</v>
      </c>
      <c r="E467" s="27" t="s">
        <v>110</v>
      </c>
      <c r="F467" t="s">
        <v>11</v>
      </c>
      <c r="G467" t="s">
        <v>12</v>
      </c>
      <c r="H467" t="s">
        <v>19</v>
      </c>
      <c r="I467">
        <v>3</v>
      </c>
      <c r="J467">
        <v>12.87</v>
      </c>
      <c r="K467">
        <f t="shared" si="14"/>
        <v>15.186599999999999</v>
      </c>
      <c r="L467" t="str">
        <f>_xlfn.IFNA(VLOOKUP(C467,מצבת_כלי_רכב!$E:$F,2,),"לא נמצא")</f>
        <v>איציק גבע</v>
      </c>
      <c r="M467" t="str">
        <f t="shared" si="15"/>
        <v>no</v>
      </c>
    </row>
    <row r="468" spans="1:13">
      <c r="A468">
        <v>176133</v>
      </c>
      <c r="B468">
        <v>1250199072</v>
      </c>
      <c r="C468">
        <v>50113501</v>
      </c>
      <c r="D468" s="28">
        <v>45664</v>
      </c>
      <c r="E468" s="27" t="s">
        <v>110</v>
      </c>
      <c r="F468" t="s">
        <v>11</v>
      </c>
      <c r="G468" t="s">
        <v>14</v>
      </c>
      <c r="H468" t="s">
        <v>12</v>
      </c>
      <c r="I468">
        <v>8</v>
      </c>
      <c r="J468">
        <v>27.68</v>
      </c>
      <c r="K468">
        <f t="shared" si="14"/>
        <v>32.662399999999998</v>
      </c>
      <c r="L468" t="str">
        <f>_xlfn.IFNA(VLOOKUP(C468,מצבת_כלי_רכב!$E:$F,2,),"לא נמצא")</f>
        <v>יאיר חסידוב</v>
      </c>
      <c r="M468" t="str">
        <f t="shared" si="15"/>
        <v>no</v>
      </c>
    </row>
    <row r="469" spans="1:13">
      <c r="A469">
        <v>176133</v>
      </c>
      <c r="B469">
        <v>1250199072</v>
      </c>
      <c r="C469">
        <v>62923103</v>
      </c>
      <c r="D469" s="28">
        <v>45664</v>
      </c>
      <c r="E469" s="27" t="s">
        <v>110</v>
      </c>
      <c r="F469" t="s">
        <v>18</v>
      </c>
      <c r="G469" t="s">
        <v>17</v>
      </c>
      <c r="H469" t="s">
        <v>23</v>
      </c>
      <c r="I469">
        <v>3</v>
      </c>
      <c r="J469">
        <v>38.61</v>
      </c>
      <c r="K469">
        <f t="shared" si="14"/>
        <v>45.559799999999996</v>
      </c>
      <c r="L469" t="str">
        <f>_xlfn.IFNA(VLOOKUP(C469,מצבת_כלי_רכב!$E:$F,2,),"לא נמצא")</f>
        <v>מחסן ספרינטר</v>
      </c>
      <c r="M469" t="str">
        <f t="shared" si="15"/>
        <v>no</v>
      </c>
    </row>
    <row r="470" spans="1:13">
      <c r="A470">
        <v>176133</v>
      </c>
      <c r="B470">
        <v>1250199072</v>
      </c>
      <c r="C470">
        <v>40295602</v>
      </c>
      <c r="D470" s="28">
        <v>45664</v>
      </c>
      <c r="E470" s="27" t="s">
        <v>110</v>
      </c>
      <c r="F470" t="s">
        <v>11</v>
      </c>
      <c r="G470" t="s">
        <v>14</v>
      </c>
      <c r="H470" t="s">
        <v>22</v>
      </c>
      <c r="I470">
        <v>9</v>
      </c>
      <c r="J470">
        <v>27.68</v>
      </c>
      <c r="K470">
        <f t="shared" si="14"/>
        <v>32.662399999999998</v>
      </c>
      <c r="L470" t="str">
        <f>_xlfn.IFNA(VLOOKUP(C470,מצבת_כלי_רכב!$E:$F,2,),"לא נמצא")</f>
        <v>יאיר חסידוף</v>
      </c>
      <c r="M470" t="str">
        <f t="shared" si="15"/>
        <v>no</v>
      </c>
    </row>
    <row r="471" spans="1:13">
      <c r="A471">
        <v>176133</v>
      </c>
      <c r="B471">
        <v>1250199072</v>
      </c>
      <c r="C471">
        <v>62923103</v>
      </c>
      <c r="D471" s="28">
        <v>45664</v>
      </c>
      <c r="E471" s="27" t="s">
        <v>110</v>
      </c>
      <c r="F471" t="s">
        <v>18</v>
      </c>
      <c r="G471" t="s">
        <v>17</v>
      </c>
      <c r="H471" t="s">
        <v>13</v>
      </c>
      <c r="I471">
        <v>1</v>
      </c>
      <c r="J471">
        <v>38.61</v>
      </c>
      <c r="K471">
        <f t="shared" si="14"/>
        <v>45.559799999999996</v>
      </c>
      <c r="L471" t="str">
        <f>_xlfn.IFNA(VLOOKUP(C471,מצבת_כלי_רכב!$E:$F,2,),"לא נמצא")</f>
        <v>מחסן ספרינטר</v>
      </c>
      <c r="M471" t="str">
        <f t="shared" si="15"/>
        <v>no</v>
      </c>
    </row>
    <row r="472" spans="1:13">
      <c r="A472">
        <v>176133</v>
      </c>
      <c r="B472">
        <v>1250199072</v>
      </c>
      <c r="C472">
        <v>77443601</v>
      </c>
      <c r="D472" s="28">
        <v>45664</v>
      </c>
      <c r="E472" s="27" t="s">
        <v>110</v>
      </c>
      <c r="F472" t="s">
        <v>11</v>
      </c>
      <c r="G472" t="s">
        <v>23</v>
      </c>
      <c r="H472" t="s">
        <v>20</v>
      </c>
      <c r="I472">
        <v>7</v>
      </c>
      <c r="J472">
        <v>21.45</v>
      </c>
      <c r="K472">
        <f t="shared" si="14"/>
        <v>25.310999999999996</v>
      </c>
      <c r="L472" t="str">
        <f>_xlfn.IFNA(VLOOKUP(C472,מצבת_כלי_רכב!$E:$F,2,),"לא נמצא")</f>
        <v>דניאל קעאטבי</v>
      </c>
      <c r="M472" t="str">
        <f t="shared" si="15"/>
        <v>no</v>
      </c>
    </row>
    <row r="473" spans="1:13">
      <c r="A473">
        <v>176133</v>
      </c>
      <c r="B473">
        <v>1250199072</v>
      </c>
      <c r="C473">
        <v>40295602</v>
      </c>
      <c r="D473" s="28">
        <v>45664</v>
      </c>
      <c r="E473" s="27" t="s">
        <v>110</v>
      </c>
      <c r="F473" t="s">
        <v>11</v>
      </c>
      <c r="G473" t="s">
        <v>12</v>
      </c>
      <c r="H473" t="s">
        <v>14</v>
      </c>
      <c r="I473">
        <v>8</v>
      </c>
      <c r="J473">
        <v>27.68</v>
      </c>
      <c r="K473">
        <f t="shared" si="14"/>
        <v>32.662399999999998</v>
      </c>
      <c r="L473" t="str">
        <f>_xlfn.IFNA(VLOOKUP(C473,מצבת_כלי_רכב!$E:$F,2,),"לא נמצא")</f>
        <v>יאיר חסידוף</v>
      </c>
      <c r="M473" t="str">
        <f t="shared" si="15"/>
        <v>no</v>
      </c>
    </row>
    <row r="474" spans="1:13">
      <c r="A474">
        <v>176133</v>
      </c>
      <c r="B474">
        <v>1250199072</v>
      </c>
      <c r="C474">
        <v>74599802</v>
      </c>
      <c r="D474" s="28">
        <v>45664</v>
      </c>
      <c r="E474" s="27" t="s">
        <v>110</v>
      </c>
      <c r="F474" t="s">
        <v>18</v>
      </c>
      <c r="G474" t="s">
        <v>17</v>
      </c>
      <c r="H474" t="s">
        <v>12</v>
      </c>
      <c r="I474">
        <v>2</v>
      </c>
      <c r="J474">
        <v>38.61</v>
      </c>
      <c r="K474">
        <f t="shared" si="14"/>
        <v>45.559799999999996</v>
      </c>
      <c r="L474" t="str">
        <f>_xlfn.IFNA(VLOOKUP(C474,מצבת_כלי_רכב!$E:$F,2,),"לא נמצא")</f>
        <v>מחסן איציק משיח</v>
      </c>
      <c r="M474" t="str">
        <f t="shared" si="15"/>
        <v>no</v>
      </c>
    </row>
    <row r="475" spans="1:13">
      <c r="A475">
        <v>176133</v>
      </c>
      <c r="B475">
        <v>1250199072</v>
      </c>
      <c r="C475">
        <v>50113501</v>
      </c>
      <c r="D475" s="28">
        <v>45664</v>
      </c>
      <c r="E475" s="27" t="s">
        <v>110</v>
      </c>
      <c r="F475" t="s">
        <v>11</v>
      </c>
      <c r="G475" t="s">
        <v>20</v>
      </c>
      <c r="H475" t="s">
        <v>14</v>
      </c>
      <c r="I475">
        <v>10</v>
      </c>
      <c r="J475">
        <v>27.68</v>
      </c>
      <c r="K475">
        <f t="shared" si="14"/>
        <v>32.662399999999998</v>
      </c>
      <c r="L475" t="str">
        <f>_xlfn.IFNA(VLOOKUP(C475,מצבת_כלי_רכב!$E:$F,2,),"לא נמצא")</f>
        <v>יאיר חסידוב</v>
      </c>
      <c r="M475" t="str">
        <f t="shared" si="15"/>
        <v>no</v>
      </c>
    </row>
    <row r="476" spans="1:13">
      <c r="A476">
        <v>176133</v>
      </c>
      <c r="B476">
        <v>1250199072</v>
      </c>
      <c r="C476">
        <v>54718201</v>
      </c>
      <c r="D476" s="28">
        <v>45663</v>
      </c>
      <c r="E476" s="27" t="s">
        <v>111</v>
      </c>
      <c r="F476" t="s">
        <v>11</v>
      </c>
      <c r="G476" t="s">
        <v>14</v>
      </c>
      <c r="H476" t="s">
        <v>22</v>
      </c>
      <c r="I476">
        <v>9</v>
      </c>
      <c r="J476">
        <v>27.68</v>
      </c>
      <c r="K476">
        <f t="shared" si="14"/>
        <v>32.662399999999998</v>
      </c>
      <c r="L476" t="str">
        <f>_xlfn.IFNA(VLOOKUP(C476,מצבת_כלי_רכב!$E:$F,2,),"לא נמצא")</f>
        <v>עמית רוזנשטיין</v>
      </c>
      <c r="M476" t="str">
        <f t="shared" si="15"/>
        <v>no</v>
      </c>
    </row>
    <row r="477" spans="1:13">
      <c r="A477">
        <v>176133</v>
      </c>
      <c r="B477">
        <v>1250199072</v>
      </c>
      <c r="C477">
        <v>51513101</v>
      </c>
      <c r="D477" s="28">
        <v>45663</v>
      </c>
      <c r="E477" s="27" t="s">
        <v>111</v>
      </c>
      <c r="F477" t="s">
        <v>11</v>
      </c>
      <c r="G477" t="s">
        <v>12</v>
      </c>
      <c r="H477" t="s">
        <v>13</v>
      </c>
      <c r="I477">
        <v>1</v>
      </c>
      <c r="J477">
        <v>12.87</v>
      </c>
      <c r="K477">
        <f t="shared" si="14"/>
        <v>15.186599999999999</v>
      </c>
      <c r="L477" t="str">
        <f>_xlfn.IFNA(VLOOKUP(C477,מצבת_כלי_רכב!$E:$F,2,),"לא נמצא")</f>
        <v>יגאל פניאל</v>
      </c>
      <c r="M477" t="str">
        <f t="shared" si="15"/>
        <v>no</v>
      </c>
    </row>
    <row r="478" spans="1:13">
      <c r="A478">
        <v>176133</v>
      </c>
      <c r="B478">
        <v>1250199072</v>
      </c>
      <c r="C478">
        <v>53484801</v>
      </c>
      <c r="D478" s="28">
        <v>45663</v>
      </c>
      <c r="E478" s="27" t="s">
        <v>111</v>
      </c>
      <c r="F478" t="s">
        <v>11</v>
      </c>
      <c r="G478" t="s">
        <v>12</v>
      </c>
      <c r="H478" t="s">
        <v>19</v>
      </c>
      <c r="I478">
        <v>3</v>
      </c>
      <c r="J478">
        <v>12.87</v>
      </c>
      <c r="K478">
        <f t="shared" si="14"/>
        <v>15.186599999999999</v>
      </c>
      <c r="L478" t="str">
        <f>_xlfn.IFNA(VLOOKUP(C478,מצבת_כלי_רכב!$E:$F,2,),"לא נמצא")</f>
        <v>איציק גבע</v>
      </c>
      <c r="M478" t="str">
        <f t="shared" si="15"/>
        <v>no</v>
      </c>
    </row>
    <row r="479" spans="1:13">
      <c r="A479">
        <v>176133</v>
      </c>
      <c r="B479">
        <v>1250199072</v>
      </c>
      <c r="C479">
        <v>62923103</v>
      </c>
      <c r="D479" s="28">
        <v>45663</v>
      </c>
      <c r="E479" s="27" t="s">
        <v>111</v>
      </c>
      <c r="F479" t="s">
        <v>18</v>
      </c>
      <c r="G479" t="s">
        <v>14</v>
      </c>
      <c r="H479" t="s">
        <v>16</v>
      </c>
      <c r="I479">
        <v>1</v>
      </c>
      <c r="J479">
        <v>18.690000000000001</v>
      </c>
      <c r="K479">
        <f t="shared" si="14"/>
        <v>22.054200000000002</v>
      </c>
      <c r="L479" t="str">
        <f>_xlfn.IFNA(VLOOKUP(C479,מצבת_כלי_רכב!$E:$F,2,),"לא נמצא")</f>
        <v>מחסן ספרינטר</v>
      </c>
      <c r="M479" t="str">
        <f t="shared" si="15"/>
        <v>no</v>
      </c>
    </row>
    <row r="480" spans="1:13">
      <c r="A480">
        <v>176133</v>
      </c>
      <c r="B480">
        <v>1250199072</v>
      </c>
      <c r="C480">
        <v>76886302</v>
      </c>
      <c r="D480" s="28">
        <v>45663</v>
      </c>
      <c r="E480" s="27" t="s">
        <v>111</v>
      </c>
      <c r="F480" t="s">
        <v>11</v>
      </c>
      <c r="G480" t="s">
        <v>23</v>
      </c>
      <c r="H480" t="s">
        <v>12</v>
      </c>
      <c r="I480">
        <v>5</v>
      </c>
      <c r="J480">
        <v>21.45</v>
      </c>
      <c r="K480">
        <f t="shared" si="14"/>
        <v>25.310999999999996</v>
      </c>
      <c r="L480" t="str">
        <f>_xlfn.IFNA(VLOOKUP(C480,מצבת_כלי_רכב!$E:$F,2,),"לא נמצא")</f>
        <v>יניב הררי</v>
      </c>
      <c r="M480" t="str">
        <f t="shared" si="15"/>
        <v>no</v>
      </c>
    </row>
    <row r="481" spans="1:13">
      <c r="A481">
        <v>176133</v>
      </c>
      <c r="B481">
        <v>1250199072</v>
      </c>
      <c r="C481">
        <v>51513101</v>
      </c>
      <c r="D481" s="28">
        <v>45663</v>
      </c>
      <c r="E481" s="27" t="s">
        <v>111</v>
      </c>
      <c r="F481" t="s">
        <v>11</v>
      </c>
      <c r="G481" t="s">
        <v>19</v>
      </c>
      <c r="H481" t="s">
        <v>12</v>
      </c>
      <c r="I481">
        <v>3</v>
      </c>
      <c r="J481">
        <v>12.87</v>
      </c>
      <c r="K481">
        <f t="shared" si="14"/>
        <v>15.186599999999999</v>
      </c>
      <c r="L481" t="str">
        <f>_xlfn.IFNA(VLOOKUP(C481,מצבת_כלי_רכב!$E:$F,2,),"לא נמצא")</f>
        <v>יגאל פניאל</v>
      </c>
      <c r="M481" t="str">
        <f t="shared" si="15"/>
        <v>no</v>
      </c>
    </row>
    <row r="482" spans="1:13">
      <c r="A482">
        <v>176133</v>
      </c>
      <c r="B482">
        <v>1250199072</v>
      </c>
      <c r="C482">
        <v>74599802</v>
      </c>
      <c r="D482" s="28">
        <v>45662</v>
      </c>
      <c r="E482" s="27" t="s">
        <v>112</v>
      </c>
      <c r="F482" t="s">
        <v>18</v>
      </c>
      <c r="G482" t="s">
        <v>20</v>
      </c>
      <c r="H482" t="s">
        <v>12</v>
      </c>
      <c r="I482">
        <v>2</v>
      </c>
      <c r="J482">
        <v>38.61</v>
      </c>
      <c r="K482">
        <f t="shared" si="14"/>
        <v>45.559799999999996</v>
      </c>
      <c r="L482" t="str">
        <f>_xlfn.IFNA(VLOOKUP(C482,מצבת_כלי_רכב!$E:$F,2,),"לא נמצא")</f>
        <v>מחסן איציק משיח</v>
      </c>
      <c r="M482" t="str">
        <f t="shared" si="15"/>
        <v>no</v>
      </c>
    </row>
    <row r="483" spans="1:13">
      <c r="A483">
        <v>176133</v>
      </c>
      <c r="B483">
        <v>1250199072</v>
      </c>
      <c r="C483">
        <v>76886302</v>
      </c>
      <c r="D483" s="28">
        <v>45662</v>
      </c>
      <c r="E483" s="27" t="s">
        <v>112</v>
      </c>
      <c r="F483" t="s">
        <v>11</v>
      </c>
      <c r="G483" t="s">
        <v>12</v>
      </c>
      <c r="H483" t="s">
        <v>14</v>
      </c>
      <c r="I483">
        <v>8</v>
      </c>
      <c r="J483">
        <v>27.68</v>
      </c>
      <c r="K483">
        <f t="shared" si="14"/>
        <v>32.662399999999998</v>
      </c>
      <c r="L483" t="str">
        <f>_xlfn.IFNA(VLOOKUP(C483,מצבת_כלי_רכב!$E:$F,2,),"לא נמצא")</f>
        <v>יניב הררי</v>
      </c>
      <c r="M483" t="str">
        <f t="shared" si="15"/>
        <v>no</v>
      </c>
    </row>
    <row r="484" spans="1:13">
      <c r="A484">
        <v>176133</v>
      </c>
      <c r="B484">
        <v>1250199072</v>
      </c>
      <c r="C484">
        <v>74599802</v>
      </c>
      <c r="D484" s="28">
        <v>45662</v>
      </c>
      <c r="E484" s="27" t="s">
        <v>112</v>
      </c>
      <c r="F484" t="s">
        <v>18</v>
      </c>
      <c r="G484" t="s">
        <v>19</v>
      </c>
      <c r="H484" t="s">
        <v>20</v>
      </c>
      <c r="I484">
        <v>5</v>
      </c>
      <c r="J484">
        <v>64.349999999999994</v>
      </c>
      <c r="K484">
        <f t="shared" si="14"/>
        <v>75.932999999999993</v>
      </c>
      <c r="L484" t="str">
        <f>_xlfn.IFNA(VLOOKUP(C484,מצבת_כלי_רכב!$E:$F,2,),"לא נמצא")</f>
        <v>מחסן איציק משיח</v>
      </c>
      <c r="M484" t="str">
        <f t="shared" si="15"/>
        <v>no</v>
      </c>
    </row>
    <row r="485" spans="1:13">
      <c r="A485">
        <v>176133</v>
      </c>
      <c r="B485">
        <v>1250199072</v>
      </c>
      <c r="C485">
        <v>39429702</v>
      </c>
      <c r="D485" s="28">
        <v>45662</v>
      </c>
      <c r="E485" s="27" t="s">
        <v>112</v>
      </c>
      <c r="F485" t="s">
        <v>11</v>
      </c>
      <c r="G485" t="s">
        <v>17</v>
      </c>
      <c r="H485" t="s">
        <v>14</v>
      </c>
      <c r="I485">
        <v>6</v>
      </c>
      <c r="J485">
        <v>27.68</v>
      </c>
      <c r="K485">
        <f t="shared" si="14"/>
        <v>32.662399999999998</v>
      </c>
      <c r="L485" t="str">
        <f>_xlfn.IFNA(VLOOKUP(C485,מצבת_כלי_רכב!$E:$F,2,),"לא נמצא")</f>
        <v xml:space="preserve">ירון יוסף </v>
      </c>
      <c r="M485" t="str">
        <f t="shared" si="15"/>
        <v>no</v>
      </c>
    </row>
    <row r="486" spans="1:13">
      <c r="A486">
        <v>176133</v>
      </c>
      <c r="B486">
        <v>1250199072</v>
      </c>
      <c r="C486">
        <v>31339202</v>
      </c>
      <c r="D486" s="28">
        <v>45661</v>
      </c>
      <c r="E486" s="27" t="s">
        <v>115</v>
      </c>
      <c r="F486" t="s">
        <v>11</v>
      </c>
      <c r="G486" t="s">
        <v>14</v>
      </c>
      <c r="H486" t="s">
        <v>23</v>
      </c>
      <c r="I486">
        <v>3</v>
      </c>
      <c r="J486">
        <v>19.100000000000001</v>
      </c>
      <c r="K486">
        <f t="shared" si="14"/>
        <v>22.538</v>
      </c>
      <c r="L486" t="str">
        <f>_xlfn.IFNA(VLOOKUP(C486,מצבת_כלי_רכב!$E:$F,2,),"לא נמצא")</f>
        <v xml:space="preserve">דוד זילברמן </v>
      </c>
      <c r="M486" t="str">
        <f t="shared" si="15"/>
        <v>yes</v>
      </c>
    </row>
    <row r="487" spans="1:13">
      <c r="A487">
        <v>176133</v>
      </c>
      <c r="B487">
        <v>1250199072</v>
      </c>
      <c r="C487">
        <v>31339202</v>
      </c>
      <c r="D487" s="28">
        <v>45661</v>
      </c>
      <c r="E487" s="27" t="s">
        <v>115</v>
      </c>
      <c r="F487" t="s">
        <v>11</v>
      </c>
      <c r="G487" t="s">
        <v>23</v>
      </c>
      <c r="H487" t="s">
        <v>14</v>
      </c>
      <c r="I487">
        <v>3</v>
      </c>
      <c r="J487">
        <v>19.100000000000001</v>
      </c>
      <c r="K487">
        <f t="shared" si="14"/>
        <v>22.538</v>
      </c>
      <c r="L487" t="str">
        <f>_xlfn.IFNA(VLOOKUP(C487,מצבת_כלי_רכב!$E:$F,2,),"לא נמצא")</f>
        <v xml:space="preserve">דוד זילברמן </v>
      </c>
      <c r="M487" t="str">
        <f t="shared" si="15"/>
        <v>yes</v>
      </c>
    </row>
    <row r="488" spans="1:13">
      <c r="A488">
        <v>176133</v>
      </c>
      <c r="B488">
        <v>1250199072</v>
      </c>
      <c r="C488">
        <v>39429702</v>
      </c>
      <c r="D488" s="28">
        <v>45659</v>
      </c>
      <c r="E488" s="27" t="s">
        <v>114</v>
      </c>
      <c r="F488" t="s">
        <v>11</v>
      </c>
      <c r="G488" t="s">
        <v>14</v>
      </c>
      <c r="H488" t="s">
        <v>17</v>
      </c>
      <c r="I488">
        <v>6</v>
      </c>
      <c r="J488">
        <v>27.68</v>
      </c>
      <c r="K488">
        <f t="shared" si="14"/>
        <v>32.662399999999998</v>
      </c>
      <c r="L488" t="str">
        <f>_xlfn.IFNA(VLOOKUP(C488,מצבת_כלי_רכב!$E:$F,2,),"לא נמצא")</f>
        <v xml:space="preserve">ירון יוסף </v>
      </c>
      <c r="M488" t="str">
        <f t="shared" si="15"/>
        <v>no</v>
      </c>
    </row>
    <row r="489" spans="1:13">
      <c r="A489">
        <v>176133</v>
      </c>
      <c r="B489">
        <v>1250199072</v>
      </c>
      <c r="C489">
        <v>19253701</v>
      </c>
      <c r="D489" s="28">
        <v>45659</v>
      </c>
      <c r="E489" s="27" t="s">
        <v>114</v>
      </c>
      <c r="F489" t="s">
        <v>11</v>
      </c>
      <c r="G489" t="s">
        <v>12</v>
      </c>
      <c r="H489" t="s">
        <v>19</v>
      </c>
      <c r="I489">
        <v>3</v>
      </c>
      <c r="J489">
        <v>12.87</v>
      </c>
      <c r="K489">
        <f t="shared" si="14"/>
        <v>15.186599999999999</v>
      </c>
      <c r="L489" t="str">
        <f>_xlfn.IFNA(VLOOKUP(C489,מצבת_כלי_רכב!$E:$F,2,),"לא נמצא")</f>
        <v>מאגר - תובל (בעבר עומר כהן - טכנאי/ עמית רוזנשטיין)</v>
      </c>
      <c r="M489" t="str">
        <f t="shared" si="15"/>
        <v>no</v>
      </c>
    </row>
    <row r="490" spans="1:13">
      <c r="A490">
        <v>176133</v>
      </c>
      <c r="B490">
        <v>1250199072</v>
      </c>
      <c r="C490">
        <v>19253701</v>
      </c>
      <c r="D490" s="28">
        <v>45659</v>
      </c>
      <c r="E490" s="27" t="s">
        <v>114</v>
      </c>
      <c r="F490" t="s">
        <v>11</v>
      </c>
      <c r="G490" t="s">
        <v>19</v>
      </c>
      <c r="H490" t="s">
        <v>12</v>
      </c>
      <c r="I490">
        <v>3</v>
      </c>
      <c r="J490">
        <v>12.87</v>
      </c>
      <c r="K490">
        <f t="shared" si="14"/>
        <v>15.186599999999999</v>
      </c>
      <c r="L490" t="str">
        <f>_xlfn.IFNA(VLOOKUP(C490,מצבת_כלי_רכב!$E:$F,2,),"לא נמצא")</f>
        <v>מאגר - תובל (בעבר עומר כהן - טכנאי/ עמית רוזנשטיין)</v>
      </c>
      <c r="M490" t="str">
        <f t="shared" si="15"/>
        <v>no</v>
      </c>
    </row>
    <row r="491" spans="1:13">
      <c r="A491">
        <v>176133</v>
      </c>
      <c r="B491">
        <v>1250199072</v>
      </c>
      <c r="C491">
        <v>76886302</v>
      </c>
      <c r="D491" s="28">
        <v>45658</v>
      </c>
      <c r="E491" s="27" t="s">
        <v>109</v>
      </c>
      <c r="F491" t="s">
        <v>11</v>
      </c>
      <c r="G491" t="s">
        <v>14</v>
      </c>
      <c r="H491" t="s">
        <v>13</v>
      </c>
      <c r="I491">
        <v>7</v>
      </c>
      <c r="J491">
        <v>27.68</v>
      </c>
      <c r="K491">
        <f t="shared" si="14"/>
        <v>32.662399999999998</v>
      </c>
      <c r="L491" t="str">
        <f>_xlfn.IFNA(VLOOKUP(C491,מצבת_כלי_רכב!$E:$F,2,),"לא נמצא")</f>
        <v>יניב הררי</v>
      </c>
      <c r="M491" t="str">
        <f t="shared" si="15"/>
        <v>no</v>
      </c>
    </row>
    <row r="492" spans="1:13">
      <c r="A492">
        <v>176133</v>
      </c>
      <c r="B492">
        <v>1250199072</v>
      </c>
      <c r="C492">
        <v>53484801</v>
      </c>
      <c r="D492" s="28">
        <v>45658</v>
      </c>
      <c r="E492" s="27" t="s">
        <v>109</v>
      </c>
      <c r="F492" t="s">
        <v>11</v>
      </c>
      <c r="G492" t="s">
        <v>20</v>
      </c>
      <c r="H492" t="s">
        <v>19</v>
      </c>
      <c r="I492">
        <v>5</v>
      </c>
      <c r="J492">
        <v>21.45</v>
      </c>
      <c r="K492">
        <f t="shared" si="14"/>
        <v>25.310999999999996</v>
      </c>
      <c r="L492" t="str">
        <f>_xlfn.IFNA(VLOOKUP(C492,מצבת_כלי_רכב!$E:$F,2,),"לא נמצא")</f>
        <v>איציק גבע</v>
      </c>
      <c r="M492" t="str">
        <f t="shared" si="15"/>
        <v>no</v>
      </c>
    </row>
    <row r="493" spans="1:13">
      <c r="A493">
        <v>176133</v>
      </c>
      <c r="B493">
        <v>1250199072</v>
      </c>
      <c r="C493">
        <v>13802001</v>
      </c>
      <c r="D493" s="28">
        <v>45658</v>
      </c>
      <c r="E493" s="27" t="s">
        <v>109</v>
      </c>
      <c r="F493" t="s">
        <v>11</v>
      </c>
      <c r="G493" t="s">
        <v>16</v>
      </c>
      <c r="H493" t="s">
        <v>14</v>
      </c>
      <c r="I493">
        <v>1</v>
      </c>
      <c r="J493">
        <v>6.23</v>
      </c>
      <c r="K493">
        <f t="shared" si="14"/>
        <v>7.3513999999999999</v>
      </c>
      <c r="L493" t="str">
        <f>_xlfn.IFNA(VLOOKUP(C493,מצבת_כלי_רכב!$E:$F,2,),"לא נמצא")</f>
        <v xml:space="preserve">גאיה שמעוני </v>
      </c>
      <c r="M493" t="str">
        <f t="shared" si="15"/>
        <v>no</v>
      </c>
    </row>
    <row r="494" spans="1:13">
      <c r="A494">
        <v>176133</v>
      </c>
      <c r="B494">
        <v>1250199072</v>
      </c>
      <c r="C494">
        <v>74599802</v>
      </c>
      <c r="D494" s="28">
        <v>45658</v>
      </c>
      <c r="E494" s="27" t="s">
        <v>109</v>
      </c>
      <c r="F494" t="s">
        <v>18</v>
      </c>
      <c r="G494" t="s">
        <v>14</v>
      </c>
      <c r="H494" t="s">
        <v>13</v>
      </c>
      <c r="I494">
        <v>7</v>
      </c>
      <c r="J494">
        <v>83.04</v>
      </c>
      <c r="K494">
        <f t="shared" si="14"/>
        <v>97.987200000000001</v>
      </c>
      <c r="L494" t="str">
        <f>_xlfn.IFNA(VLOOKUP(C494,מצבת_כלי_רכב!$E:$F,2,),"לא נמצא")</f>
        <v>מחסן איציק משיח</v>
      </c>
      <c r="M494" t="str">
        <f t="shared" si="15"/>
        <v>no</v>
      </c>
    </row>
    <row r="495" spans="1:13">
      <c r="A495">
        <v>176133</v>
      </c>
      <c r="B495">
        <v>1250199072</v>
      </c>
      <c r="C495">
        <v>13802001</v>
      </c>
      <c r="D495" s="28">
        <v>45658</v>
      </c>
      <c r="E495" s="27" t="s">
        <v>109</v>
      </c>
      <c r="F495" t="s">
        <v>11</v>
      </c>
      <c r="G495" t="s">
        <v>14</v>
      </c>
      <c r="H495" t="s">
        <v>16</v>
      </c>
      <c r="I495">
        <v>1</v>
      </c>
      <c r="J495">
        <v>6.23</v>
      </c>
      <c r="K495">
        <f t="shared" si="14"/>
        <v>7.3513999999999999</v>
      </c>
      <c r="L495" t="str">
        <f>_xlfn.IFNA(VLOOKUP(C495,מצבת_כלי_רכב!$E:$F,2,),"לא נמצא")</f>
        <v xml:space="preserve">גאיה שמעוני </v>
      </c>
      <c r="M495" t="str">
        <f t="shared" si="15"/>
        <v>no</v>
      </c>
    </row>
    <row r="497" spans="10:10">
      <c r="J497">
        <f>SUM(J7:J496)</f>
        <v>11059.590000000035</v>
      </c>
    </row>
  </sheetData>
  <autoFilter ref="A6:M495" xr:uid="{1A7B5FCC-5741-4C43-87B9-EF7DAB31D8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70E94-6BD2-466A-BB66-9DDDB5F9569E}">
  <sheetPr>
    <tabColor theme="4" tint="-0.249977111117893"/>
    <pageSetUpPr fitToPage="1"/>
  </sheetPr>
  <dimension ref="A2:F39"/>
  <sheetViews>
    <sheetView rightToLeft="1" zoomScale="80" zoomScaleNormal="80" workbookViewId="0">
      <selection activeCell="E34" sqref="E34"/>
    </sheetView>
  </sheetViews>
  <sheetFormatPr defaultColWidth="10" defaultRowHeight="14"/>
  <cols>
    <col min="1" max="1" width="10.7265625" style="2" customWidth="1"/>
    <col min="2" max="2" width="24.81640625" style="2" customWidth="1"/>
    <col min="3" max="3" width="24.26953125" style="2" customWidth="1"/>
    <col min="4" max="4" width="13.453125" style="2" customWidth="1"/>
    <col min="5" max="5" width="17.36328125" style="2" customWidth="1"/>
    <col min="6" max="6" width="24.81640625" style="2" customWidth="1"/>
    <col min="7" max="16384" width="10" style="2"/>
  </cols>
  <sheetData>
    <row r="2" spans="1:6" ht="14.5" thickBot="1"/>
    <row r="3" spans="1:6" ht="18.5" thickBot="1">
      <c r="B3" s="26" t="s">
        <v>106</v>
      </c>
      <c r="C3" s="26" t="s">
        <v>107</v>
      </c>
      <c r="D3" s="26" t="s">
        <v>5</v>
      </c>
      <c r="F3" s="25" t="s">
        <v>106</v>
      </c>
    </row>
    <row r="4" spans="1:6" ht="18">
      <c r="B4" s="24" t="s">
        <v>105</v>
      </c>
      <c r="C4" s="23"/>
      <c r="D4" s="22"/>
      <c r="F4" s="21" t="s">
        <v>105</v>
      </c>
    </row>
    <row r="5" spans="1:6" ht="18">
      <c r="A5" s="13"/>
      <c r="B5" s="15" t="s">
        <v>102</v>
      </c>
      <c r="C5" s="11" t="s">
        <v>104</v>
      </c>
      <c r="D5" s="10" t="s">
        <v>103</v>
      </c>
      <c r="E5" s="2">
        <v>70725702</v>
      </c>
      <c r="F5" s="14" t="s">
        <v>102</v>
      </c>
    </row>
    <row r="6" spans="1:6" ht="18">
      <c r="A6" s="13"/>
      <c r="B6" s="20" t="s">
        <v>100</v>
      </c>
      <c r="C6" s="11" t="s">
        <v>72</v>
      </c>
      <c r="D6" s="10" t="s">
        <v>101</v>
      </c>
      <c r="E6" s="2">
        <v>13802001</v>
      </c>
      <c r="F6" s="19" t="s">
        <v>100</v>
      </c>
    </row>
    <row r="7" spans="1:6" ht="18">
      <c r="A7" s="13"/>
      <c r="B7" s="20" t="s">
        <v>97</v>
      </c>
      <c r="C7" s="11" t="s">
        <v>99</v>
      </c>
      <c r="D7" s="10" t="s">
        <v>98</v>
      </c>
      <c r="E7" s="2">
        <v>7921639</v>
      </c>
      <c r="F7" s="19" t="s">
        <v>97</v>
      </c>
    </row>
    <row r="8" spans="1:6" ht="27.75" customHeight="1">
      <c r="A8" s="13"/>
      <c r="B8" s="17" t="s">
        <v>94</v>
      </c>
      <c r="C8" s="11" t="s">
        <v>96</v>
      </c>
      <c r="D8" s="10" t="s">
        <v>95</v>
      </c>
      <c r="E8" s="2">
        <v>75872701</v>
      </c>
      <c r="F8" s="14" t="s">
        <v>94</v>
      </c>
    </row>
    <row r="9" spans="1:6" ht="18">
      <c r="A9" s="13"/>
      <c r="B9" s="17" t="s">
        <v>91</v>
      </c>
      <c r="C9" s="18" t="s">
        <v>93</v>
      </c>
      <c r="D9" s="10" t="s">
        <v>92</v>
      </c>
      <c r="E9" s="2">
        <v>31339202</v>
      </c>
      <c r="F9" s="14" t="s">
        <v>91</v>
      </c>
    </row>
    <row r="10" spans="1:6" ht="18">
      <c r="A10" s="13"/>
      <c r="B10" s="15" t="s">
        <v>34</v>
      </c>
      <c r="C10" s="11" t="s">
        <v>90</v>
      </c>
      <c r="D10" s="10" t="s">
        <v>89</v>
      </c>
      <c r="E10" s="2">
        <v>8280686</v>
      </c>
      <c r="F10" s="14" t="s">
        <v>34</v>
      </c>
    </row>
    <row r="11" spans="1:6" ht="18">
      <c r="A11" s="13"/>
      <c r="B11" s="15" t="s">
        <v>87</v>
      </c>
      <c r="C11" s="11" t="s">
        <v>67</v>
      </c>
      <c r="D11" s="10" t="s">
        <v>88</v>
      </c>
      <c r="E11" s="2">
        <v>54718201</v>
      </c>
      <c r="F11" s="14" t="s">
        <v>87</v>
      </c>
    </row>
    <row r="12" spans="1:6" ht="18">
      <c r="A12" s="13"/>
      <c r="B12" s="15" t="s">
        <v>85</v>
      </c>
      <c r="C12" s="11" t="s">
        <v>67</v>
      </c>
      <c r="D12" s="10" t="s">
        <v>86</v>
      </c>
      <c r="E12" s="2">
        <v>51513101</v>
      </c>
      <c r="F12" s="14" t="s">
        <v>85</v>
      </c>
    </row>
    <row r="13" spans="1:6" ht="18">
      <c r="A13" s="13"/>
      <c r="B13" s="15" t="s">
        <v>83</v>
      </c>
      <c r="C13" s="11" t="s">
        <v>67</v>
      </c>
      <c r="D13" s="10" t="s">
        <v>84</v>
      </c>
      <c r="E13" s="2">
        <v>63864202</v>
      </c>
      <c r="F13" s="14" t="s">
        <v>83</v>
      </c>
    </row>
    <row r="14" spans="1:6" ht="18">
      <c r="A14" s="13"/>
      <c r="B14" s="15" t="s">
        <v>81</v>
      </c>
      <c r="C14" s="11" t="s">
        <v>67</v>
      </c>
      <c r="D14" s="10" t="s">
        <v>82</v>
      </c>
      <c r="E14" s="2">
        <v>6823255</v>
      </c>
      <c r="F14" s="14" t="s">
        <v>81</v>
      </c>
    </row>
    <row r="15" spans="1:6" ht="18">
      <c r="A15" s="13"/>
      <c r="B15" s="15" t="s">
        <v>79</v>
      </c>
      <c r="C15" s="11" t="s">
        <v>67</v>
      </c>
      <c r="D15" s="10" t="s">
        <v>80</v>
      </c>
      <c r="E15" s="2">
        <v>77443601</v>
      </c>
      <c r="F15" s="14" t="s">
        <v>79</v>
      </c>
    </row>
    <row r="16" spans="1:6" ht="18">
      <c r="A16" s="13"/>
      <c r="B16" s="15" t="s">
        <v>77</v>
      </c>
      <c r="C16" s="11" t="s">
        <v>67</v>
      </c>
      <c r="D16" s="10" t="s">
        <v>78</v>
      </c>
      <c r="E16" s="2">
        <v>73382101</v>
      </c>
      <c r="F16" s="14" t="s">
        <v>77</v>
      </c>
    </row>
    <row r="17" spans="1:6" ht="18">
      <c r="A17" s="13"/>
      <c r="B17" s="15" t="s">
        <v>30</v>
      </c>
      <c r="C17" s="11" t="s">
        <v>67</v>
      </c>
      <c r="D17" s="10" t="s">
        <v>76</v>
      </c>
      <c r="E17" s="2">
        <v>88365901</v>
      </c>
      <c r="F17" s="14" t="s">
        <v>30</v>
      </c>
    </row>
    <row r="18" spans="1:6" ht="18">
      <c r="A18" s="13"/>
      <c r="B18" s="15" t="s">
        <v>73</v>
      </c>
      <c r="C18" s="11" t="s">
        <v>75</v>
      </c>
      <c r="D18" s="10" t="s">
        <v>74</v>
      </c>
      <c r="E18" s="2">
        <v>39166002</v>
      </c>
      <c r="F18" s="14" t="s">
        <v>73</v>
      </c>
    </row>
    <row r="19" spans="1:6" ht="18">
      <c r="A19" s="13"/>
      <c r="B19" s="17" t="s">
        <v>70</v>
      </c>
      <c r="C19" s="16" t="s">
        <v>72</v>
      </c>
      <c r="D19" s="10" t="s">
        <v>71</v>
      </c>
      <c r="E19" s="2">
        <v>40295602</v>
      </c>
      <c r="F19" s="14" t="s">
        <v>70</v>
      </c>
    </row>
    <row r="20" spans="1:6" ht="18" customHeight="1">
      <c r="A20" s="13"/>
      <c r="B20" s="15" t="s">
        <v>68</v>
      </c>
      <c r="C20" s="11" t="s">
        <v>67</v>
      </c>
      <c r="D20" s="10" t="s">
        <v>69</v>
      </c>
      <c r="E20" s="2">
        <v>39429702</v>
      </c>
      <c r="F20" s="14" t="s">
        <v>68</v>
      </c>
    </row>
    <row r="21" spans="1:6" ht="18" customHeight="1">
      <c r="A21" s="13"/>
      <c r="B21" s="15" t="s">
        <v>65</v>
      </c>
      <c r="C21" s="11" t="s">
        <v>67</v>
      </c>
      <c r="D21" s="10" t="s">
        <v>66</v>
      </c>
      <c r="E21" s="2">
        <v>76886302</v>
      </c>
      <c r="F21" s="14" t="s">
        <v>65</v>
      </c>
    </row>
    <row r="22" spans="1:6" ht="18">
      <c r="A22" s="13"/>
      <c r="B22" s="15" t="s">
        <v>62</v>
      </c>
      <c r="C22" s="11" t="s">
        <v>64</v>
      </c>
      <c r="D22" s="10" t="s">
        <v>63</v>
      </c>
      <c r="E22" s="2">
        <v>74599802</v>
      </c>
      <c r="F22" s="14" t="s">
        <v>62</v>
      </c>
    </row>
    <row r="23" spans="1:6" ht="18">
      <c r="A23" s="13"/>
      <c r="B23" s="15" t="s">
        <v>26</v>
      </c>
      <c r="C23" s="11" t="s">
        <v>61</v>
      </c>
      <c r="D23" s="10" t="s">
        <v>60</v>
      </c>
      <c r="E23" s="2">
        <v>62923103</v>
      </c>
      <c r="F23" s="14" t="s">
        <v>26</v>
      </c>
    </row>
    <row r="24" spans="1:6" ht="18">
      <c r="A24" s="13"/>
      <c r="B24" s="12" t="s">
        <v>57</v>
      </c>
      <c r="C24" s="11" t="s">
        <v>59</v>
      </c>
      <c r="D24" s="10" t="s">
        <v>58</v>
      </c>
      <c r="E24" s="2">
        <v>52297502</v>
      </c>
      <c r="F24" s="9" t="s">
        <v>57</v>
      </c>
    </row>
    <row r="25" spans="1:6">
      <c r="B25" s="2" t="s">
        <v>56</v>
      </c>
      <c r="F25" s="2" t="s">
        <v>56</v>
      </c>
    </row>
    <row r="26" spans="1:6">
      <c r="B26" s="5" t="s">
        <v>53</v>
      </c>
      <c r="C26" s="7" t="s">
        <v>55</v>
      </c>
      <c r="D26" s="6" t="s">
        <v>54</v>
      </c>
      <c r="E26" s="2">
        <v>52251703</v>
      </c>
      <c r="F26" s="5" t="s">
        <v>53</v>
      </c>
    </row>
    <row r="27" spans="1:6">
      <c r="B27" s="8" t="s">
        <v>51</v>
      </c>
      <c r="C27" s="7" t="s">
        <v>47</v>
      </c>
      <c r="D27" s="6" t="s">
        <v>52</v>
      </c>
      <c r="E27" s="2">
        <v>76518502</v>
      </c>
      <c r="F27" s="5" t="s">
        <v>51</v>
      </c>
    </row>
    <row r="28" spans="1:6">
      <c r="B28" s="5" t="s">
        <v>48</v>
      </c>
      <c r="C28" s="7" t="s">
        <v>50</v>
      </c>
      <c r="D28" s="6" t="s">
        <v>49</v>
      </c>
      <c r="E28" s="2">
        <v>12021803</v>
      </c>
      <c r="F28" s="5" t="s">
        <v>48</v>
      </c>
    </row>
    <row r="29" spans="1:6">
      <c r="B29" s="8" t="s">
        <v>45</v>
      </c>
      <c r="C29" s="7" t="s">
        <v>47</v>
      </c>
      <c r="D29" s="6" t="s">
        <v>46</v>
      </c>
      <c r="E29" s="2">
        <v>62236902</v>
      </c>
      <c r="F29" s="5" t="s">
        <v>45</v>
      </c>
    </row>
    <row r="30" spans="1:6">
      <c r="B30" s="5" t="s">
        <v>42</v>
      </c>
      <c r="C30" s="7" t="s">
        <v>44</v>
      </c>
      <c r="D30" s="6" t="s">
        <v>43</v>
      </c>
      <c r="E30" s="2">
        <v>19124004</v>
      </c>
      <c r="F30" s="5" t="s">
        <v>42</v>
      </c>
    </row>
    <row r="31" spans="1:6">
      <c r="B31" s="5" t="s">
        <v>39</v>
      </c>
      <c r="C31" s="7" t="s">
        <v>41</v>
      </c>
      <c r="D31" s="6" t="s">
        <v>40</v>
      </c>
      <c r="E31" s="2">
        <v>9188269</v>
      </c>
      <c r="F31" s="5" t="s">
        <v>39</v>
      </c>
    </row>
    <row r="33" spans="4:6">
      <c r="D33" s="2" t="s">
        <v>38</v>
      </c>
    </row>
    <row r="34" spans="4:6">
      <c r="D34" s="4" t="s">
        <v>37</v>
      </c>
      <c r="E34" s="4">
        <v>50113501</v>
      </c>
      <c r="F34" s="3" t="s">
        <v>36</v>
      </c>
    </row>
    <row r="35" spans="4:6">
      <c r="D35" s="4" t="s">
        <v>35</v>
      </c>
      <c r="E35" s="4">
        <v>18312401</v>
      </c>
      <c r="F35" s="3" t="s">
        <v>34</v>
      </c>
    </row>
    <row r="36" spans="4:6">
      <c r="D36" s="4" t="s">
        <v>33</v>
      </c>
      <c r="E36" s="4">
        <v>51514401</v>
      </c>
      <c r="F36" s="3" t="s">
        <v>32</v>
      </c>
    </row>
    <row r="37" spans="4:6">
      <c r="D37" s="4" t="s">
        <v>31</v>
      </c>
      <c r="E37" s="4">
        <v>53484801</v>
      </c>
      <c r="F37" s="3" t="s">
        <v>30</v>
      </c>
    </row>
    <row r="38" spans="4:6">
      <c r="D38" s="4" t="s">
        <v>29</v>
      </c>
      <c r="E38" s="4">
        <v>19253701</v>
      </c>
      <c r="F38" s="3" t="s">
        <v>28</v>
      </c>
    </row>
    <row r="39" spans="4:6">
      <c r="D39" s="4" t="s">
        <v>27</v>
      </c>
      <c r="E39" s="4">
        <v>7646355</v>
      </c>
      <c r="F39" s="3" t="s">
        <v>26</v>
      </c>
    </row>
  </sheetData>
  <pageMargins left="0.25" right="0.25" top="0.75" bottom="0.75" header="0.3" footer="0.3"/>
  <pageSetup paperSize="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CustomerStampedTrips_2025052914</vt:lpstr>
      <vt:lpstr>מצבת_כלי_רכב</vt:lpstr>
      <vt:lpstr>מצבת_כלי_רכב!Print_Area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Stolberg</cp:lastModifiedBy>
  <dcterms:created xsi:type="dcterms:W3CDTF">2025-05-29T11:56:09Z</dcterms:created>
  <dcterms:modified xsi:type="dcterms:W3CDTF">2025-05-29T13:48:14Z</dcterms:modified>
</cp:coreProperties>
</file>