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mone-my.sharepoint.com/personal/moritz_shimone_com/Documents/עובדים/פקודת משכורת/2025/5/כביש_6_חוצה_צפון_שמעוני/"/>
    </mc:Choice>
  </mc:AlternateContent>
  <xr:revisionPtr revIDLastSave="22" documentId="8_{A6ED1A54-C291-44E1-9CE5-FA9B7685AC14}" xr6:coauthVersionLast="47" xr6:coauthVersionMax="47" xr10:uidLastSave="{6E4FEE3A-825B-4BF2-8D41-D922763071A3}"/>
  <bookViews>
    <workbookView xWindow="28680" yWindow="-120" windowWidth="29040" windowHeight="15720" xr2:uid="{27868D3E-1014-4078-8C6A-733775B96DF7}"/>
  </bookViews>
  <sheets>
    <sheet name="Sheet2" sheetId="3" r:id="rId1"/>
    <sheet name="CustomerStampedTrips_2025052916" sheetId="1" r:id="rId2"/>
    <sheet name="מצבת_כלי_רכב" sheetId="2" r:id="rId3"/>
  </sheets>
  <externalReferences>
    <externalReference r:id="rId4"/>
  </externalReferences>
  <definedNames>
    <definedName name="_xlnm._FilterDatabase" localSheetId="2" hidden="1">מצבת_כלי_רכב!#REF!</definedName>
    <definedName name="_xlnm.Print_Area" localSheetId="2">מצבת_כלי_רכב!$B$2:$D$24</definedName>
  </definedNames>
  <calcPr calcId="0"/>
  <pivotCaches>
    <pivotCache cacheId="44" r:id="rId5"/>
  </pivotCaches>
</workbook>
</file>

<file path=xl/calcChain.xml><?xml version="1.0" encoding="utf-8"?>
<calcChain xmlns="http://schemas.openxmlformats.org/spreadsheetml/2006/main">
  <c r="K7" i="1" l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M6" i="1"/>
  <c r="L6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itayk</author>
  </authors>
  <commentList>
    <comment ref="D23" authorId="0" shapeId="0" xr:uid="{D724753E-BF12-4588-A14A-D2C674CF1ED5}">
      <text>
        <r>
          <rPr>
            <b/>
            <sz val="9"/>
            <color indexed="81"/>
            <rFont val="Tahoma"/>
            <family val="2"/>
          </rPr>
          <t>itayk:</t>
        </r>
        <r>
          <rPr>
            <sz val="9"/>
            <color indexed="81"/>
            <rFont val="Tahoma"/>
            <family val="2"/>
          </rPr>
          <t xml:space="preserve">
רכב נרכש ב 22.02.24 תמורת 247,000 ₪ + מעמ +2,250 ₪ אג.רישוי .סכום הועבר במלואו לכלמוביל ב7.2.24 כנגד הלוואה מבינ"ל ע"ס 290,000 ₪.</t>
        </r>
      </text>
    </comment>
  </commentList>
</comments>
</file>

<file path=xl/sharedStrings.xml><?xml version="1.0" encoding="utf-8"?>
<sst xmlns="http://schemas.openxmlformats.org/spreadsheetml/2006/main" count="380" uniqueCount="122">
  <si>
    <t>נסיעות שנכללו בחשבונית; הופק בתאריך 16:52:36 29/05/2025</t>
  </si>
  <si>
    <t>הנתונים מוצגים עבור מספר חשבון: כל מספרי הלקוח ; מתאריך: 01/01/2025 עד תאריך: 30/04/2025.</t>
  </si>
  <si>
    <t>נמצאו 57 רשומות.</t>
  </si>
  <si>
    <t>מספר חשבון</t>
  </si>
  <si>
    <t>מספר חשבונית</t>
  </si>
  <si>
    <t>מספר רכב</t>
  </si>
  <si>
    <t>סוג רכב</t>
  </si>
  <si>
    <t>כניסה</t>
  </si>
  <si>
    <t>יציאה</t>
  </si>
  <si>
    <t>מס קטעים</t>
  </si>
  <si>
    <t>סכום לפני מעמ</t>
  </si>
  <si>
    <t>פרטי</t>
  </si>
  <si>
    <t>מחלף נווה שאנן</t>
  </si>
  <si>
    <t>קריות נתיב 33</t>
  </si>
  <si>
    <t>חוף הכרמל נתיב 13</t>
  </si>
  <si>
    <t>חוף הכרמל נתיב 12</t>
  </si>
  <si>
    <t>חוף הכרמל נתיב 22</t>
  </si>
  <si>
    <t>קריות נתיב 43</t>
  </si>
  <si>
    <t>קריות נתיב 34</t>
  </si>
  <si>
    <t>חוף הכרמל נתיב 24</t>
  </si>
  <si>
    <t>קריות נתיב 35</t>
  </si>
  <si>
    <t>חוף הכרמל נתיב 14</t>
  </si>
  <si>
    <t>חוף הכרמל נתיב 15</t>
  </si>
  <si>
    <t>שם העובד</t>
  </si>
  <si>
    <t>סוג הרכב</t>
  </si>
  <si>
    <t>קבוצת שמעוני:</t>
  </si>
  <si>
    <t>יחזקאל שמעוני</t>
  </si>
  <si>
    <t>לקסוס</t>
  </si>
  <si>
    <t>707-25-702</t>
  </si>
  <si>
    <t xml:space="preserve">גאיה שמעוני </t>
  </si>
  <si>
    <t>קיה נירו סטיישן EX</t>
  </si>
  <si>
    <t>138-02-001</t>
  </si>
  <si>
    <t xml:space="preserve">ליאור שמעוני </t>
  </si>
  <si>
    <t>מיצובישי אוטלנדר</t>
  </si>
  <si>
    <t>79-216-39</t>
  </si>
  <si>
    <t>כנרת פרס</t>
  </si>
  <si>
    <t>טויוטה C-HR CITY</t>
  </si>
  <si>
    <t>758-72-701</t>
  </si>
  <si>
    <t xml:space="preserve">דוד זילברמן </t>
  </si>
  <si>
    <t>MG</t>
  </si>
  <si>
    <t>313-39-202</t>
  </si>
  <si>
    <t>אורי צמח</t>
  </si>
  <si>
    <t>טויוטה C-HR CHIC</t>
  </si>
  <si>
    <t>82-806-86</t>
  </si>
  <si>
    <t>עמית רוזנשטיין</t>
  </si>
  <si>
    <t>יונדאי איוניק</t>
  </si>
  <si>
    <t>547-18-201</t>
  </si>
  <si>
    <t>יגאל פניאל</t>
  </si>
  <si>
    <t>515-13-101</t>
  </si>
  <si>
    <t xml:space="preserve">אבי ברכה </t>
  </si>
  <si>
    <t>638-64-202</t>
  </si>
  <si>
    <t xml:space="preserve">אמנון גבע </t>
  </si>
  <si>
    <t>68-232-55</t>
  </si>
  <si>
    <t>דניאל קעאטבי</t>
  </si>
  <si>
    <t>774-43-601</t>
  </si>
  <si>
    <t>ארז שפירא(מאגר)</t>
  </si>
  <si>
    <t>733-82-101</t>
  </si>
  <si>
    <t>איציק גבע</t>
  </si>
  <si>
    <t>883-65-901</t>
  </si>
  <si>
    <t>מאגר(יקום אלעד)</t>
  </si>
  <si>
    <t>אופל קומבה</t>
  </si>
  <si>
    <t>391-66-002</t>
  </si>
  <si>
    <t>יאיר חסידוף</t>
  </si>
  <si>
    <t>402-95-602</t>
  </si>
  <si>
    <t xml:space="preserve">ירון יוסף </t>
  </si>
  <si>
    <t>394-29-702</t>
  </si>
  <si>
    <t>יניב הררי</t>
  </si>
  <si>
    <t>768-86-302</t>
  </si>
  <si>
    <t>מחסן איציק משיח</t>
  </si>
  <si>
    <t>משאית איווקו</t>
  </si>
  <si>
    <t>745-99-802</t>
  </si>
  <si>
    <t>מחסן ספרינטר</t>
  </si>
  <si>
    <t>משאית מרצדס</t>
  </si>
  <si>
    <t>629-23-103</t>
  </si>
  <si>
    <t>(מאגר)</t>
  </si>
  <si>
    <t>טויטה קורולה</t>
  </si>
  <si>
    <t>522-97-502</t>
  </si>
  <si>
    <t>ברייטקום</t>
  </si>
  <si>
    <t>יוני אגמון</t>
  </si>
  <si>
    <t>BYD</t>
  </si>
  <si>
    <t>522-51-703</t>
  </si>
  <si>
    <t>רכב מאגר</t>
  </si>
  <si>
    <t>יונדאי אוניק</t>
  </si>
  <si>
    <t>765-18-502</t>
  </si>
  <si>
    <t xml:space="preserve">אלמוג מורבייה </t>
  </si>
  <si>
    <t>יונדאי ELANTRA</t>
  </si>
  <si>
    <t xml:space="preserve">120-21-803 </t>
  </si>
  <si>
    <t>אדיר לוי</t>
  </si>
  <si>
    <t>622-36-902</t>
  </si>
  <si>
    <t>אבישי אביחן חדש</t>
  </si>
  <si>
    <t>ליפמוטור</t>
  </si>
  <si>
    <t>191-24-004</t>
  </si>
  <si>
    <t>עודד אביחן</t>
  </si>
  <si>
    <t>GMC</t>
  </si>
  <si>
    <t>91-882-69</t>
  </si>
  <si>
    <t>רכבים שנמכרו</t>
  </si>
  <si>
    <t>501-13-501</t>
  </si>
  <si>
    <t>יאיר חסידוב</t>
  </si>
  <si>
    <t>183-12-401</t>
  </si>
  <si>
    <t>515-14-401</t>
  </si>
  <si>
    <t>מאגר-יקום- אלעד (אבי ברכה לשעבר)</t>
  </si>
  <si>
    <t>534-84-801</t>
  </si>
  <si>
    <t>192-53-701</t>
  </si>
  <si>
    <t>מאגר - תובל (בעבר עומר כהן - טכנאי/ עמית רוזנשטיין)</t>
  </si>
  <si>
    <t>76-463-55</t>
  </si>
  <si>
    <t>מועד</t>
  </si>
  <si>
    <t>Thursday</t>
  </si>
  <si>
    <t>Tuesday</t>
  </si>
  <si>
    <t>Wednesday</t>
  </si>
  <si>
    <t>Sunday</t>
  </si>
  <si>
    <t>Monday</t>
  </si>
  <si>
    <t>Friday</t>
  </si>
  <si>
    <t>סכום כולל מע"מ</t>
  </si>
  <si>
    <t>שם נהג</t>
  </si>
  <si>
    <t>שישי/שבת?</t>
  </si>
  <si>
    <t>Row Labels</t>
  </si>
  <si>
    <t>no</t>
  </si>
  <si>
    <t>yes</t>
  </si>
  <si>
    <t>Grand Total</t>
  </si>
  <si>
    <t>לא נמצא</t>
  </si>
  <si>
    <t>Column Labels</t>
  </si>
  <si>
    <t>Sum of סכום כולל מע"מ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</si>
</sst>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dd\,\ mmmm\ d\,\ yyyy;@" x16r2:formatCode16="[$-en-IL,1]dddd\,\ mmmm\ d\,\ yyyy;@"/>
  </numFmts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177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  <font>
      <sz val="10"/>
      <name val="Arial"/>
      <family val="2"/>
      <charset val="177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24" fillId="0" borderId="0"/>
  </cellStyleXfs>
  <cellXfs count="30">
    <xf numFmtId="0" fontId="0" fillId="0" borderId="0" xfId="0"/>
    <xf numFmtId="0" fontId="18" fillId="0" borderId="0" xfId="42"/>
    <xf numFmtId="0" fontId="19" fillId="33" borderId="10" xfId="42" applyFont="1" applyFill="1" applyBorder="1" applyAlignment="1">
      <alignment horizontal="center" wrapText="1"/>
    </xf>
    <xf numFmtId="0" fontId="20" fillId="0" borderId="0" xfId="42" applyFont="1" applyAlignment="1">
      <alignment horizontal="center" wrapText="1"/>
    </xf>
    <xf numFmtId="0" fontId="21" fillId="0" borderId="11" xfId="42" applyFont="1" applyBorder="1"/>
    <xf numFmtId="0" fontId="22" fillId="0" borderId="11" xfId="42" applyFont="1" applyBorder="1"/>
    <xf numFmtId="0" fontId="19" fillId="0" borderId="11" xfId="42" applyFont="1" applyBorder="1" applyAlignment="1">
      <alignment horizontal="center"/>
    </xf>
    <xf numFmtId="0" fontId="23" fillId="0" borderId="0" xfId="42" applyFont="1"/>
    <xf numFmtId="14" fontId="18" fillId="0" borderId="0" xfId="42" applyNumberFormat="1"/>
    <xf numFmtId="0" fontId="19" fillId="0" borderId="12" xfId="42" applyFont="1" applyBorder="1"/>
    <xf numFmtId="0" fontId="22" fillId="0" borderId="12" xfId="42" applyFont="1" applyBorder="1"/>
    <xf numFmtId="0" fontId="22" fillId="0" borderId="12" xfId="42" applyFont="1" applyBorder="1" applyAlignment="1">
      <alignment horizontal="center"/>
    </xf>
    <xf numFmtId="0" fontId="20" fillId="0" borderId="0" xfId="42" applyFont="1"/>
    <xf numFmtId="0" fontId="19" fillId="34" borderId="12" xfId="42" applyFont="1" applyFill="1" applyBorder="1" applyAlignment="1">
      <alignment wrapText="1"/>
    </xf>
    <xf numFmtId="0" fontId="20" fillId="0" borderId="0" xfId="42" applyFont="1" applyAlignment="1">
      <alignment wrapText="1"/>
    </xf>
    <xf numFmtId="0" fontId="19" fillId="34" borderId="12" xfId="42" applyFont="1" applyFill="1" applyBorder="1"/>
    <xf numFmtId="0" fontId="22" fillId="0" borderId="12" xfId="42" applyFont="1" applyBorder="1" applyAlignment="1">
      <alignment horizontal="right"/>
    </xf>
    <xf numFmtId="0" fontId="22" fillId="0" borderId="12" xfId="43" applyFont="1" applyBorder="1"/>
    <xf numFmtId="0" fontId="19" fillId="0" borderId="12" xfId="42" applyFont="1" applyBorder="1" applyAlignment="1">
      <alignment horizontal="right"/>
    </xf>
    <xf numFmtId="0" fontId="20" fillId="0" borderId="0" xfId="42" applyFont="1" applyAlignment="1">
      <alignment horizontal="right"/>
    </xf>
    <xf numFmtId="0" fontId="24" fillId="0" borderId="0" xfId="44"/>
    <xf numFmtId="0" fontId="24" fillId="0" borderId="0" xfId="44" applyAlignment="1">
      <alignment horizontal="right"/>
    </xf>
    <xf numFmtId="0" fontId="24" fillId="0" borderId="0" xfId="44" applyAlignment="1">
      <alignment horizontal="center"/>
    </xf>
    <xf numFmtId="0" fontId="24" fillId="35" borderId="0" xfId="44" applyFill="1" applyAlignment="1">
      <alignment horizontal="center"/>
    </xf>
    <xf numFmtId="0" fontId="24" fillId="35" borderId="0" xfId="44" applyFill="1"/>
    <xf numFmtId="21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AEBDE054-4663-4F55-8BF8-1FE0B22CF1D8}"/>
    <cellStyle name="Normal 6 2 2 3" xfId="43" xr:uid="{3D34F83A-650A-461A-BBEE-D69740F4CB11}"/>
    <cellStyle name="Normal 6 2 4" xfId="42" xr:uid="{16C3E46C-A12D-41E7-B40A-37EEB11A05D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[מנהרות_הכרמל_ברייטקום_1-4.25.xlsx]Sheet2!PivotTable4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אדיר לוי</c:v>
                </c:pt>
                <c:pt idx="1">
                  <c:v>יוני אגמון</c:v>
                </c:pt>
                <c:pt idx="2">
                  <c:v>לא נמצא</c:v>
                </c:pt>
                <c:pt idx="3">
                  <c:v>רכב מאגר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69.313199999999995</c:v>
                </c:pt>
                <c:pt idx="1">
                  <c:v>57.831800000000001</c:v>
                </c:pt>
                <c:pt idx="2">
                  <c:v>23.104399999999998</c:v>
                </c:pt>
                <c:pt idx="3">
                  <c:v>462.37119999999948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B-4CF3-8E61-C9F4B568751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אדיר לוי</c:v>
                </c:pt>
                <c:pt idx="1">
                  <c:v>יוני אגמון</c:v>
                </c:pt>
                <c:pt idx="2">
                  <c:v>לא נמצא</c:v>
                </c:pt>
                <c:pt idx="3">
                  <c:v>רכב מאגר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3">
                  <c:v>46.208799999999997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5B-4CF3-8E61-C9F4B568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114576"/>
        <c:axId val="278115056"/>
      </c:barChart>
      <c:catAx>
        <c:axId val="2781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78115056"/>
        <c:crosses val="autoZero"/>
        <c:auto val="1"/>
        <c:lblAlgn val="ctr"/>
        <c:lblOffset val="100"/>
        <c:noMultiLvlLbl val="0"/>
      </c:catAx>
      <c:valAx>
        <c:axId val="2781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781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ucVehicleList$rptVehicle$ctl07$lbtnDelete','')" TargetMode="External"/><Relationship Id="rId13" Type="http://schemas.openxmlformats.org/officeDocument/2006/relationships/hyperlink" Target="javascript:__doPostBack('ctl00$ContentPlaceHolder1$ucVehicleList$rptVehicle$ctl12$lbtnDelete','')" TargetMode="External"/><Relationship Id="rId18" Type="http://schemas.openxmlformats.org/officeDocument/2006/relationships/hyperlink" Target="javascript:__doPostBack('ctl00$ContentPlaceHolder1$ucVehicleList$rptVehicle$ctl17$lbtnDelete','')" TargetMode="External"/><Relationship Id="rId3" Type="http://schemas.openxmlformats.org/officeDocument/2006/relationships/hyperlink" Target="javascript:__doPostBack('ctl00$ContentPlaceHolder1$ucVehicleList$rptVehicle$ctl02$lbtnDelete','')" TargetMode="External"/><Relationship Id="rId7" Type="http://schemas.openxmlformats.org/officeDocument/2006/relationships/hyperlink" Target="javascript:__doPostBack('ctl00$ContentPlaceHolder1$ucVehicleList$rptVehicle$ctl06$lbtnDelete','')" TargetMode="External"/><Relationship Id="rId12" Type="http://schemas.openxmlformats.org/officeDocument/2006/relationships/hyperlink" Target="javascript:__doPostBack('ctl00$ContentPlaceHolder1$ucVehicleList$rptVehicle$ctl11$lbtnDelete','')" TargetMode="External"/><Relationship Id="rId17" Type="http://schemas.openxmlformats.org/officeDocument/2006/relationships/hyperlink" Target="javascript:__doPostBack('ctl00$ContentPlaceHolder1$ucVehicleList$rptVehicle$ctl16$lbtnDelete','')" TargetMode="External"/><Relationship Id="rId2" Type="http://schemas.openxmlformats.org/officeDocument/2006/relationships/image" Target="../media/image1.png"/><Relationship Id="rId16" Type="http://schemas.openxmlformats.org/officeDocument/2006/relationships/hyperlink" Target="javascript:__doPostBack('ctl00$ContentPlaceHolder1$ucVehicleList$rptVehicle$ctl15$lbtnDelete','')" TargetMode="External"/><Relationship Id="rId20" Type="http://schemas.openxmlformats.org/officeDocument/2006/relationships/hyperlink" Target="javascript:__doPostBack('ctl00$ContentPlaceHolder1$ucVehicleList$rptVehicle$ctl19$lbtnDelete','')" TargetMode="External"/><Relationship Id="rId1" Type="http://schemas.openxmlformats.org/officeDocument/2006/relationships/hyperlink" Target="javascript:__doPostBack('ctl00$ContentPlaceHolder1$ucVehicleList$rptVehicle$ctl01$lbtnDelete','')" TargetMode="External"/><Relationship Id="rId6" Type="http://schemas.openxmlformats.org/officeDocument/2006/relationships/hyperlink" Target="javascript:__doPostBack('ctl00$ContentPlaceHolder1$ucVehicleList$rptVehicle$ctl05$lbtnDelete','')" TargetMode="External"/><Relationship Id="rId11" Type="http://schemas.openxmlformats.org/officeDocument/2006/relationships/hyperlink" Target="javascript:__doPostBack('ctl00$ContentPlaceHolder1$ucVehicleList$rptVehicle$ctl10$lbtnDelete','')" TargetMode="External"/><Relationship Id="rId5" Type="http://schemas.openxmlformats.org/officeDocument/2006/relationships/hyperlink" Target="javascript:__doPostBack('ctl00$ContentPlaceHolder1$ucVehicleList$rptVehicle$ctl04$lbtnDelete','')" TargetMode="External"/><Relationship Id="rId15" Type="http://schemas.openxmlformats.org/officeDocument/2006/relationships/hyperlink" Target="javascript:__doPostBack('ctl00$ContentPlaceHolder1$ucVehicleList$rptVehicle$ctl14$lbtnDelete','')" TargetMode="External"/><Relationship Id="rId10" Type="http://schemas.openxmlformats.org/officeDocument/2006/relationships/hyperlink" Target="javascript:__doPostBack('ctl00$ContentPlaceHolder1$ucVehicleList$rptVehicle$ctl09$lbtnDelete','')" TargetMode="External"/><Relationship Id="rId19" Type="http://schemas.openxmlformats.org/officeDocument/2006/relationships/hyperlink" Target="javascript:__doPostBack('ctl00$ContentPlaceHolder1$ucVehicleList$rptVehicle$ctl18$lbtnDelete','')" TargetMode="External"/><Relationship Id="rId4" Type="http://schemas.openxmlformats.org/officeDocument/2006/relationships/hyperlink" Target="javascript:__doPostBack('ctl00$ContentPlaceHolder1$ucVehicleList$rptVehicle$ctl03$lbtnDelete','')" TargetMode="External"/><Relationship Id="rId9" Type="http://schemas.openxmlformats.org/officeDocument/2006/relationships/hyperlink" Target="javascript:__doPostBack('ctl00$ContentPlaceHolder1$ucVehicleList$rptVehicle$ctl08$lbtnDelete','')" TargetMode="External"/><Relationship Id="rId14" Type="http://schemas.openxmlformats.org/officeDocument/2006/relationships/hyperlink" Target="javascript:__doPostBack('ctl00$ContentPlaceHolder1$ucVehicleList$rptVehicle$ctl13$lbtnDelete','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157162</xdr:rowOff>
    </xdr:from>
    <xdr:to>
      <xdr:col>18</xdr:col>
      <xdr:colOff>228600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7D2B7-7A2D-888C-F776-416238F83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16320</xdr:col>
      <xdr:colOff>5715</xdr:colOff>
      <xdr:row>25</xdr:row>
      <xdr:rowOff>0</xdr:rowOff>
    </xdr:from>
    <xdr:ext cx="127635" cy="192405"/>
    <xdr:pic>
      <xdr:nvPicPr>
        <xdr:cNvPr id="2" name="תמונה 1">
          <a:hlinkClick xmlns:r="http://schemas.openxmlformats.org/officeDocument/2006/relationships" r:id="rId1" tooltip="מחיקת רכב מספר 707-25-702"/>
          <a:extLst>
            <a:ext uri="{FF2B5EF4-FFF2-40B4-BE49-F238E27FC236}">
              <a16:creationId xmlns:a16="http://schemas.microsoft.com/office/drawing/2014/main" id="{848279B9-C060-4195-B6F9-7F0213A8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64275" y="5705475"/>
          <a:ext cx="12763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3" name="תמונה 2">
          <a:hlinkClick xmlns:r="http://schemas.openxmlformats.org/officeDocument/2006/relationships" r:id="rId3" tooltip="מחיקת רכב מספר 192-53-701"/>
          <a:extLst>
            <a:ext uri="{FF2B5EF4-FFF2-40B4-BE49-F238E27FC236}">
              <a16:creationId xmlns:a16="http://schemas.microsoft.com/office/drawing/2014/main" id="{FAAD9C5C-54E8-489B-B73F-42E140D86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4" name="תמונה 3">
          <a:hlinkClick xmlns:r="http://schemas.openxmlformats.org/officeDocument/2006/relationships" r:id="rId4" tooltip="מחיקת רכב מספר 185-98-401"/>
          <a:extLst>
            <a:ext uri="{FF2B5EF4-FFF2-40B4-BE49-F238E27FC236}">
              <a16:creationId xmlns:a16="http://schemas.microsoft.com/office/drawing/2014/main" id="{64C45D09-A15A-41D2-ADC7-CBAC0E893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5" name="תמונה 4">
          <a:hlinkClick xmlns:r="http://schemas.openxmlformats.org/officeDocument/2006/relationships" r:id="rId5" tooltip="מחיקת רכב מספר 183-12-401"/>
          <a:extLst>
            <a:ext uri="{FF2B5EF4-FFF2-40B4-BE49-F238E27FC236}">
              <a16:creationId xmlns:a16="http://schemas.microsoft.com/office/drawing/2014/main" id="{CFA1CDEC-03CE-4976-B578-D3D7CF36B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6" name="תמונה 5">
          <a:hlinkClick xmlns:r="http://schemas.openxmlformats.org/officeDocument/2006/relationships" r:id="rId6" tooltip="מחיקת רכב מספר 84-431-13"/>
          <a:extLst>
            <a:ext uri="{FF2B5EF4-FFF2-40B4-BE49-F238E27FC236}">
              <a16:creationId xmlns:a16="http://schemas.microsoft.com/office/drawing/2014/main" id="{821DA5AB-F92B-43D5-943B-2FE4733F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7" name="תמונה 6">
          <a:hlinkClick xmlns:r="http://schemas.openxmlformats.org/officeDocument/2006/relationships" r:id="rId7" tooltip="מחיקת רכב מספר 79-216-39"/>
          <a:extLst>
            <a:ext uri="{FF2B5EF4-FFF2-40B4-BE49-F238E27FC236}">
              <a16:creationId xmlns:a16="http://schemas.microsoft.com/office/drawing/2014/main" id="{A2EABCC4-5D75-470E-B684-215350FFA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8" name="תמונה 7">
          <a:hlinkClick xmlns:r="http://schemas.openxmlformats.org/officeDocument/2006/relationships" r:id="rId8" tooltip="מחיקת רכב מספר 62-045-75"/>
          <a:extLst>
            <a:ext uri="{FF2B5EF4-FFF2-40B4-BE49-F238E27FC236}">
              <a16:creationId xmlns:a16="http://schemas.microsoft.com/office/drawing/2014/main" id="{1737163B-0448-4973-A666-B2D36E143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9" name="תמונה 8">
          <a:hlinkClick xmlns:r="http://schemas.openxmlformats.org/officeDocument/2006/relationships" r:id="rId9" tooltip="מחיקת רכב מספר 42-744-78"/>
          <a:extLst>
            <a:ext uri="{FF2B5EF4-FFF2-40B4-BE49-F238E27FC236}">
              <a16:creationId xmlns:a16="http://schemas.microsoft.com/office/drawing/2014/main" id="{BFBC1BFD-A4B6-4BDE-A14A-DE4612F12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0" name="תמונה 9">
          <a:hlinkClick xmlns:r="http://schemas.openxmlformats.org/officeDocument/2006/relationships" r:id="rId10" tooltip="מחיקת רכב מספר 10-668-34"/>
          <a:extLst>
            <a:ext uri="{FF2B5EF4-FFF2-40B4-BE49-F238E27FC236}">
              <a16:creationId xmlns:a16="http://schemas.microsoft.com/office/drawing/2014/main" id="{16D6E528-A517-448C-8690-DF1FB789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1" name="תמונה 10">
          <a:hlinkClick xmlns:r="http://schemas.openxmlformats.org/officeDocument/2006/relationships" r:id="rId11" tooltip="מחיקת רכב מספר 182-47-101"/>
          <a:extLst>
            <a:ext uri="{FF2B5EF4-FFF2-40B4-BE49-F238E27FC236}">
              <a16:creationId xmlns:a16="http://schemas.microsoft.com/office/drawing/2014/main" id="{0DDE5DD1-E077-4D34-84A8-382C6E683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2" name="תמונה 11">
          <a:hlinkClick xmlns:r="http://schemas.openxmlformats.org/officeDocument/2006/relationships" r:id="rId12" tooltip="מחיקת רכב מספר 76-463-55"/>
          <a:extLst>
            <a:ext uri="{FF2B5EF4-FFF2-40B4-BE49-F238E27FC236}">
              <a16:creationId xmlns:a16="http://schemas.microsoft.com/office/drawing/2014/main" id="{C5A2B2A9-1345-4F99-B454-72EFBBF5B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3" name="תמונה 12">
          <a:hlinkClick xmlns:r="http://schemas.openxmlformats.org/officeDocument/2006/relationships" r:id="rId13" tooltip="מחיקת רכב מספר 285-24-201"/>
          <a:extLst>
            <a:ext uri="{FF2B5EF4-FFF2-40B4-BE49-F238E27FC236}">
              <a16:creationId xmlns:a16="http://schemas.microsoft.com/office/drawing/2014/main" id="{B201FE16-2754-4243-9EC3-ABBE6028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4" name="תמונה 13">
          <a:hlinkClick xmlns:r="http://schemas.openxmlformats.org/officeDocument/2006/relationships" r:id="rId14" tooltip="מחיקת רכב מספר 185-98-501"/>
          <a:extLst>
            <a:ext uri="{FF2B5EF4-FFF2-40B4-BE49-F238E27FC236}">
              <a16:creationId xmlns:a16="http://schemas.microsoft.com/office/drawing/2014/main" id="{F7B4E762-EE41-4098-A4C4-E5F2ABD1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5" name="תמונה 14">
          <a:hlinkClick xmlns:r="http://schemas.openxmlformats.org/officeDocument/2006/relationships" r:id="rId15" tooltip="מחיקת רכב מספר 183-12-201"/>
          <a:extLst>
            <a:ext uri="{FF2B5EF4-FFF2-40B4-BE49-F238E27FC236}">
              <a16:creationId xmlns:a16="http://schemas.microsoft.com/office/drawing/2014/main" id="{DE9E758B-7CC3-400E-B540-EA901961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6" name="תמונה 15">
          <a:hlinkClick xmlns:r="http://schemas.openxmlformats.org/officeDocument/2006/relationships" r:id="rId16" tooltip="מחיקת רכב מספר 82-806-86"/>
          <a:extLst>
            <a:ext uri="{FF2B5EF4-FFF2-40B4-BE49-F238E27FC236}">
              <a16:creationId xmlns:a16="http://schemas.microsoft.com/office/drawing/2014/main" id="{0E1FBD38-49D8-4A58-9D56-3F6FF7305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7" name="תמונה 16">
          <a:hlinkClick xmlns:r="http://schemas.openxmlformats.org/officeDocument/2006/relationships" r:id="rId17" tooltip="מחיקת רכב מספר 68-232-55"/>
          <a:extLst>
            <a:ext uri="{FF2B5EF4-FFF2-40B4-BE49-F238E27FC236}">
              <a16:creationId xmlns:a16="http://schemas.microsoft.com/office/drawing/2014/main" id="{E780BD0A-6621-4F90-835D-16AB40514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8" name="תמונה 17">
          <a:hlinkClick xmlns:r="http://schemas.openxmlformats.org/officeDocument/2006/relationships" r:id="rId18" tooltip="מחיקת רכב מספר 515-14-401"/>
          <a:extLst>
            <a:ext uri="{FF2B5EF4-FFF2-40B4-BE49-F238E27FC236}">
              <a16:creationId xmlns:a16="http://schemas.microsoft.com/office/drawing/2014/main" id="{B4F2F0E7-A6A2-49A0-BECB-4BE1D738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9" name="תמונה 18">
          <a:hlinkClick xmlns:r="http://schemas.openxmlformats.org/officeDocument/2006/relationships" r:id="rId19" tooltip="מחיקת רכב מספר 515-13-101"/>
          <a:extLst>
            <a:ext uri="{FF2B5EF4-FFF2-40B4-BE49-F238E27FC236}">
              <a16:creationId xmlns:a16="http://schemas.microsoft.com/office/drawing/2014/main" id="{79FAD55D-D353-4838-8D83-66B21390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20" name="תמונה 19">
          <a:hlinkClick xmlns:r="http://schemas.openxmlformats.org/officeDocument/2006/relationships" r:id="rId20" tooltip="מחיקת רכב מספר 501-13-501"/>
          <a:extLst>
            <a:ext uri="{FF2B5EF4-FFF2-40B4-BE49-F238E27FC236}">
              <a16:creationId xmlns:a16="http://schemas.microsoft.com/office/drawing/2014/main" id="{6510CF04-ED8D-4533-9AD7-00161C21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16315</xdr:col>
      <xdr:colOff>430530</xdr:colOff>
      <xdr:row>25</xdr:row>
      <xdr:rowOff>0</xdr:rowOff>
    </xdr:from>
    <xdr:ext cx="140970" cy="192405"/>
    <xdr:pic>
      <xdr:nvPicPr>
        <xdr:cNvPr id="21" name="תמונה 20">
          <a:hlinkClick xmlns:r="http://schemas.openxmlformats.org/officeDocument/2006/relationships" r:id="rId1" tooltip="מחיקת רכב מספר 707-25-702"/>
          <a:extLst>
            <a:ext uri="{FF2B5EF4-FFF2-40B4-BE49-F238E27FC236}">
              <a16:creationId xmlns:a16="http://schemas.microsoft.com/office/drawing/2014/main" id="{3C4764D0-DB71-4028-B53E-10111DEE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9100" y="5705475"/>
          <a:ext cx="14097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himone-my.sharepoint.com/personal/moritz_shimone_com/Documents/&#1506;&#1493;&#1489;&#1491;&#1497;&#1501;/&#1508;&#1511;&#1493;&#1491;&#1514;%20&#1502;&#1513;&#1499;&#1493;&#1512;&#1514;/2025/5/&#1499;&#1489;&#1497;&#1513;_6_&#1495;&#1493;&#1510;&#1492;_&#1510;&#1508;&#1493;&#1503;_&#1513;&#1502;&#1506;&#1493;&#1504;&#1497;/&#1499;&#1489;&#1497;&#1513;_6_&#1492;&#1497;&#1497;&#1493;&#1493;&#1497;&#1497;&#1494;_&#1489;&#1512;&#1497;&#1497;&#1496;&#1511;&#1493;&#1501;_1-4.25.xlsx" TargetMode="External"/><Relationship Id="rId1" Type="http://schemas.openxmlformats.org/officeDocument/2006/relationships/externalLinkPath" Target="&#1499;&#1489;&#1497;&#1513;_6_&#1492;&#1497;&#1497;&#1493;&#1493;&#1497;&#1497;&#1494;_&#1489;&#1512;&#1497;&#1497;&#1496;&#1511;&#1493;&#1501;_1-4.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CustomerStampedTrips_2025052915"/>
      <sheetName val="מצבת_כלי_רכב"/>
    </sheetNames>
    <sheetDataSet>
      <sheetData sheetId="0"/>
      <sheetData sheetId="1"/>
      <sheetData sheetId="2">
        <row r="3">
          <cell r="F3" t="str">
            <v>שם העובד</v>
          </cell>
        </row>
        <row r="4">
          <cell r="F4" t="str">
            <v>קבוצת שמעוני:</v>
          </cell>
        </row>
        <row r="5">
          <cell r="E5">
            <v>70725702</v>
          </cell>
          <cell r="F5" t="str">
            <v>יחזקאל שמעוני</v>
          </cell>
        </row>
        <row r="6">
          <cell r="E6">
            <v>13802001</v>
          </cell>
          <cell r="F6" t="str">
            <v xml:space="preserve">גאיה שמעוני </v>
          </cell>
        </row>
        <row r="7">
          <cell r="E7">
            <v>7921639</v>
          </cell>
          <cell r="F7" t="str">
            <v xml:space="preserve">ליאור שמעוני </v>
          </cell>
        </row>
        <row r="8">
          <cell r="E8">
            <v>75872701</v>
          </cell>
          <cell r="F8" t="str">
            <v>כנרת פרס</v>
          </cell>
        </row>
        <row r="9">
          <cell r="E9">
            <v>31339202</v>
          </cell>
          <cell r="F9" t="str">
            <v xml:space="preserve">דוד זילברמן </v>
          </cell>
        </row>
        <row r="10">
          <cell r="E10">
            <v>8280686</v>
          </cell>
          <cell r="F10" t="str">
            <v>אורי צמח</v>
          </cell>
        </row>
        <row r="11">
          <cell r="E11">
            <v>54718201</v>
          </cell>
          <cell r="F11" t="str">
            <v>עמית רוזנשטיין</v>
          </cell>
        </row>
        <row r="12">
          <cell r="E12">
            <v>51513101</v>
          </cell>
          <cell r="F12" t="str">
            <v>יגאל פניאל</v>
          </cell>
        </row>
        <row r="13">
          <cell r="E13">
            <v>63864202</v>
          </cell>
          <cell r="F13" t="str">
            <v xml:space="preserve">אבי ברכה </v>
          </cell>
        </row>
        <row r="14">
          <cell r="E14">
            <v>6823255</v>
          </cell>
          <cell r="F14" t="str">
            <v xml:space="preserve">אמנון גבע </v>
          </cell>
        </row>
        <row r="15">
          <cell r="E15">
            <v>77443601</v>
          </cell>
          <cell r="F15" t="str">
            <v>דניאל קעאטבי</v>
          </cell>
        </row>
        <row r="16">
          <cell r="E16">
            <v>73382101</v>
          </cell>
          <cell r="F16" t="str">
            <v>ארז שפירא(מאגר)</v>
          </cell>
        </row>
        <row r="17">
          <cell r="E17">
            <v>88365901</v>
          </cell>
          <cell r="F17" t="str">
            <v>איציק גבע</v>
          </cell>
        </row>
        <row r="18">
          <cell r="E18">
            <v>39166002</v>
          </cell>
          <cell r="F18" t="str">
            <v>מאגר(יקום אלעד)</v>
          </cell>
        </row>
        <row r="19">
          <cell r="E19">
            <v>40295602</v>
          </cell>
          <cell r="F19" t="str">
            <v>יאיר חסידוף</v>
          </cell>
        </row>
        <row r="20">
          <cell r="E20">
            <v>39429702</v>
          </cell>
          <cell r="F20" t="str">
            <v xml:space="preserve">ירון יוסף </v>
          </cell>
        </row>
        <row r="21">
          <cell r="E21">
            <v>76886302</v>
          </cell>
          <cell r="F21" t="str">
            <v>יניב הררי</v>
          </cell>
        </row>
        <row r="22">
          <cell r="E22">
            <v>74599802</v>
          </cell>
          <cell r="F22" t="str">
            <v>מחסן איציק משיח</v>
          </cell>
        </row>
        <row r="23">
          <cell r="E23">
            <v>62923103</v>
          </cell>
          <cell r="F23" t="str">
            <v>מחסן ספרינטר</v>
          </cell>
        </row>
        <row r="24">
          <cell r="E24">
            <v>52297502</v>
          </cell>
          <cell r="F24" t="str">
            <v>(מאגר)</v>
          </cell>
        </row>
        <row r="25">
          <cell r="F25" t="str">
            <v>ברייטקום</v>
          </cell>
        </row>
        <row r="26">
          <cell r="E26">
            <v>52251703</v>
          </cell>
          <cell r="F26" t="str">
            <v>יוני אגמון</v>
          </cell>
        </row>
        <row r="27">
          <cell r="E27">
            <v>76518502</v>
          </cell>
          <cell r="F27" t="str">
            <v>רכב מאגר</v>
          </cell>
        </row>
        <row r="28">
          <cell r="E28">
            <v>12021803</v>
          </cell>
          <cell r="F28" t="str">
            <v xml:space="preserve">אלמוג מורבייה </v>
          </cell>
        </row>
        <row r="29">
          <cell r="E29">
            <v>62236902</v>
          </cell>
          <cell r="F29" t="str">
            <v>אדיר לוי</v>
          </cell>
        </row>
        <row r="30">
          <cell r="E30">
            <v>19124004</v>
          </cell>
          <cell r="F30" t="str">
            <v>אבישי אביחן חדש</v>
          </cell>
        </row>
        <row r="31">
          <cell r="E31">
            <v>9188269</v>
          </cell>
          <cell r="F31" t="str">
            <v>עודד אביחן</v>
          </cell>
        </row>
        <row r="34">
          <cell r="E34">
            <v>50113501</v>
          </cell>
          <cell r="F34" t="str">
            <v>יאיר חסידוב</v>
          </cell>
        </row>
        <row r="35">
          <cell r="E35">
            <v>18312401</v>
          </cell>
          <cell r="F35" t="str">
            <v>אורי צמח</v>
          </cell>
        </row>
        <row r="36">
          <cell r="E36">
            <v>51514401</v>
          </cell>
          <cell r="F36" t="str">
            <v>מאגר-יקום- אלעד (אבי ברכה לשעבר)</v>
          </cell>
        </row>
        <row r="37">
          <cell r="E37">
            <v>53484801</v>
          </cell>
          <cell r="F37" t="str">
            <v>איציק גבע</v>
          </cell>
        </row>
        <row r="38">
          <cell r="E38">
            <v>19253701</v>
          </cell>
          <cell r="F38" t="str">
            <v>מאגר - תובל (בעבר עומר כהן - טכנאי/ עמית רוזנשטיין)</v>
          </cell>
        </row>
        <row r="39">
          <cell r="E39">
            <v>7646355</v>
          </cell>
          <cell r="F39" t="str">
            <v>מחסן ספרינטר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el" refreshedDate="45806.703968865739" createdVersion="8" refreshedVersion="8" minRefreshableVersion="3" recordCount="57" xr:uid="{814CFF1E-CAF0-4DF8-B4C9-F2A82FFDB38B}">
  <cacheSource type="worksheet">
    <worksheetSource ref="A5:M62" sheet="CustomerStampedTrips_2025052916"/>
  </cacheSource>
  <cacheFields count="13">
    <cacheField name="מספר חשבון" numFmtId="0">
      <sharedItems containsSemiMixedTypes="0" containsString="0" containsNumber="1" containsInteger="1" minValue="807898" maxValue="807898"/>
    </cacheField>
    <cacheField name="מספר חשבונית" numFmtId="0">
      <sharedItems containsSemiMixedTypes="0" containsString="0" containsNumber="1" containsInteger="1" minValue="1250190389" maxValue="1250727454"/>
    </cacheField>
    <cacheField name="מספר רכב" numFmtId="0">
      <sharedItems containsSemiMixedTypes="0" containsString="0" containsNumber="1" containsInteger="1" minValue="38141503" maxValue="76518502"/>
    </cacheField>
    <cacheField name="מועד" numFmtId="165">
      <sharedItems containsSemiMixedTypes="0" containsNonDate="0" containsDate="1" containsString="0" minDate="2025-01-01T00:00:00" maxDate="2025-04-25T00:00:00"/>
    </cacheField>
    <cacheField name="מועד2" numFmtId="21">
      <sharedItems/>
    </cacheField>
    <cacheField name="סוג רכב" numFmtId="0">
      <sharedItems/>
    </cacheField>
    <cacheField name="כניסה" numFmtId="0">
      <sharedItems/>
    </cacheField>
    <cacheField name="יציאה" numFmtId="0">
      <sharedItems/>
    </cacheField>
    <cacheField name="מס קטעים" numFmtId="0">
      <sharedItems containsSemiMixedTypes="0" containsString="0" containsNumber="1" containsInteger="1" minValue="1" maxValue="1"/>
    </cacheField>
    <cacheField name="סכום לפני מעמ" numFmtId="0">
      <sharedItems containsSemiMixedTypes="0" containsString="0" containsNumber="1" minValue="9.7899999999999991" maxValue="9.82"/>
    </cacheField>
    <cacheField name="סכום כולל מע&quot;מ" numFmtId="0">
      <sharedItems containsSemiMixedTypes="0" containsString="0" containsNumber="1" minValue="11.552199999999999" maxValue="11.5876"/>
    </cacheField>
    <cacheField name="שם נהג" numFmtId="0">
      <sharedItems count="4">
        <s v="רכב מאגר"/>
        <s v="יוני אגמון"/>
        <s v="אדיר לוי"/>
        <s v="לא נמצא"/>
      </sharedItems>
    </cacheField>
    <cacheField name="שישי/שבת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n v="807898"/>
    <n v="1250727454"/>
    <n v="76518502"/>
    <d v="2025-04-24T00:00:00"/>
    <s v="Thursday"/>
    <s v="פרטי"/>
    <s v="מחלף נווה שאנן"/>
    <s v="קריות נתיב 33"/>
    <n v="1"/>
    <n v="9.82"/>
    <n v="11.5876"/>
    <x v="0"/>
    <x v="0"/>
  </r>
  <r>
    <n v="807898"/>
    <n v="1250727454"/>
    <n v="76518502"/>
    <d v="2025-04-24T00:00:00"/>
    <s v="Thursday"/>
    <s v="פרטי"/>
    <s v="חוף הכרמל נתיב 13"/>
    <s v="מחלף נווה שאנן"/>
    <n v="1"/>
    <n v="9.82"/>
    <n v="11.5876"/>
    <x v="0"/>
    <x v="0"/>
  </r>
  <r>
    <n v="807898"/>
    <n v="1250727454"/>
    <n v="76518502"/>
    <d v="2025-04-15T00:00:00"/>
    <s v="Tuesday"/>
    <s v="פרטי"/>
    <s v="מחלף נווה שאנן"/>
    <s v="קריות נתיב 33"/>
    <n v="1"/>
    <n v="9.82"/>
    <n v="11.5876"/>
    <x v="0"/>
    <x v="0"/>
  </r>
  <r>
    <n v="807898"/>
    <n v="1250727454"/>
    <n v="76518502"/>
    <d v="2025-04-15T00:00:00"/>
    <s v="Tuesday"/>
    <s v="פרטי"/>
    <s v="חוף הכרמל נתיב 12"/>
    <s v="מחלף נווה שאנן"/>
    <n v="1"/>
    <n v="9.82"/>
    <n v="11.5876"/>
    <x v="0"/>
    <x v="0"/>
  </r>
  <r>
    <n v="807898"/>
    <n v="1250727454"/>
    <n v="52251703"/>
    <d v="2025-04-09T00:00:00"/>
    <s v="Wednesday"/>
    <s v="פרטי"/>
    <s v="מחלף נווה שאנן"/>
    <s v="חוף הכרמל נתיב 22"/>
    <n v="1"/>
    <n v="9.82"/>
    <n v="11.5876"/>
    <x v="1"/>
    <x v="0"/>
  </r>
  <r>
    <n v="807898"/>
    <n v="1250727454"/>
    <n v="52251703"/>
    <d v="2025-04-09T00:00:00"/>
    <s v="Wednesday"/>
    <s v="פרטי"/>
    <s v="קריות נתיב 43"/>
    <s v="מחלף נווה שאנן"/>
    <n v="1"/>
    <n v="9.82"/>
    <n v="11.5876"/>
    <x v="1"/>
    <x v="0"/>
  </r>
  <r>
    <n v="807898"/>
    <n v="1250727454"/>
    <n v="76518502"/>
    <d v="2025-04-03T00:00:00"/>
    <s v="Thursday"/>
    <s v="פרטי"/>
    <s v="מחלף נווה שאנן"/>
    <s v="קריות נתיב 34"/>
    <n v="1"/>
    <n v="9.82"/>
    <n v="11.5876"/>
    <x v="0"/>
    <x v="0"/>
  </r>
  <r>
    <n v="807898"/>
    <n v="1250727454"/>
    <n v="76518502"/>
    <d v="2025-04-03T00:00:00"/>
    <s v="Thursday"/>
    <s v="פרטי"/>
    <s v="חוף הכרמל נתיב 13"/>
    <s v="מחלף נווה שאנן"/>
    <n v="1"/>
    <n v="9.82"/>
    <n v="11.5876"/>
    <x v="0"/>
    <x v="0"/>
  </r>
  <r>
    <n v="807898"/>
    <n v="1250727454"/>
    <n v="76518502"/>
    <d v="2025-04-03T00:00:00"/>
    <s v="Thursday"/>
    <s v="פרטי"/>
    <s v="מחלף נווה שאנן"/>
    <s v="חוף הכרמל נתיב 24"/>
    <n v="1"/>
    <n v="9.82"/>
    <n v="11.5876"/>
    <x v="0"/>
    <x v="0"/>
  </r>
  <r>
    <n v="807898"/>
    <n v="1250727454"/>
    <n v="76518502"/>
    <d v="2025-04-03T00:00:00"/>
    <s v="Thursday"/>
    <s v="פרטי"/>
    <s v="קריות נתיב 43"/>
    <s v="מחלף נווה שאנן"/>
    <n v="1"/>
    <n v="9.82"/>
    <n v="11.5876"/>
    <x v="0"/>
    <x v="0"/>
  </r>
  <r>
    <n v="807898"/>
    <n v="1250468585"/>
    <n v="62236902"/>
    <d v="2025-03-26T00:00:00"/>
    <s v="Wednesday"/>
    <s v="פרטי"/>
    <s v="מחלף נווה שאנן"/>
    <s v="קריות נתיב 35"/>
    <n v="1"/>
    <n v="9.7899999999999991"/>
    <n v="11.552199999999999"/>
    <x v="2"/>
    <x v="0"/>
  </r>
  <r>
    <n v="807898"/>
    <n v="1250468585"/>
    <n v="62236902"/>
    <d v="2025-03-26T00:00:00"/>
    <s v="Wednesday"/>
    <s v="פרטי"/>
    <s v="חוף הכרמל נתיב 14"/>
    <s v="מחלף נווה שאנן"/>
    <n v="1"/>
    <n v="9.7899999999999991"/>
    <n v="11.552199999999999"/>
    <x v="2"/>
    <x v="0"/>
  </r>
  <r>
    <n v="807898"/>
    <n v="1250468585"/>
    <n v="76518502"/>
    <d v="2025-03-09T00:00:00"/>
    <s v="Sunday"/>
    <s v="פרטי"/>
    <s v="מחלף נווה שאנן"/>
    <s v="קריות נתיב 34"/>
    <n v="1"/>
    <n v="9.7899999999999991"/>
    <n v="11.552199999999999"/>
    <x v="0"/>
    <x v="0"/>
  </r>
  <r>
    <n v="807898"/>
    <n v="1250468585"/>
    <n v="76518502"/>
    <d v="2025-03-09T00:00:00"/>
    <s v="Sunday"/>
    <s v="פרטי"/>
    <s v="חוף הכרמל נתיב 15"/>
    <s v="מחלף נווה שאנן"/>
    <n v="1"/>
    <n v="9.7899999999999991"/>
    <n v="11.552199999999999"/>
    <x v="0"/>
    <x v="0"/>
  </r>
  <r>
    <n v="807898"/>
    <n v="1250468585"/>
    <n v="76518502"/>
    <d v="2025-03-09T00:00:00"/>
    <s v="Sunday"/>
    <s v="פרטי"/>
    <s v="מחלף נווה שאנן"/>
    <s v="חוף הכרמל נתיב 22"/>
    <n v="1"/>
    <n v="9.7899999999999991"/>
    <n v="11.552199999999999"/>
    <x v="0"/>
    <x v="0"/>
  </r>
  <r>
    <n v="807898"/>
    <n v="1250468585"/>
    <n v="76518502"/>
    <d v="2025-03-09T00:00:00"/>
    <s v="Sunday"/>
    <s v="פרטי"/>
    <s v="קריות נתיב 43"/>
    <s v="מחלף נווה שאנן"/>
    <n v="1"/>
    <n v="9.7899999999999991"/>
    <n v="11.552199999999999"/>
    <x v="0"/>
    <x v="0"/>
  </r>
  <r>
    <n v="807898"/>
    <n v="1250468585"/>
    <n v="62236902"/>
    <d v="2025-03-02T00:00:00"/>
    <s v="Sunday"/>
    <s v="פרטי"/>
    <s v="חוף הכרמל נתיב 14"/>
    <s v="מחלף נווה שאנן"/>
    <n v="1"/>
    <n v="9.7899999999999991"/>
    <n v="11.552199999999999"/>
    <x v="2"/>
    <x v="0"/>
  </r>
  <r>
    <n v="807898"/>
    <n v="1250318212"/>
    <n v="52251703"/>
    <d v="2025-02-24T00:00:00"/>
    <s v="Monday"/>
    <s v="פרטי"/>
    <s v="מחלף נווה שאנן"/>
    <s v="קריות נתיב 34"/>
    <n v="1"/>
    <n v="9.7899999999999991"/>
    <n v="11.552199999999999"/>
    <x v="1"/>
    <x v="0"/>
  </r>
  <r>
    <n v="807898"/>
    <n v="1250318212"/>
    <n v="52251703"/>
    <d v="2025-02-24T00:00:00"/>
    <s v="Monday"/>
    <s v="פרטי"/>
    <s v="חוף הכרמל נתיב 12"/>
    <s v="מחלף נווה שאנן"/>
    <n v="1"/>
    <n v="9.7899999999999991"/>
    <n v="11.552199999999999"/>
    <x v="1"/>
    <x v="0"/>
  </r>
  <r>
    <n v="807898"/>
    <n v="1250318212"/>
    <n v="76518502"/>
    <d v="2025-02-23T00:00:00"/>
    <s v="Sunday"/>
    <s v="פרטי"/>
    <s v="מחלף נווה שאנן"/>
    <s v="חוף הכרמל נתיב 24"/>
    <n v="1"/>
    <n v="9.7899999999999991"/>
    <n v="11.552199999999999"/>
    <x v="0"/>
    <x v="0"/>
  </r>
  <r>
    <n v="807898"/>
    <n v="1250318212"/>
    <n v="76518502"/>
    <d v="2025-02-23T00:00:00"/>
    <s v="Sunday"/>
    <s v="פרטי"/>
    <s v="קריות נתיב 43"/>
    <s v="מחלף נווה שאנן"/>
    <n v="1"/>
    <n v="9.7899999999999991"/>
    <n v="11.552199999999999"/>
    <x v="0"/>
    <x v="0"/>
  </r>
  <r>
    <n v="807898"/>
    <n v="1250318212"/>
    <n v="76518502"/>
    <d v="2025-02-21T00:00:00"/>
    <s v="Friday"/>
    <s v="פרטי"/>
    <s v="מחלף נווה שאנן"/>
    <s v="קריות נתיב 34"/>
    <n v="1"/>
    <n v="9.7899999999999991"/>
    <n v="11.552199999999999"/>
    <x v="0"/>
    <x v="1"/>
  </r>
  <r>
    <n v="807898"/>
    <n v="1250318212"/>
    <n v="76518502"/>
    <d v="2025-02-21T00:00:00"/>
    <s v="Friday"/>
    <s v="פרטי"/>
    <s v="חוף הכרמל נתיב 14"/>
    <s v="מחלף נווה שאנן"/>
    <n v="1"/>
    <n v="9.7899999999999991"/>
    <n v="11.552199999999999"/>
    <x v="0"/>
    <x v="1"/>
  </r>
  <r>
    <n v="807898"/>
    <n v="1250318212"/>
    <n v="76518502"/>
    <d v="2025-02-21T00:00:00"/>
    <s v="Friday"/>
    <s v="פרטי"/>
    <s v="מחלף נווה שאנן"/>
    <s v="חוף הכרמל נתיב 24"/>
    <n v="1"/>
    <n v="9.7899999999999991"/>
    <n v="11.552199999999999"/>
    <x v="0"/>
    <x v="1"/>
  </r>
  <r>
    <n v="807898"/>
    <n v="1250318212"/>
    <n v="76518502"/>
    <d v="2025-02-21T00:00:00"/>
    <s v="Friday"/>
    <s v="פרטי"/>
    <s v="קריות נתיב 43"/>
    <s v="מחלף נווה שאנן"/>
    <n v="1"/>
    <n v="9.7899999999999991"/>
    <n v="11.552199999999999"/>
    <x v="0"/>
    <x v="1"/>
  </r>
  <r>
    <n v="807898"/>
    <n v="1250318212"/>
    <n v="52251703"/>
    <d v="2025-02-11T00:00:00"/>
    <s v="Tuesday"/>
    <s v="פרטי"/>
    <s v="מחלף נווה שאנן"/>
    <s v="קריות נתיב 33"/>
    <n v="1"/>
    <n v="9.7899999999999991"/>
    <n v="11.552199999999999"/>
    <x v="1"/>
    <x v="0"/>
  </r>
  <r>
    <n v="807898"/>
    <n v="1250318212"/>
    <n v="76518502"/>
    <d v="2025-02-10T00:00:00"/>
    <s v="Monday"/>
    <s v="פרטי"/>
    <s v="מחלף נווה שאנן"/>
    <s v="חוף הכרמל נתיב 24"/>
    <n v="1"/>
    <n v="9.7899999999999991"/>
    <n v="11.552199999999999"/>
    <x v="0"/>
    <x v="0"/>
  </r>
  <r>
    <n v="807898"/>
    <n v="1250318212"/>
    <n v="76518502"/>
    <d v="2025-02-10T00:00:00"/>
    <s v="Monday"/>
    <s v="פרטי"/>
    <s v="קריות נתיב 43"/>
    <s v="מחלף נווה שאנן"/>
    <n v="1"/>
    <n v="9.7899999999999991"/>
    <n v="11.552199999999999"/>
    <x v="0"/>
    <x v="0"/>
  </r>
  <r>
    <n v="807898"/>
    <n v="1250318212"/>
    <n v="38141503"/>
    <d v="2025-02-03T00:00:00"/>
    <s v="Monday"/>
    <s v="פרטי"/>
    <s v="מחלף נווה שאנן"/>
    <s v="קריות נתיב 33"/>
    <n v="1"/>
    <n v="9.7899999999999991"/>
    <n v="11.552199999999999"/>
    <x v="3"/>
    <x v="0"/>
  </r>
  <r>
    <n v="807898"/>
    <n v="1250318212"/>
    <n v="38141503"/>
    <d v="2025-02-03T00:00:00"/>
    <s v="Monday"/>
    <s v="פרטי"/>
    <s v="חוף הכרמל נתיב 14"/>
    <s v="מחלף נווה שאנן"/>
    <n v="1"/>
    <n v="9.7899999999999991"/>
    <n v="11.552199999999999"/>
    <x v="3"/>
    <x v="0"/>
  </r>
  <r>
    <n v="807898"/>
    <n v="1250318212"/>
    <n v="62236902"/>
    <d v="2025-02-02T00:00:00"/>
    <s v="Sunday"/>
    <s v="פרטי"/>
    <s v="מחלף נווה שאנן"/>
    <s v="חוף הכרמל נתיב 24"/>
    <n v="1"/>
    <n v="9.7899999999999991"/>
    <n v="11.552199999999999"/>
    <x v="2"/>
    <x v="0"/>
  </r>
  <r>
    <n v="807898"/>
    <n v="1250318212"/>
    <n v="62236902"/>
    <d v="2025-02-02T00:00:00"/>
    <s v="Sunday"/>
    <s v="פרטי"/>
    <s v="מחלף נווה שאנן"/>
    <s v="קריות נתיב 34"/>
    <n v="1"/>
    <n v="9.7899999999999991"/>
    <n v="11.552199999999999"/>
    <x v="2"/>
    <x v="0"/>
  </r>
  <r>
    <n v="807898"/>
    <n v="1250318212"/>
    <n v="62236902"/>
    <d v="2025-02-02T00:00:00"/>
    <s v="Sunday"/>
    <s v="פרטי"/>
    <s v="חוף הכרמל נתיב 14"/>
    <s v="מחלף נווה שאנן"/>
    <n v="1"/>
    <n v="9.7899999999999991"/>
    <n v="11.552199999999999"/>
    <x v="2"/>
    <x v="0"/>
  </r>
  <r>
    <n v="807898"/>
    <n v="1250190389"/>
    <n v="76518502"/>
    <d v="2025-01-26T00:00:00"/>
    <s v="Sunday"/>
    <s v="פרטי"/>
    <s v="מחלף נווה שאנן"/>
    <s v="חוף הכרמל נתיב 24"/>
    <n v="1"/>
    <n v="9.7899999999999991"/>
    <n v="11.552199999999999"/>
    <x v="0"/>
    <x v="0"/>
  </r>
  <r>
    <n v="807898"/>
    <n v="1250190389"/>
    <n v="76518502"/>
    <d v="2025-01-26T00:00:00"/>
    <s v="Sunday"/>
    <s v="פרטי"/>
    <s v="קריות נתיב 43"/>
    <s v="מחלף נווה שאנן"/>
    <n v="1"/>
    <n v="9.7899999999999991"/>
    <n v="11.552199999999999"/>
    <x v="0"/>
    <x v="0"/>
  </r>
  <r>
    <n v="807898"/>
    <n v="1250190389"/>
    <n v="76518502"/>
    <d v="2025-01-26T00:00:00"/>
    <s v="Sunday"/>
    <s v="פרטי"/>
    <s v="מחלף נווה שאנן"/>
    <s v="קריות נתיב 34"/>
    <n v="1"/>
    <n v="9.7899999999999991"/>
    <n v="11.552199999999999"/>
    <x v="0"/>
    <x v="0"/>
  </r>
  <r>
    <n v="807898"/>
    <n v="1250190389"/>
    <n v="76518502"/>
    <d v="2025-01-26T00:00:00"/>
    <s v="Sunday"/>
    <s v="פרטי"/>
    <s v="חוף הכרמל נתיב 13"/>
    <s v="מחלף נווה שאנן"/>
    <n v="1"/>
    <n v="9.7899999999999991"/>
    <n v="11.552199999999999"/>
    <x v="0"/>
    <x v="0"/>
  </r>
  <r>
    <n v="807898"/>
    <n v="1250190389"/>
    <n v="76518502"/>
    <d v="2025-01-22T00:00:00"/>
    <s v="Wednesday"/>
    <s v="פרטי"/>
    <s v="מחלף נווה שאנן"/>
    <s v="חוף הכרמל נתיב 24"/>
    <n v="1"/>
    <n v="9.7899999999999991"/>
    <n v="11.552199999999999"/>
    <x v="0"/>
    <x v="0"/>
  </r>
  <r>
    <n v="807898"/>
    <n v="1250190389"/>
    <n v="76518502"/>
    <d v="2025-01-22T00:00:00"/>
    <s v="Wednesday"/>
    <s v="פרטי"/>
    <s v="קריות נתיב 43"/>
    <s v="מחלף נווה שאנן"/>
    <n v="1"/>
    <n v="9.7899999999999991"/>
    <n v="11.552199999999999"/>
    <x v="0"/>
    <x v="0"/>
  </r>
  <r>
    <n v="807898"/>
    <n v="1250190389"/>
    <n v="76518502"/>
    <d v="2025-01-22T00:00:00"/>
    <s v="Wednesday"/>
    <s v="פרטי"/>
    <s v="מחלף נווה שאנן"/>
    <s v="קריות נתיב 34"/>
    <n v="1"/>
    <n v="9.7899999999999991"/>
    <n v="11.552199999999999"/>
    <x v="0"/>
    <x v="0"/>
  </r>
  <r>
    <n v="807898"/>
    <n v="1250190389"/>
    <n v="76518502"/>
    <d v="2025-01-22T00:00:00"/>
    <s v="Wednesday"/>
    <s v="פרטי"/>
    <s v="חוף הכרמל נתיב 12"/>
    <s v="מחלף נווה שאנן"/>
    <n v="1"/>
    <n v="9.7899999999999991"/>
    <n v="11.552199999999999"/>
    <x v="0"/>
    <x v="0"/>
  </r>
  <r>
    <n v="807898"/>
    <n v="1250190389"/>
    <n v="76518502"/>
    <d v="2025-01-21T00:00:00"/>
    <s v="Tuesday"/>
    <s v="פרטי"/>
    <s v="מחלף נווה שאנן"/>
    <s v="חוף הכרמל נתיב 24"/>
    <n v="1"/>
    <n v="9.7899999999999991"/>
    <n v="11.552199999999999"/>
    <x v="0"/>
    <x v="0"/>
  </r>
  <r>
    <n v="807898"/>
    <n v="1250190389"/>
    <n v="76518502"/>
    <d v="2025-01-21T00:00:00"/>
    <s v="Tuesday"/>
    <s v="פרטי"/>
    <s v="קריות נתיב 43"/>
    <s v="מחלף נווה שאנן"/>
    <n v="1"/>
    <n v="9.7899999999999991"/>
    <n v="11.552199999999999"/>
    <x v="0"/>
    <x v="0"/>
  </r>
  <r>
    <n v="807898"/>
    <n v="1250190389"/>
    <n v="76518502"/>
    <d v="2025-01-16T00:00:00"/>
    <s v="Thursday"/>
    <s v="פרטי"/>
    <s v="מחלף נווה שאנן"/>
    <s v="חוף הכרמל נתיב 24"/>
    <n v="1"/>
    <n v="9.7899999999999991"/>
    <n v="11.552199999999999"/>
    <x v="0"/>
    <x v="0"/>
  </r>
  <r>
    <n v="807898"/>
    <n v="1250190389"/>
    <n v="76518502"/>
    <d v="2025-01-16T00:00:00"/>
    <s v="Thursday"/>
    <s v="פרטי"/>
    <s v="קריות נתיב 43"/>
    <s v="מחלף נווה שאנן"/>
    <n v="1"/>
    <n v="9.7899999999999991"/>
    <n v="11.552199999999999"/>
    <x v="0"/>
    <x v="0"/>
  </r>
  <r>
    <n v="807898"/>
    <n v="1250190389"/>
    <n v="76518502"/>
    <d v="2025-01-13T00:00:00"/>
    <s v="Monday"/>
    <s v="פרטי"/>
    <s v="מחלף נווה שאנן"/>
    <s v="קריות נתיב 34"/>
    <n v="1"/>
    <n v="9.7899999999999991"/>
    <n v="11.552199999999999"/>
    <x v="0"/>
    <x v="0"/>
  </r>
  <r>
    <n v="807898"/>
    <n v="1250190389"/>
    <n v="76518502"/>
    <d v="2025-01-13T00:00:00"/>
    <s v="Monday"/>
    <s v="פרטי"/>
    <s v="חוף הכרמל נתיב 12"/>
    <s v="מחלף נווה שאנן"/>
    <n v="1"/>
    <n v="9.7899999999999991"/>
    <n v="11.552199999999999"/>
    <x v="0"/>
    <x v="0"/>
  </r>
  <r>
    <n v="807898"/>
    <n v="1250190389"/>
    <n v="76518502"/>
    <d v="2025-01-09T00:00:00"/>
    <s v="Thursday"/>
    <s v="פרטי"/>
    <s v="מחלף נווה שאנן"/>
    <s v="חוף הכרמל נתיב 24"/>
    <n v="1"/>
    <n v="9.7899999999999991"/>
    <n v="11.552199999999999"/>
    <x v="0"/>
    <x v="0"/>
  </r>
  <r>
    <n v="807898"/>
    <n v="1250190389"/>
    <n v="76518502"/>
    <d v="2025-01-09T00:00:00"/>
    <s v="Thursday"/>
    <s v="פרטי"/>
    <s v="קריות נתיב 43"/>
    <s v="מחלף נווה שאנן"/>
    <n v="1"/>
    <n v="9.7899999999999991"/>
    <n v="11.552199999999999"/>
    <x v="0"/>
    <x v="0"/>
  </r>
  <r>
    <n v="807898"/>
    <n v="1250190389"/>
    <n v="76518502"/>
    <d v="2025-01-09T00:00:00"/>
    <s v="Thursday"/>
    <s v="פרטי"/>
    <s v="מחלף נווה שאנן"/>
    <s v="קריות נתיב 34"/>
    <n v="1"/>
    <n v="9.7899999999999991"/>
    <n v="11.552199999999999"/>
    <x v="0"/>
    <x v="0"/>
  </r>
  <r>
    <n v="807898"/>
    <n v="1250190389"/>
    <n v="76518502"/>
    <d v="2025-01-09T00:00:00"/>
    <s v="Thursday"/>
    <s v="פרטי"/>
    <s v="חוף הכרמל נתיב 13"/>
    <s v="מחלף נווה שאנן"/>
    <n v="1"/>
    <n v="9.7899999999999991"/>
    <n v="11.552199999999999"/>
    <x v="0"/>
    <x v="0"/>
  </r>
  <r>
    <n v="807898"/>
    <n v="1250190389"/>
    <n v="76518502"/>
    <d v="2025-01-05T00:00:00"/>
    <s v="Sunday"/>
    <s v="פרטי"/>
    <s v="מחלף נווה שאנן"/>
    <s v="קריות נתיב 34"/>
    <n v="1"/>
    <n v="9.7899999999999991"/>
    <n v="11.552199999999999"/>
    <x v="0"/>
    <x v="0"/>
  </r>
  <r>
    <n v="807898"/>
    <n v="1250190389"/>
    <n v="76518502"/>
    <d v="2025-01-05T00:00:00"/>
    <s v="Sunday"/>
    <s v="פרטי"/>
    <s v="חוף הכרמל נתיב 12"/>
    <s v="מחלף נווה שאנן"/>
    <n v="1"/>
    <n v="9.7899999999999991"/>
    <n v="11.552199999999999"/>
    <x v="0"/>
    <x v="0"/>
  </r>
  <r>
    <n v="807898"/>
    <n v="1250190389"/>
    <n v="76518502"/>
    <d v="2025-01-01T00:00:00"/>
    <s v="Wednesday"/>
    <s v="פרטי"/>
    <s v="מחלף נווה שאנן"/>
    <s v="חוף הכרמל נתיב 24"/>
    <n v="1"/>
    <n v="9.7899999999999991"/>
    <n v="11.552199999999999"/>
    <x v="0"/>
    <x v="0"/>
  </r>
  <r>
    <n v="807898"/>
    <n v="1250190389"/>
    <n v="76518502"/>
    <d v="2025-01-01T00:00:00"/>
    <s v="Wednesday"/>
    <s v="פרטי"/>
    <s v="קריות נתיב 43"/>
    <s v="מחלף נווה שאנן"/>
    <n v="1"/>
    <n v="9.7899999999999991"/>
    <n v="11.552199999999999"/>
    <x v="0"/>
    <x v="0"/>
  </r>
  <r>
    <n v="807898"/>
    <n v="1250190389"/>
    <n v="76518502"/>
    <d v="2025-01-01T00:00:00"/>
    <s v="Wednesday"/>
    <s v="פרטי"/>
    <s v="מחלף נווה שאנן"/>
    <s v="קריות נתיב 33"/>
    <n v="1"/>
    <n v="9.7899999999999991"/>
    <n v="11.552199999999999"/>
    <x v="0"/>
    <x v="0"/>
  </r>
  <r>
    <n v="807898"/>
    <n v="1250190389"/>
    <n v="76518502"/>
    <d v="2025-01-01T00:00:00"/>
    <s v="Wednesday"/>
    <s v="פרטי"/>
    <s v="חוף הכרמל נתיב 12"/>
    <s v="מחלף נווה שאנן"/>
    <n v="1"/>
    <n v="9.7899999999999991"/>
    <n v="11.5521999999999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473E4-19C5-4A58-908A-88BCA3A3A512}" name="PivotTable4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9" firstHeaderRow="1" firstDataRow="2" firstDataCol="1"/>
  <pivotFields count="13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2"/>
        <item x="1"/>
        <item x="3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um of סכום כולל מע&quot;מ" fld="10" baseField="0" baseItem="0"/>
  </dataFields>
  <chartFormats count="2">
    <chartFormat chart="0" format="1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8539-8FD1-4BC3-94F8-DB3EA297B5F7}">
  <dimension ref="A3:D9"/>
  <sheetViews>
    <sheetView tabSelected="1" topLeftCell="A4" workbookViewId="0">
      <selection activeCell="L38" sqref="L38"/>
    </sheetView>
  </sheetViews>
  <sheetFormatPr defaultRowHeight="14.5"/>
  <cols>
    <col min="1" max="1" width="20" bestFit="1" customWidth="1"/>
    <col min="2" max="2" width="16.1796875" bestFit="1" customWidth="1"/>
    <col min="3" max="3" width="7.81640625" bestFit="1" customWidth="1"/>
    <col min="4" max="4" width="10.7265625" bestFit="1" customWidth="1"/>
  </cols>
  <sheetData>
    <row r="3" spans="1:4">
      <c r="A3" s="27" t="s">
        <v>121</v>
      </c>
      <c r="B3" s="27" t="s">
        <v>120</v>
      </c>
    </row>
    <row r="4" spans="1:4">
      <c r="A4" s="27" t="s">
        <v>115</v>
      </c>
      <c r="B4" t="s">
        <v>116</v>
      </c>
      <c r="C4" t="s">
        <v>117</v>
      </c>
      <c r="D4" t="s">
        <v>118</v>
      </c>
    </row>
    <row r="5" spans="1:4">
      <c r="A5" s="28" t="s">
        <v>87</v>
      </c>
      <c r="B5" s="29">
        <v>69.313199999999995</v>
      </c>
      <c r="C5" s="29"/>
      <c r="D5" s="29">
        <v>69.313199999999995</v>
      </c>
    </row>
    <row r="6" spans="1:4">
      <c r="A6" s="28" t="s">
        <v>78</v>
      </c>
      <c r="B6" s="29">
        <v>57.831800000000001</v>
      </c>
      <c r="C6" s="29"/>
      <c r="D6" s="29">
        <v>57.831800000000001</v>
      </c>
    </row>
    <row r="7" spans="1:4">
      <c r="A7" s="28" t="s">
        <v>119</v>
      </c>
      <c r="B7" s="29">
        <v>23.104399999999998</v>
      </c>
      <c r="C7" s="29"/>
      <c r="D7" s="29">
        <v>23.104399999999998</v>
      </c>
    </row>
    <row r="8" spans="1:4">
      <c r="A8" s="28" t="s">
        <v>81</v>
      </c>
      <c r="B8" s="29">
        <v>462.37119999999948</v>
      </c>
      <c r="C8" s="29">
        <v>46.208799999999997</v>
      </c>
      <c r="D8" s="29">
        <v>508.57999999999947</v>
      </c>
    </row>
    <row r="9" spans="1:4">
      <c r="A9" s="28" t="s">
        <v>118</v>
      </c>
      <c r="B9" s="29">
        <v>612.62059999999951</v>
      </c>
      <c r="C9" s="29">
        <v>46.208799999999997</v>
      </c>
      <c r="D9" s="29">
        <v>658.8293999999994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99BD-4528-4A42-B807-801E50B48D7F}">
  <dimension ref="A1:M62"/>
  <sheetViews>
    <sheetView rightToLeft="1" workbookViewId="0">
      <pane ySplit="5" topLeftCell="A30" activePane="bottomLeft" state="frozen"/>
      <selection pane="bottomLeft" activeCell="K6" sqref="A5:M62"/>
    </sheetView>
  </sheetViews>
  <sheetFormatPr defaultRowHeight="14.5"/>
  <cols>
    <col min="1" max="1" width="12.6328125" customWidth="1"/>
    <col min="2" max="2" width="12.54296875" bestFit="1" customWidth="1"/>
    <col min="3" max="3" width="8.81640625" bestFit="1" customWidth="1"/>
    <col min="4" max="4" width="25.7265625" style="26" bestFit="1" customWidth="1"/>
    <col min="5" max="5" width="15.1796875" customWidth="1"/>
    <col min="6" max="6" width="6.90625" bestFit="1" customWidth="1"/>
    <col min="7" max="8" width="16.1796875" bestFit="1" customWidth="1"/>
    <col min="9" max="9" width="8.81640625" bestFit="1" customWidth="1"/>
    <col min="10" max="10" width="12.453125" bestFit="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t="s">
        <v>3</v>
      </c>
      <c r="B5" t="s">
        <v>4</v>
      </c>
      <c r="C5" t="s">
        <v>5</v>
      </c>
      <c r="D5" s="26" t="s">
        <v>105</v>
      </c>
      <c r="E5" s="25" t="s">
        <v>105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112</v>
      </c>
      <c r="L5" t="s">
        <v>113</v>
      </c>
      <c r="M5" t="s">
        <v>114</v>
      </c>
    </row>
    <row r="6" spans="1:13">
      <c r="A6">
        <v>807898</v>
      </c>
      <c r="B6">
        <v>1250727454</v>
      </c>
      <c r="C6">
        <v>76518502</v>
      </c>
      <c r="D6" s="26">
        <v>45771</v>
      </c>
      <c r="E6" s="25" t="s">
        <v>106</v>
      </c>
      <c r="F6" t="s">
        <v>11</v>
      </c>
      <c r="G6" t="s">
        <v>12</v>
      </c>
      <c r="H6" t="s">
        <v>13</v>
      </c>
      <c r="I6">
        <v>1</v>
      </c>
      <c r="J6">
        <v>9.82</v>
      </c>
      <c r="K6">
        <f>J6*1.18</f>
        <v>11.5876</v>
      </c>
      <c r="L6" t="str">
        <f>_xlfn.IFNA(VLOOKUP(C6,[1]מצבת_כלי_רכב!$E:$F,2,),"לא נמצא")</f>
        <v>רכב מאגר</v>
      </c>
      <c r="M6" t="str">
        <f>IF(OR(E6="Friday", E6="Saturday"),"yes","no")</f>
        <v>no</v>
      </c>
    </row>
    <row r="7" spans="1:13">
      <c r="A7">
        <v>807898</v>
      </c>
      <c r="B7">
        <v>1250727454</v>
      </c>
      <c r="C7">
        <v>76518502</v>
      </c>
      <c r="D7" s="26">
        <v>45771</v>
      </c>
      <c r="E7" s="25" t="s">
        <v>106</v>
      </c>
      <c r="F7" t="s">
        <v>11</v>
      </c>
      <c r="G7" t="s">
        <v>14</v>
      </c>
      <c r="H7" t="s">
        <v>12</v>
      </c>
      <c r="I7">
        <v>1</v>
      </c>
      <c r="J7">
        <v>9.82</v>
      </c>
      <c r="K7">
        <f t="shared" ref="K7:K62" si="0">J7*1.18</f>
        <v>11.5876</v>
      </c>
      <c r="L7" t="str">
        <f>_xlfn.IFNA(VLOOKUP(C7,[1]מצבת_כלי_רכב!$E:$F,2,),"לא נמצא")</f>
        <v>רכב מאגר</v>
      </c>
      <c r="M7" t="str">
        <f t="shared" ref="M7:M62" si="1">IF(OR(E7="Friday", E7="Saturday"),"yes","no")</f>
        <v>no</v>
      </c>
    </row>
    <row r="8" spans="1:13">
      <c r="A8">
        <v>807898</v>
      </c>
      <c r="B8">
        <v>1250727454</v>
      </c>
      <c r="C8">
        <v>76518502</v>
      </c>
      <c r="D8" s="26">
        <v>45762</v>
      </c>
      <c r="E8" s="25" t="s">
        <v>107</v>
      </c>
      <c r="F8" t="s">
        <v>11</v>
      </c>
      <c r="G8" t="s">
        <v>12</v>
      </c>
      <c r="H8" t="s">
        <v>13</v>
      </c>
      <c r="I8">
        <v>1</v>
      </c>
      <c r="J8">
        <v>9.82</v>
      </c>
      <c r="K8">
        <f t="shared" si="0"/>
        <v>11.5876</v>
      </c>
      <c r="L8" t="str">
        <f>_xlfn.IFNA(VLOOKUP(C8,[1]מצבת_כלי_רכב!$E:$F,2,),"לא נמצא")</f>
        <v>רכב מאגר</v>
      </c>
      <c r="M8" t="str">
        <f t="shared" si="1"/>
        <v>no</v>
      </c>
    </row>
    <row r="9" spans="1:13">
      <c r="A9">
        <v>807898</v>
      </c>
      <c r="B9">
        <v>1250727454</v>
      </c>
      <c r="C9">
        <v>76518502</v>
      </c>
      <c r="D9" s="26">
        <v>45762</v>
      </c>
      <c r="E9" s="25" t="s">
        <v>107</v>
      </c>
      <c r="F9" t="s">
        <v>11</v>
      </c>
      <c r="G9" t="s">
        <v>15</v>
      </c>
      <c r="H9" t="s">
        <v>12</v>
      </c>
      <c r="I9">
        <v>1</v>
      </c>
      <c r="J9">
        <v>9.82</v>
      </c>
      <c r="K9">
        <f t="shared" si="0"/>
        <v>11.5876</v>
      </c>
      <c r="L9" t="str">
        <f>_xlfn.IFNA(VLOOKUP(C9,[1]מצבת_כלי_רכב!$E:$F,2,),"לא נמצא")</f>
        <v>רכב מאגר</v>
      </c>
      <c r="M9" t="str">
        <f t="shared" si="1"/>
        <v>no</v>
      </c>
    </row>
    <row r="10" spans="1:13">
      <c r="A10">
        <v>807898</v>
      </c>
      <c r="B10">
        <v>1250727454</v>
      </c>
      <c r="C10">
        <v>52251703</v>
      </c>
      <c r="D10" s="26">
        <v>45756</v>
      </c>
      <c r="E10" s="25" t="s">
        <v>108</v>
      </c>
      <c r="F10" t="s">
        <v>11</v>
      </c>
      <c r="G10" t="s">
        <v>12</v>
      </c>
      <c r="H10" t="s">
        <v>16</v>
      </c>
      <c r="I10">
        <v>1</v>
      </c>
      <c r="J10">
        <v>9.82</v>
      </c>
      <c r="K10">
        <f t="shared" si="0"/>
        <v>11.5876</v>
      </c>
      <c r="L10" t="str">
        <f>_xlfn.IFNA(VLOOKUP(C10,[1]מצבת_כלי_רכב!$E:$F,2,),"לא נמצא")</f>
        <v>יוני אגמון</v>
      </c>
      <c r="M10" t="str">
        <f t="shared" si="1"/>
        <v>no</v>
      </c>
    </row>
    <row r="11" spans="1:13">
      <c r="A11">
        <v>807898</v>
      </c>
      <c r="B11">
        <v>1250727454</v>
      </c>
      <c r="C11">
        <v>52251703</v>
      </c>
      <c r="D11" s="26">
        <v>45756</v>
      </c>
      <c r="E11" s="25" t="s">
        <v>108</v>
      </c>
      <c r="F11" t="s">
        <v>11</v>
      </c>
      <c r="G11" t="s">
        <v>17</v>
      </c>
      <c r="H11" t="s">
        <v>12</v>
      </c>
      <c r="I11">
        <v>1</v>
      </c>
      <c r="J11">
        <v>9.82</v>
      </c>
      <c r="K11">
        <f t="shared" si="0"/>
        <v>11.5876</v>
      </c>
      <c r="L11" t="str">
        <f>_xlfn.IFNA(VLOOKUP(C11,[1]מצבת_כלי_רכב!$E:$F,2,),"לא נמצא")</f>
        <v>יוני אגמון</v>
      </c>
      <c r="M11" t="str">
        <f t="shared" si="1"/>
        <v>no</v>
      </c>
    </row>
    <row r="12" spans="1:13">
      <c r="A12">
        <v>807898</v>
      </c>
      <c r="B12">
        <v>1250727454</v>
      </c>
      <c r="C12">
        <v>76518502</v>
      </c>
      <c r="D12" s="26">
        <v>45750</v>
      </c>
      <c r="E12" s="25" t="s">
        <v>106</v>
      </c>
      <c r="F12" t="s">
        <v>11</v>
      </c>
      <c r="G12" t="s">
        <v>12</v>
      </c>
      <c r="H12" t="s">
        <v>18</v>
      </c>
      <c r="I12">
        <v>1</v>
      </c>
      <c r="J12">
        <v>9.82</v>
      </c>
      <c r="K12">
        <f t="shared" si="0"/>
        <v>11.5876</v>
      </c>
      <c r="L12" t="str">
        <f>_xlfn.IFNA(VLOOKUP(C12,[1]מצבת_כלי_רכב!$E:$F,2,),"לא נמצא")</f>
        <v>רכב מאגר</v>
      </c>
      <c r="M12" t="str">
        <f t="shared" si="1"/>
        <v>no</v>
      </c>
    </row>
    <row r="13" spans="1:13">
      <c r="A13">
        <v>807898</v>
      </c>
      <c r="B13">
        <v>1250727454</v>
      </c>
      <c r="C13">
        <v>76518502</v>
      </c>
      <c r="D13" s="26">
        <v>45750</v>
      </c>
      <c r="E13" s="25" t="s">
        <v>106</v>
      </c>
      <c r="F13" t="s">
        <v>11</v>
      </c>
      <c r="G13" t="s">
        <v>14</v>
      </c>
      <c r="H13" t="s">
        <v>12</v>
      </c>
      <c r="I13">
        <v>1</v>
      </c>
      <c r="J13">
        <v>9.82</v>
      </c>
      <c r="K13">
        <f t="shared" si="0"/>
        <v>11.5876</v>
      </c>
      <c r="L13" t="str">
        <f>_xlfn.IFNA(VLOOKUP(C13,[1]מצבת_כלי_רכב!$E:$F,2,),"לא נמצא")</f>
        <v>רכב מאגר</v>
      </c>
      <c r="M13" t="str">
        <f t="shared" si="1"/>
        <v>no</v>
      </c>
    </row>
    <row r="14" spans="1:13">
      <c r="A14">
        <v>807898</v>
      </c>
      <c r="B14">
        <v>1250727454</v>
      </c>
      <c r="C14">
        <v>76518502</v>
      </c>
      <c r="D14" s="26">
        <v>45750</v>
      </c>
      <c r="E14" s="25" t="s">
        <v>106</v>
      </c>
      <c r="F14" t="s">
        <v>11</v>
      </c>
      <c r="G14" t="s">
        <v>12</v>
      </c>
      <c r="H14" t="s">
        <v>19</v>
      </c>
      <c r="I14">
        <v>1</v>
      </c>
      <c r="J14">
        <v>9.82</v>
      </c>
      <c r="K14">
        <f t="shared" si="0"/>
        <v>11.5876</v>
      </c>
      <c r="L14" t="str">
        <f>_xlfn.IFNA(VLOOKUP(C14,[1]מצבת_כלי_רכב!$E:$F,2,),"לא נמצא")</f>
        <v>רכב מאגר</v>
      </c>
      <c r="M14" t="str">
        <f t="shared" si="1"/>
        <v>no</v>
      </c>
    </row>
    <row r="15" spans="1:13">
      <c r="A15">
        <v>807898</v>
      </c>
      <c r="B15">
        <v>1250727454</v>
      </c>
      <c r="C15">
        <v>76518502</v>
      </c>
      <c r="D15" s="26">
        <v>45750</v>
      </c>
      <c r="E15" s="25" t="s">
        <v>106</v>
      </c>
      <c r="F15" t="s">
        <v>11</v>
      </c>
      <c r="G15" t="s">
        <v>17</v>
      </c>
      <c r="H15" t="s">
        <v>12</v>
      </c>
      <c r="I15">
        <v>1</v>
      </c>
      <c r="J15">
        <v>9.82</v>
      </c>
      <c r="K15">
        <f t="shared" si="0"/>
        <v>11.5876</v>
      </c>
      <c r="L15" t="str">
        <f>_xlfn.IFNA(VLOOKUP(C15,[1]מצבת_כלי_רכב!$E:$F,2,),"לא נמצא")</f>
        <v>רכב מאגר</v>
      </c>
      <c r="M15" t="str">
        <f t="shared" si="1"/>
        <v>no</v>
      </c>
    </row>
    <row r="16" spans="1:13">
      <c r="A16">
        <v>807898</v>
      </c>
      <c r="B16">
        <v>1250468585</v>
      </c>
      <c r="C16">
        <v>62236902</v>
      </c>
      <c r="D16" s="26">
        <v>45742</v>
      </c>
      <c r="E16" s="25" t="s">
        <v>108</v>
      </c>
      <c r="F16" t="s">
        <v>11</v>
      </c>
      <c r="G16" t="s">
        <v>12</v>
      </c>
      <c r="H16" t="s">
        <v>20</v>
      </c>
      <c r="I16">
        <v>1</v>
      </c>
      <c r="J16">
        <v>9.7899999999999991</v>
      </c>
      <c r="K16">
        <f t="shared" si="0"/>
        <v>11.552199999999999</v>
      </c>
      <c r="L16" t="str">
        <f>_xlfn.IFNA(VLOOKUP(C16,[1]מצבת_כלי_רכב!$E:$F,2,),"לא נמצא")</f>
        <v>אדיר לוי</v>
      </c>
      <c r="M16" t="str">
        <f t="shared" si="1"/>
        <v>no</v>
      </c>
    </row>
    <row r="17" spans="1:13">
      <c r="A17">
        <v>807898</v>
      </c>
      <c r="B17">
        <v>1250468585</v>
      </c>
      <c r="C17">
        <v>62236902</v>
      </c>
      <c r="D17" s="26">
        <v>45742</v>
      </c>
      <c r="E17" s="25" t="s">
        <v>108</v>
      </c>
      <c r="F17" t="s">
        <v>11</v>
      </c>
      <c r="G17" t="s">
        <v>21</v>
      </c>
      <c r="H17" t="s">
        <v>12</v>
      </c>
      <c r="I17">
        <v>1</v>
      </c>
      <c r="J17">
        <v>9.7899999999999991</v>
      </c>
      <c r="K17">
        <f t="shared" si="0"/>
        <v>11.552199999999999</v>
      </c>
      <c r="L17" t="str">
        <f>_xlfn.IFNA(VLOOKUP(C17,[1]מצבת_כלי_רכב!$E:$F,2,),"לא נמצא")</f>
        <v>אדיר לוי</v>
      </c>
      <c r="M17" t="str">
        <f t="shared" si="1"/>
        <v>no</v>
      </c>
    </row>
    <row r="18" spans="1:13">
      <c r="A18">
        <v>807898</v>
      </c>
      <c r="B18">
        <v>1250468585</v>
      </c>
      <c r="C18">
        <v>76518502</v>
      </c>
      <c r="D18" s="26">
        <v>45725</v>
      </c>
      <c r="E18" s="25" t="s">
        <v>109</v>
      </c>
      <c r="F18" t="s">
        <v>11</v>
      </c>
      <c r="G18" t="s">
        <v>12</v>
      </c>
      <c r="H18" t="s">
        <v>18</v>
      </c>
      <c r="I18">
        <v>1</v>
      </c>
      <c r="J18">
        <v>9.7899999999999991</v>
      </c>
      <c r="K18">
        <f t="shared" si="0"/>
        <v>11.552199999999999</v>
      </c>
      <c r="L18" t="str">
        <f>_xlfn.IFNA(VLOOKUP(C18,[1]מצבת_כלי_רכב!$E:$F,2,),"לא נמצא")</f>
        <v>רכב מאגר</v>
      </c>
      <c r="M18" t="str">
        <f t="shared" si="1"/>
        <v>no</v>
      </c>
    </row>
    <row r="19" spans="1:13">
      <c r="A19">
        <v>807898</v>
      </c>
      <c r="B19">
        <v>1250468585</v>
      </c>
      <c r="C19">
        <v>76518502</v>
      </c>
      <c r="D19" s="26">
        <v>45725</v>
      </c>
      <c r="E19" s="25" t="s">
        <v>109</v>
      </c>
      <c r="F19" t="s">
        <v>11</v>
      </c>
      <c r="G19" t="s">
        <v>22</v>
      </c>
      <c r="H19" t="s">
        <v>12</v>
      </c>
      <c r="I19">
        <v>1</v>
      </c>
      <c r="J19">
        <v>9.7899999999999991</v>
      </c>
      <c r="K19">
        <f t="shared" si="0"/>
        <v>11.552199999999999</v>
      </c>
      <c r="L19" t="str">
        <f>_xlfn.IFNA(VLOOKUP(C19,[1]מצבת_כלי_רכב!$E:$F,2,),"לא נמצא")</f>
        <v>רכב מאגר</v>
      </c>
      <c r="M19" t="str">
        <f t="shared" si="1"/>
        <v>no</v>
      </c>
    </row>
    <row r="20" spans="1:13">
      <c r="A20">
        <v>807898</v>
      </c>
      <c r="B20">
        <v>1250468585</v>
      </c>
      <c r="C20">
        <v>76518502</v>
      </c>
      <c r="D20" s="26">
        <v>45725</v>
      </c>
      <c r="E20" s="25" t="s">
        <v>109</v>
      </c>
      <c r="F20" t="s">
        <v>11</v>
      </c>
      <c r="G20" t="s">
        <v>12</v>
      </c>
      <c r="H20" t="s">
        <v>16</v>
      </c>
      <c r="I20">
        <v>1</v>
      </c>
      <c r="J20">
        <v>9.7899999999999991</v>
      </c>
      <c r="K20">
        <f t="shared" si="0"/>
        <v>11.552199999999999</v>
      </c>
      <c r="L20" t="str">
        <f>_xlfn.IFNA(VLOOKUP(C20,[1]מצבת_כלי_רכב!$E:$F,2,),"לא נמצא")</f>
        <v>רכב מאגר</v>
      </c>
      <c r="M20" t="str">
        <f t="shared" si="1"/>
        <v>no</v>
      </c>
    </row>
    <row r="21" spans="1:13">
      <c r="A21">
        <v>807898</v>
      </c>
      <c r="B21">
        <v>1250468585</v>
      </c>
      <c r="C21">
        <v>76518502</v>
      </c>
      <c r="D21" s="26">
        <v>45725</v>
      </c>
      <c r="E21" s="25" t="s">
        <v>109</v>
      </c>
      <c r="F21" t="s">
        <v>11</v>
      </c>
      <c r="G21" t="s">
        <v>17</v>
      </c>
      <c r="H21" t="s">
        <v>12</v>
      </c>
      <c r="I21">
        <v>1</v>
      </c>
      <c r="J21">
        <v>9.7899999999999991</v>
      </c>
      <c r="K21">
        <f t="shared" si="0"/>
        <v>11.552199999999999</v>
      </c>
      <c r="L21" t="str">
        <f>_xlfn.IFNA(VLOOKUP(C21,[1]מצבת_כלי_רכב!$E:$F,2,),"לא נמצא")</f>
        <v>רכב מאגר</v>
      </c>
      <c r="M21" t="str">
        <f t="shared" si="1"/>
        <v>no</v>
      </c>
    </row>
    <row r="22" spans="1:13">
      <c r="A22">
        <v>807898</v>
      </c>
      <c r="B22">
        <v>1250468585</v>
      </c>
      <c r="C22">
        <v>62236902</v>
      </c>
      <c r="D22" s="26">
        <v>45718</v>
      </c>
      <c r="E22" s="25" t="s">
        <v>109</v>
      </c>
      <c r="F22" t="s">
        <v>11</v>
      </c>
      <c r="G22" t="s">
        <v>21</v>
      </c>
      <c r="H22" t="s">
        <v>12</v>
      </c>
      <c r="I22">
        <v>1</v>
      </c>
      <c r="J22">
        <v>9.7899999999999991</v>
      </c>
      <c r="K22">
        <f t="shared" si="0"/>
        <v>11.552199999999999</v>
      </c>
      <c r="L22" t="str">
        <f>_xlfn.IFNA(VLOOKUP(C22,[1]מצבת_כלי_רכב!$E:$F,2,),"לא נמצא")</f>
        <v>אדיר לוי</v>
      </c>
      <c r="M22" t="str">
        <f t="shared" si="1"/>
        <v>no</v>
      </c>
    </row>
    <row r="23" spans="1:13">
      <c r="A23">
        <v>807898</v>
      </c>
      <c r="B23">
        <v>1250318212</v>
      </c>
      <c r="C23">
        <v>52251703</v>
      </c>
      <c r="D23" s="26">
        <v>45712</v>
      </c>
      <c r="E23" s="25" t="s">
        <v>110</v>
      </c>
      <c r="F23" t="s">
        <v>11</v>
      </c>
      <c r="G23" t="s">
        <v>12</v>
      </c>
      <c r="H23" t="s">
        <v>18</v>
      </c>
      <c r="I23">
        <v>1</v>
      </c>
      <c r="J23">
        <v>9.7899999999999991</v>
      </c>
      <c r="K23">
        <f t="shared" si="0"/>
        <v>11.552199999999999</v>
      </c>
      <c r="L23" t="str">
        <f>_xlfn.IFNA(VLOOKUP(C23,[1]מצבת_כלי_רכב!$E:$F,2,),"לא נמצא")</f>
        <v>יוני אגמון</v>
      </c>
      <c r="M23" t="str">
        <f t="shared" si="1"/>
        <v>no</v>
      </c>
    </row>
    <row r="24" spans="1:13">
      <c r="A24">
        <v>807898</v>
      </c>
      <c r="B24">
        <v>1250318212</v>
      </c>
      <c r="C24">
        <v>52251703</v>
      </c>
      <c r="D24" s="26">
        <v>45712</v>
      </c>
      <c r="E24" s="25" t="s">
        <v>110</v>
      </c>
      <c r="F24" t="s">
        <v>11</v>
      </c>
      <c r="G24" t="s">
        <v>15</v>
      </c>
      <c r="H24" t="s">
        <v>12</v>
      </c>
      <c r="I24">
        <v>1</v>
      </c>
      <c r="J24">
        <v>9.7899999999999991</v>
      </c>
      <c r="K24">
        <f t="shared" si="0"/>
        <v>11.552199999999999</v>
      </c>
      <c r="L24" t="str">
        <f>_xlfn.IFNA(VLOOKUP(C24,[1]מצבת_כלי_רכב!$E:$F,2,),"לא נמצא")</f>
        <v>יוני אגמון</v>
      </c>
      <c r="M24" t="str">
        <f t="shared" si="1"/>
        <v>no</v>
      </c>
    </row>
    <row r="25" spans="1:13">
      <c r="A25">
        <v>807898</v>
      </c>
      <c r="B25">
        <v>1250318212</v>
      </c>
      <c r="C25">
        <v>76518502</v>
      </c>
      <c r="D25" s="26">
        <v>45711</v>
      </c>
      <c r="E25" s="25" t="s">
        <v>109</v>
      </c>
      <c r="F25" t="s">
        <v>11</v>
      </c>
      <c r="G25" t="s">
        <v>12</v>
      </c>
      <c r="H25" t="s">
        <v>19</v>
      </c>
      <c r="I25">
        <v>1</v>
      </c>
      <c r="J25">
        <v>9.7899999999999991</v>
      </c>
      <c r="K25">
        <f t="shared" si="0"/>
        <v>11.552199999999999</v>
      </c>
      <c r="L25" t="str">
        <f>_xlfn.IFNA(VLOOKUP(C25,[1]מצבת_כלי_רכב!$E:$F,2,),"לא נמצא")</f>
        <v>רכב מאגר</v>
      </c>
      <c r="M25" t="str">
        <f t="shared" si="1"/>
        <v>no</v>
      </c>
    </row>
    <row r="26" spans="1:13">
      <c r="A26">
        <v>807898</v>
      </c>
      <c r="B26">
        <v>1250318212</v>
      </c>
      <c r="C26">
        <v>76518502</v>
      </c>
      <c r="D26" s="26">
        <v>45711</v>
      </c>
      <c r="E26" s="25" t="s">
        <v>109</v>
      </c>
      <c r="F26" t="s">
        <v>11</v>
      </c>
      <c r="G26" t="s">
        <v>17</v>
      </c>
      <c r="H26" t="s">
        <v>12</v>
      </c>
      <c r="I26">
        <v>1</v>
      </c>
      <c r="J26">
        <v>9.7899999999999991</v>
      </c>
      <c r="K26">
        <f t="shared" si="0"/>
        <v>11.552199999999999</v>
      </c>
      <c r="L26" t="str">
        <f>_xlfn.IFNA(VLOOKUP(C26,[1]מצבת_כלי_רכב!$E:$F,2,),"לא נמצא")</f>
        <v>רכב מאגר</v>
      </c>
      <c r="M26" t="str">
        <f t="shared" si="1"/>
        <v>no</v>
      </c>
    </row>
    <row r="27" spans="1:13">
      <c r="A27">
        <v>807898</v>
      </c>
      <c r="B27">
        <v>1250318212</v>
      </c>
      <c r="C27">
        <v>76518502</v>
      </c>
      <c r="D27" s="26">
        <v>45709</v>
      </c>
      <c r="E27" s="25" t="s">
        <v>111</v>
      </c>
      <c r="F27" t="s">
        <v>11</v>
      </c>
      <c r="G27" t="s">
        <v>12</v>
      </c>
      <c r="H27" t="s">
        <v>18</v>
      </c>
      <c r="I27">
        <v>1</v>
      </c>
      <c r="J27">
        <v>9.7899999999999991</v>
      </c>
      <c r="K27">
        <f t="shared" si="0"/>
        <v>11.552199999999999</v>
      </c>
      <c r="L27" t="str">
        <f>_xlfn.IFNA(VLOOKUP(C27,[1]מצבת_כלי_רכב!$E:$F,2,),"לא נמצא")</f>
        <v>רכב מאגר</v>
      </c>
      <c r="M27" t="str">
        <f t="shared" si="1"/>
        <v>yes</v>
      </c>
    </row>
    <row r="28" spans="1:13">
      <c r="A28">
        <v>807898</v>
      </c>
      <c r="B28">
        <v>1250318212</v>
      </c>
      <c r="C28">
        <v>76518502</v>
      </c>
      <c r="D28" s="26">
        <v>45709</v>
      </c>
      <c r="E28" s="25" t="s">
        <v>111</v>
      </c>
      <c r="F28" t="s">
        <v>11</v>
      </c>
      <c r="G28" t="s">
        <v>21</v>
      </c>
      <c r="H28" t="s">
        <v>12</v>
      </c>
      <c r="I28">
        <v>1</v>
      </c>
      <c r="J28">
        <v>9.7899999999999991</v>
      </c>
      <c r="K28">
        <f t="shared" si="0"/>
        <v>11.552199999999999</v>
      </c>
      <c r="L28" t="str">
        <f>_xlfn.IFNA(VLOOKUP(C28,[1]מצבת_כלי_רכב!$E:$F,2,),"לא נמצא")</f>
        <v>רכב מאגר</v>
      </c>
      <c r="M28" t="str">
        <f t="shared" si="1"/>
        <v>yes</v>
      </c>
    </row>
    <row r="29" spans="1:13">
      <c r="A29">
        <v>807898</v>
      </c>
      <c r="B29">
        <v>1250318212</v>
      </c>
      <c r="C29">
        <v>76518502</v>
      </c>
      <c r="D29" s="26">
        <v>45709</v>
      </c>
      <c r="E29" s="25" t="s">
        <v>111</v>
      </c>
      <c r="F29" t="s">
        <v>11</v>
      </c>
      <c r="G29" t="s">
        <v>12</v>
      </c>
      <c r="H29" t="s">
        <v>19</v>
      </c>
      <c r="I29">
        <v>1</v>
      </c>
      <c r="J29">
        <v>9.7899999999999991</v>
      </c>
      <c r="K29">
        <f t="shared" si="0"/>
        <v>11.552199999999999</v>
      </c>
      <c r="L29" t="str">
        <f>_xlfn.IFNA(VLOOKUP(C29,[1]מצבת_כלי_רכב!$E:$F,2,),"לא נמצא")</f>
        <v>רכב מאגר</v>
      </c>
      <c r="M29" t="str">
        <f t="shared" si="1"/>
        <v>yes</v>
      </c>
    </row>
    <row r="30" spans="1:13">
      <c r="A30">
        <v>807898</v>
      </c>
      <c r="B30">
        <v>1250318212</v>
      </c>
      <c r="C30">
        <v>76518502</v>
      </c>
      <c r="D30" s="26">
        <v>45709</v>
      </c>
      <c r="E30" s="25" t="s">
        <v>111</v>
      </c>
      <c r="F30" t="s">
        <v>11</v>
      </c>
      <c r="G30" t="s">
        <v>17</v>
      </c>
      <c r="H30" t="s">
        <v>12</v>
      </c>
      <c r="I30">
        <v>1</v>
      </c>
      <c r="J30">
        <v>9.7899999999999991</v>
      </c>
      <c r="K30">
        <f t="shared" si="0"/>
        <v>11.552199999999999</v>
      </c>
      <c r="L30" t="str">
        <f>_xlfn.IFNA(VLOOKUP(C30,[1]מצבת_כלי_רכב!$E:$F,2,),"לא נמצא")</f>
        <v>רכב מאגר</v>
      </c>
      <c r="M30" t="str">
        <f t="shared" si="1"/>
        <v>yes</v>
      </c>
    </row>
    <row r="31" spans="1:13">
      <c r="A31">
        <v>807898</v>
      </c>
      <c r="B31">
        <v>1250318212</v>
      </c>
      <c r="C31">
        <v>52251703</v>
      </c>
      <c r="D31" s="26">
        <v>45699</v>
      </c>
      <c r="E31" s="25" t="s">
        <v>107</v>
      </c>
      <c r="F31" t="s">
        <v>11</v>
      </c>
      <c r="G31" t="s">
        <v>12</v>
      </c>
      <c r="H31" t="s">
        <v>13</v>
      </c>
      <c r="I31">
        <v>1</v>
      </c>
      <c r="J31">
        <v>9.7899999999999991</v>
      </c>
      <c r="K31">
        <f t="shared" si="0"/>
        <v>11.552199999999999</v>
      </c>
      <c r="L31" t="str">
        <f>_xlfn.IFNA(VLOOKUP(C31,[1]מצבת_כלי_רכב!$E:$F,2,),"לא נמצא")</f>
        <v>יוני אגמון</v>
      </c>
      <c r="M31" t="str">
        <f t="shared" si="1"/>
        <v>no</v>
      </c>
    </row>
    <row r="32" spans="1:13">
      <c r="A32">
        <v>807898</v>
      </c>
      <c r="B32">
        <v>1250318212</v>
      </c>
      <c r="C32">
        <v>76518502</v>
      </c>
      <c r="D32" s="26">
        <v>45698</v>
      </c>
      <c r="E32" s="25" t="s">
        <v>110</v>
      </c>
      <c r="F32" t="s">
        <v>11</v>
      </c>
      <c r="G32" t="s">
        <v>12</v>
      </c>
      <c r="H32" t="s">
        <v>19</v>
      </c>
      <c r="I32">
        <v>1</v>
      </c>
      <c r="J32">
        <v>9.7899999999999991</v>
      </c>
      <c r="K32">
        <f t="shared" si="0"/>
        <v>11.552199999999999</v>
      </c>
      <c r="L32" t="str">
        <f>_xlfn.IFNA(VLOOKUP(C32,[1]מצבת_כלי_רכב!$E:$F,2,),"לא נמצא")</f>
        <v>רכב מאגר</v>
      </c>
      <c r="M32" t="str">
        <f t="shared" si="1"/>
        <v>no</v>
      </c>
    </row>
    <row r="33" spans="1:13">
      <c r="A33">
        <v>807898</v>
      </c>
      <c r="B33">
        <v>1250318212</v>
      </c>
      <c r="C33">
        <v>76518502</v>
      </c>
      <c r="D33" s="26">
        <v>45698</v>
      </c>
      <c r="E33" s="25" t="s">
        <v>110</v>
      </c>
      <c r="F33" t="s">
        <v>11</v>
      </c>
      <c r="G33" t="s">
        <v>17</v>
      </c>
      <c r="H33" t="s">
        <v>12</v>
      </c>
      <c r="I33">
        <v>1</v>
      </c>
      <c r="J33">
        <v>9.7899999999999991</v>
      </c>
      <c r="K33">
        <f t="shared" si="0"/>
        <v>11.552199999999999</v>
      </c>
      <c r="L33" t="str">
        <f>_xlfn.IFNA(VLOOKUP(C33,[1]מצבת_כלי_רכב!$E:$F,2,),"לא נמצא")</f>
        <v>רכב מאגר</v>
      </c>
      <c r="M33" t="str">
        <f t="shared" si="1"/>
        <v>no</v>
      </c>
    </row>
    <row r="34" spans="1:13">
      <c r="A34">
        <v>807898</v>
      </c>
      <c r="B34">
        <v>1250318212</v>
      </c>
      <c r="C34">
        <v>38141503</v>
      </c>
      <c r="D34" s="26">
        <v>45691</v>
      </c>
      <c r="E34" s="25" t="s">
        <v>110</v>
      </c>
      <c r="F34" t="s">
        <v>11</v>
      </c>
      <c r="G34" t="s">
        <v>12</v>
      </c>
      <c r="H34" t="s">
        <v>13</v>
      </c>
      <c r="I34">
        <v>1</v>
      </c>
      <c r="J34">
        <v>9.7899999999999991</v>
      </c>
      <c r="K34">
        <f t="shared" si="0"/>
        <v>11.552199999999999</v>
      </c>
      <c r="L34" t="str">
        <f>_xlfn.IFNA(VLOOKUP(C34,[1]מצבת_כלי_רכב!$E:$F,2,),"לא נמצא")</f>
        <v>לא נמצא</v>
      </c>
      <c r="M34" t="str">
        <f t="shared" si="1"/>
        <v>no</v>
      </c>
    </row>
    <row r="35" spans="1:13">
      <c r="A35">
        <v>807898</v>
      </c>
      <c r="B35">
        <v>1250318212</v>
      </c>
      <c r="C35">
        <v>38141503</v>
      </c>
      <c r="D35" s="26">
        <v>45691</v>
      </c>
      <c r="E35" s="25" t="s">
        <v>110</v>
      </c>
      <c r="F35" t="s">
        <v>11</v>
      </c>
      <c r="G35" t="s">
        <v>21</v>
      </c>
      <c r="H35" t="s">
        <v>12</v>
      </c>
      <c r="I35">
        <v>1</v>
      </c>
      <c r="J35">
        <v>9.7899999999999991</v>
      </c>
      <c r="K35">
        <f t="shared" si="0"/>
        <v>11.552199999999999</v>
      </c>
      <c r="L35" t="str">
        <f>_xlfn.IFNA(VLOOKUP(C35,[1]מצבת_כלי_רכב!$E:$F,2,),"לא נמצא")</f>
        <v>לא נמצא</v>
      </c>
      <c r="M35" t="str">
        <f t="shared" si="1"/>
        <v>no</v>
      </c>
    </row>
    <row r="36" spans="1:13">
      <c r="A36">
        <v>807898</v>
      </c>
      <c r="B36">
        <v>1250318212</v>
      </c>
      <c r="C36">
        <v>62236902</v>
      </c>
      <c r="D36" s="26">
        <v>45690</v>
      </c>
      <c r="E36" s="25" t="s">
        <v>109</v>
      </c>
      <c r="F36" t="s">
        <v>11</v>
      </c>
      <c r="G36" t="s">
        <v>12</v>
      </c>
      <c r="H36" t="s">
        <v>19</v>
      </c>
      <c r="I36">
        <v>1</v>
      </c>
      <c r="J36">
        <v>9.7899999999999991</v>
      </c>
      <c r="K36">
        <f t="shared" si="0"/>
        <v>11.552199999999999</v>
      </c>
      <c r="L36" t="str">
        <f>_xlfn.IFNA(VLOOKUP(C36,[1]מצבת_כלי_רכב!$E:$F,2,),"לא נמצא")</f>
        <v>אדיר לוי</v>
      </c>
      <c r="M36" t="str">
        <f t="shared" si="1"/>
        <v>no</v>
      </c>
    </row>
    <row r="37" spans="1:13">
      <c r="A37">
        <v>807898</v>
      </c>
      <c r="B37">
        <v>1250318212</v>
      </c>
      <c r="C37">
        <v>62236902</v>
      </c>
      <c r="D37" s="26">
        <v>45690</v>
      </c>
      <c r="E37" s="25" t="s">
        <v>109</v>
      </c>
      <c r="F37" t="s">
        <v>11</v>
      </c>
      <c r="G37" t="s">
        <v>12</v>
      </c>
      <c r="H37" t="s">
        <v>18</v>
      </c>
      <c r="I37">
        <v>1</v>
      </c>
      <c r="J37">
        <v>9.7899999999999991</v>
      </c>
      <c r="K37">
        <f t="shared" si="0"/>
        <v>11.552199999999999</v>
      </c>
      <c r="L37" t="str">
        <f>_xlfn.IFNA(VLOOKUP(C37,[1]מצבת_כלי_רכב!$E:$F,2,),"לא נמצא")</f>
        <v>אדיר לוי</v>
      </c>
      <c r="M37" t="str">
        <f t="shared" si="1"/>
        <v>no</v>
      </c>
    </row>
    <row r="38" spans="1:13">
      <c r="A38">
        <v>807898</v>
      </c>
      <c r="B38">
        <v>1250318212</v>
      </c>
      <c r="C38">
        <v>62236902</v>
      </c>
      <c r="D38" s="26">
        <v>45690</v>
      </c>
      <c r="E38" s="25" t="s">
        <v>109</v>
      </c>
      <c r="F38" t="s">
        <v>11</v>
      </c>
      <c r="G38" t="s">
        <v>21</v>
      </c>
      <c r="H38" t="s">
        <v>12</v>
      </c>
      <c r="I38">
        <v>1</v>
      </c>
      <c r="J38">
        <v>9.7899999999999991</v>
      </c>
      <c r="K38">
        <f t="shared" si="0"/>
        <v>11.552199999999999</v>
      </c>
      <c r="L38" t="str">
        <f>_xlfn.IFNA(VLOOKUP(C38,[1]מצבת_כלי_רכב!$E:$F,2,),"לא נמצא")</f>
        <v>אדיר לוי</v>
      </c>
      <c r="M38" t="str">
        <f t="shared" si="1"/>
        <v>no</v>
      </c>
    </row>
    <row r="39" spans="1:13">
      <c r="A39">
        <v>807898</v>
      </c>
      <c r="B39">
        <v>1250190389</v>
      </c>
      <c r="C39">
        <v>76518502</v>
      </c>
      <c r="D39" s="26">
        <v>45683</v>
      </c>
      <c r="E39" s="25" t="s">
        <v>109</v>
      </c>
      <c r="F39" t="s">
        <v>11</v>
      </c>
      <c r="G39" t="s">
        <v>12</v>
      </c>
      <c r="H39" t="s">
        <v>19</v>
      </c>
      <c r="I39">
        <v>1</v>
      </c>
      <c r="J39">
        <v>9.7899999999999991</v>
      </c>
      <c r="K39">
        <f t="shared" si="0"/>
        <v>11.552199999999999</v>
      </c>
      <c r="L39" t="str">
        <f>_xlfn.IFNA(VLOOKUP(C39,[1]מצבת_כלי_רכב!$E:$F,2,),"לא נמצא")</f>
        <v>רכב מאגר</v>
      </c>
      <c r="M39" t="str">
        <f t="shared" si="1"/>
        <v>no</v>
      </c>
    </row>
    <row r="40" spans="1:13">
      <c r="A40">
        <v>807898</v>
      </c>
      <c r="B40">
        <v>1250190389</v>
      </c>
      <c r="C40">
        <v>76518502</v>
      </c>
      <c r="D40" s="26">
        <v>45683</v>
      </c>
      <c r="E40" s="25" t="s">
        <v>109</v>
      </c>
      <c r="F40" t="s">
        <v>11</v>
      </c>
      <c r="G40" t="s">
        <v>17</v>
      </c>
      <c r="H40" t="s">
        <v>12</v>
      </c>
      <c r="I40">
        <v>1</v>
      </c>
      <c r="J40">
        <v>9.7899999999999991</v>
      </c>
      <c r="K40">
        <f t="shared" si="0"/>
        <v>11.552199999999999</v>
      </c>
      <c r="L40" t="str">
        <f>_xlfn.IFNA(VLOOKUP(C40,[1]מצבת_כלי_רכב!$E:$F,2,),"לא נמצא")</f>
        <v>רכב מאגר</v>
      </c>
      <c r="M40" t="str">
        <f t="shared" si="1"/>
        <v>no</v>
      </c>
    </row>
    <row r="41" spans="1:13">
      <c r="A41">
        <v>807898</v>
      </c>
      <c r="B41">
        <v>1250190389</v>
      </c>
      <c r="C41">
        <v>76518502</v>
      </c>
      <c r="D41" s="26">
        <v>45683</v>
      </c>
      <c r="E41" s="25" t="s">
        <v>109</v>
      </c>
      <c r="F41" t="s">
        <v>11</v>
      </c>
      <c r="G41" t="s">
        <v>12</v>
      </c>
      <c r="H41" t="s">
        <v>18</v>
      </c>
      <c r="I41">
        <v>1</v>
      </c>
      <c r="J41">
        <v>9.7899999999999991</v>
      </c>
      <c r="K41">
        <f t="shared" si="0"/>
        <v>11.552199999999999</v>
      </c>
      <c r="L41" t="str">
        <f>_xlfn.IFNA(VLOOKUP(C41,[1]מצבת_כלי_רכב!$E:$F,2,),"לא נמצא")</f>
        <v>רכב מאגר</v>
      </c>
      <c r="M41" t="str">
        <f t="shared" si="1"/>
        <v>no</v>
      </c>
    </row>
    <row r="42" spans="1:13">
      <c r="A42">
        <v>807898</v>
      </c>
      <c r="B42">
        <v>1250190389</v>
      </c>
      <c r="C42">
        <v>76518502</v>
      </c>
      <c r="D42" s="26">
        <v>45683</v>
      </c>
      <c r="E42" s="25" t="s">
        <v>109</v>
      </c>
      <c r="F42" t="s">
        <v>11</v>
      </c>
      <c r="G42" t="s">
        <v>14</v>
      </c>
      <c r="H42" t="s">
        <v>12</v>
      </c>
      <c r="I42">
        <v>1</v>
      </c>
      <c r="J42">
        <v>9.7899999999999991</v>
      </c>
      <c r="K42">
        <f t="shared" si="0"/>
        <v>11.552199999999999</v>
      </c>
      <c r="L42" t="str">
        <f>_xlfn.IFNA(VLOOKUP(C42,[1]מצבת_כלי_רכב!$E:$F,2,),"לא נמצא")</f>
        <v>רכב מאגר</v>
      </c>
      <c r="M42" t="str">
        <f t="shared" si="1"/>
        <v>no</v>
      </c>
    </row>
    <row r="43" spans="1:13">
      <c r="A43">
        <v>807898</v>
      </c>
      <c r="B43">
        <v>1250190389</v>
      </c>
      <c r="C43">
        <v>76518502</v>
      </c>
      <c r="D43" s="26">
        <v>45679</v>
      </c>
      <c r="E43" s="25" t="s">
        <v>108</v>
      </c>
      <c r="F43" t="s">
        <v>11</v>
      </c>
      <c r="G43" t="s">
        <v>12</v>
      </c>
      <c r="H43" t="s">
        <v>19</v>
      </c>
      <c r="I43">
        <v>1</v>
      </c>
      <c r="J43">
        <v>9.7899999999999991</v>
      </c>
      <c r="K43">
        <f t="shared" si="0"/>
        <v>11.552199999999999</v>
      </c>
      <c r="L43" t="str">
        <f>_xlfn.IFNA(VLOOKUP(C43,[1]מצבת_כלי_רכב!$E:$F,2,),"לא נמצא")</f>
        <v>רכב מאגר</v>
      </c>
      <c r="M43" t="str">
        <f t="shared" si="1"/>
        <v>no</v>
      </c>
    </row>
    <row r="44" spans="1:13">
      <c r="A44">
        <v>807898</v>
      </c>
      <c r="B44">
        <v>1250190389</v>
      </c>
      <c r="C44">
        <v>76518502</v>
      </c>
      <c r="D44" s="26">
        <v>45679</v>
      </c>
      <c r="E44" s="25" t="s">
        <v>108</v>
      </c>
      <c r="F44" t="s">
        <v>11</v>
      </c>
      <c r="G44" t="s">
        <v>17</v>
      </c>
      <c r="H44" t="s">
        <v>12</v>
      </c>
      <c r="I44">
        <v>1</v>
      </c>
      <c r="J44">
        <v>9.7899999999999991</v>
      </c>
      <c r="K44">
        <f t="shared" si="0"/>
        <v>11.552199999999999</v>
      </c>
      <c r="L44" t="str">
        <f>_xlfn.IFNA(VLOOKUP(C44,[1]מצבת_כלי_רכב!$E:$F,2,),"לא נמצא")</f>
        <v>רכב מאגר</v>
      </c>
      <c r="M44" t="str">
        <f t="shared" si="1"/>
        <v>no</v>
      </c>
    </row>
    <row r="45" spans="1:13">
      <c r="A45">
        <v>807898</v>
      </c>
      <c r="B45">
        <v>1250190389</v>
      </c>
      <c r="C45">
        <v>76518502</v>
      </c>
      <c r="D45" s="26">
        <v>45679</v>
      </c>
      <c r="E45" s="25" t="s">
        <v>108</v>
      </c>
      <c r="F45" t="s">
        <v>11</v>
      </c>
      <c r="G45" t="s">
        <v>12</v>
      </c>
      <c r="H45" t="s">
        <v>18</v>
      </c>
      <c r="I45">
        <v>1</v>
      </c>
      <c r="J45">
        <v>9.7899999999999991</v>
      </c>
      <c r="K45">
        <f t="shared" si="0"/>
        <v>11.552199999999999</v>
      </c>
      <c r="L45" t="str">
        <f>_xlfn.IFNA(VLOOKUP(C45,[1]מצבת_כלי_רכב!$E:$F,2,),"לא נמצא")</f>
        <v>רכב מאגר</v>
      </c>
      <c r="M45" t="str">
        <f t="shared" si="1"/>
        <v>no</v>
      </c>
    </row>
    <row r="46" spans="1:13">
      <c r="A46">
        <v>807898</v>
      </c>
      <c r="B46">
        <v>1250190389</v>
      </c>
      <c r="C46">
        <v>76518502</v>
      </c>
      <c r="D46" s="26">
        <v>45679</v>
      </c>
      <c r="E46" s="25" t="s">
        <v>108</v>
      </c>
      <c r="F46" t="s">
        <v>11</v>
      </c>
      <c r="G46" t="s">
        <v>15</v>
      </c>
      <c r="H46" t="s">
        <v>12</v>
      </c>
      <c r="I46">
        <v>1</v>
      </c>
      <c r="J46">
        <v>9.7899999999999991</v>
      </c>
      <c r="K46">
        <f t="shared" si="0"/>
        <v>11.552199999999999</v>
      </c>
      <c r="L46" t="str">
        <f>_xlfn.IFNA(VLOOKUP(C46,[1]מצבת_כלי_רכב!$E:$F,2,),"לא נמצא")</f>
        <v>רכב מאגר</v>
      </c>
      <c r="M46" t="str">
        <f t="shared" si="1"/>
        <v>no</v>
      </c>
    </row>
    <row r="47" spans="1:13">
      <c r="A47">
        <v>807898</v>
      </c>
      <c r="B47">
        <v>1250190389</v>
      </c>
      <c r="C47">
        <v>76518502</v>
      </c>
      <c r="D47" s="26">
        <v>45678</v>
      </c>
      <c r="E47" s="25" t="s">
        <v>107</v>
      </c>
      <c r="F47" t="s">
        <v>11</v>
      </c>
      <c r="G47" t="s">
        <v>12</v>
      </c>
      <c r="H47" t="s">
        <v>19</v>
      </c>
      <c r="I47">
        <v>1</v>
      </c>
      <c r="J47">
        <v>9.7899999999999991</v>
      </c>
      <c r="K47">
        <f t="shared" si="0"/>
        <v>11.552199999999999</v>
      </c>
      <c r="L47" t="str">
        <f>_xlfn.IFNA(VLOOKUP(C47,[1]מצבת_כלי_רכב!$E:$F,2,),"לא נמצא")</f>
        <v>רכב מאגר</v>
      </c>
      <c r="M47" t="str">
        <f t="shared" si="1"/>
        <v>no</v>
      </c>
    </row>
    <row r="48" spans="1:13">
      <c r="A48">
        <v>807898</v>
      </c>
      <c r="B48">
        <v>1250190389</v>
      </c>
      <c r="C48">
        <v>76518502</v>
      </c>
      <c r="D48" s="26">
        <v>45678</v>
      </c>
      <c r="E48" s="25" t="s">
        <v>107</v>
      </c>
      <c r="F48" t="s">
        <v>11</v>
      </c>
      <c r="G48" t="s">
        <v>17</v>
      </c>
      <c r="H48" t="s">
        <v>12</v>
      </c>
      <c r="I48">
        <v>1</v>
      </c>
      <c r="J48">
        <v>9.7899999999999991</v>
      </c>
      <c r="K48">
        <f t="shared" si="0"/>
        <v>11.552199999999999</v>
      </c>
      <c r="L48" t="str">
        <f>_xlfn.IFNA(VLOOKUP(C48,[1]מצבת_כלי_רכב!$E:$F,2,),"לא נמצא")</f>
        <v>רכב מאגר</v>
      </c>
      <c r="M48" t="str">
        <f t="shared" si="1"/>
        <v>no</v>
      </c>
    </row>
    <row r="49" spans="1:13">
      <c r="A49">
        <v>807898</v>
      </c>
      <c r="B49">
        <v>1250190389</v>
      </c>
      <c r="C49">
        <v>76518502</v>
      </c>
      <c r="D49" s="26">
        <v>45673</v>
      </c>
      <c r="E49" s="25" t="s">
        <v>106</v>
      </c>
      <c r="F49" t="s">
        <v>11</v>
      </c>
      <c r="G49" t="s">
        <v>12</v>
      </c>
      <c r="H49" t="s">
        <v>19</v>
      </c>
      <c r="I49">
        <v>1</v>
      </c>
      <c r="J49">
        <v>9.7899999999999991</v>
      </c>
      <c r="K49">
        <f t="shared" si="0"/>
        <v>11.552199999999999</v>
      </c>
      <c r="L49" t="str">
        <f>_xlfn.IFNA(VLOOKUP(C49,[1]מצבת_כלי_רכב!$E:$F,2,),"לא נמצא")</f>
        <v>רכב מאגר</v>
      </c>
      <c r="M49" t="str">
        <f t="shared" si="1"/>
        <v>no</v>
      </c>
    </row>
    <row r="50" spans="1:13">
      <c r="A50">
        <v>807898</v>
      </c>
      <c r="B50">
        <v>1250190389</v>
      </c>
      <c r="C50">
        <v>76518502</v>
      </c>
      <c r="D50" s="26">
        <v>45673</v>
      </c>
      <c r="E50" s="25" t="s">
        <v>106</v>
      </c>
      <c r="F50" t="s">
        <v>11</v>
      </c>
      <c r="G50" t="s">
        <v>17</v>
      </c>
      <c r="H50" t="s">
        <v>12</v>
      </c>
      <c r="I50">
        <v>1</v>
      </c>
      <c r="J50">
        <v>9.7899999999999991</v>
      </c>
      <c r="K50">
        <f t="shared" si="0"/>
        <v>11.552199999999999</v>
      </c>
      <c r="L50" t="str">
        <f>_xlfn.IFNA(VLOOKUP(C50,[1]מצבת_כלי_רכב!$E:$F,2,),"לא נמצא")</f>
        <v>רכב מאגר</v>
      </c>
      <c r="M50" t="str">
        <f t="shared" si="1"/>
        <v>no</v>
      </c>
    </row>
    <row r="51" spans="1:13">
      <c r="A51">
        <v>807898</v>
      </c>
      <c r="B51">
        <v>1250190389</v>
      </c>
      <c r="C51">
        <v>76518502</v>
      </c>
      <c r="D51" s="26">
        <v>45670</v>
      </c>
      <c r="E51" s="25" t="s">
        <v>110</v>
      </c>
      <c r="F51" t="s">
        <v>11</v>
      </c>
      <c r="G51" t="s">
        <v>12</v>
      </c>
      <c r="H51" t="s">
        <v>18</v>
      </c>
      <c r="I51">
        <v>1</v>
      </c>
      <c r="J51">
        <v>9.7899999999999991</v>
      </c>
      <c r="K51">
        <f t="shared" si="0"/>
        <v>11.552199999999999</v>
      </c>
      <c r="L51" t="str">
        <f>_xlfn.IFNA(VLOOKUP(C51,[1]מצבת_כלי_רכב!$E:$F,2,),"לא נמצא")</f>
        <v>רכב מאגר</v>
      </c>
      <c r="M51" t="str">
        <f t="shared" si="1"/>
        <v>no</v>
      </c>
    </row>
    <row r="52" spans="1:13">
      <c r="A52">
        <v>807898</v>
      </c>
      <c r="B52">
        <v>1250190389</v>
      </c>
      <c r="C52">
        <v>76518502</v>
      </c>
      <c r="D52" s="26">
        <v>45670</v>
      </c>
      <c r="E52" s="25" t="s">
        <v>110</v>
      </c>
      <c r="F52" t="s">
        <v>11</v>
      </c>
      <c r="G52" t="s">
        <v>15</v>
      </c>
      <c r="H52" t="s">
        <v>12</v>
      </c>
      <c r="I52">
        <v>1</v>
      </c>
      <c r="J52">
        <v>9.7899999999999991</v>
      </c>
      <c r="K52">
        <f t="shared" si="0"/>
        <v>11.552199999999999</v>
      </c>
      <c r="L52" t="str">
        <f>_xlfn.IFNA(VLOOKUP(C52,[1]מצבת_כלי_רכב!$E:$F,2,),"לא נמצא")</f>
        <v>רכב מאגר</v>
      </c>
      <c r="M52" t="str">
        <f t="shared" si="1"/>
        <v>no</v>
      </c>
    </row>
    <row r="53" spans="1:13">
      <c r="A53">
        <v>807898</v>
      </c>
      <c r="B53">
        <v>1250190389</v>
      </c>
      <c r="C53">
        <v>76518502</v>
      </c>
      <c r="D53" s="26">
        <v>45666</v>
      </c>
      <c r="E53" s="25" t="s">
        <v>106</v>
      </c>
      <c r="F53" t="s">
        <v>11</v>
      </c>
      <c r="G53" t="s">
        <v>12</v>
      </c>
      <c r="H53" t="s">
        <v>19</v>
      </c>
      <c r="I53">
        <v>1</v>
      </c>
      <c r="J53">
        <v>9.7899999999999991</v>
      </c>
      <c r="K53">
        <f t="shared" si="0"/>
        <v>11.552199999999999</v>
      </c>
      <c r="L53" t="str">
        <f>_xlfn.IFNA(VLOOKUP(C53,[1]מצבת_כלי_רכב!$E:$F,2,),"לא נמצא")</f>
        <v>רכב מאגר</v>
      </c>
      <c r="M53" t="str">
        <f t="shared" si="1"/>
        <v>no</v>
      </c>
    </row>
    <row r="54" spans="1:13">
      <c r="A54">
        <v>807898</v>
      </c>
      <c r="B54">
        <v>1250190389</v>
      </c>
      <c r="C54">
        <v>76518502</v>
      </c>
      <c r="D54" s="26">
        <v>45666</v>
      </c>
      <c r="E54" s="25" t="s">
        <v>106</v>
      </c>
      <c r="F54" t="s">
        <v>11</v>
      </c>
      <c r="G54" t="s">
        <v>17</v>
      </c>
      <c r="H54" t="s">
        <v>12</v>
      </c>
      <c r="I54">
        <v>1</v>
      </c>
      <c r="J54">
        <v>9.7899999999999991</v>
      </c>
      <c r="K54">
        <f t="shared" si="0"/>
        <v>11.552199999999999</v>
      </c>
      <c r="L54" t="str">
        <f>_xlfn.IFNA(VLOOKUP(C54,[1]מצבת_כלי_רכב!$E:$F,2,),"לא נמצא")</f>
        <v>רכב מאגר</v>
      </c>
      <c r="M54" t="str">
        <f t="shared" si="1"/>
        <v>no</v>
      </c>
    </row>
    <row r="55" spans="1:13">
      <c r="A55">
        <v>807898</v>
      </c>
      <c r="B55">
        <v>1250190389</v>
      </c>
      <c r="C55">
        <v>76518502</v>
      </c>
      <c r="D55" s="26">
        <v>45666</v>
      </c>
      <c r="E55" s="25" t="s">
        <v>106</v>
      </c>
      <c r="F55" t="s">
        <v>11</v>
      </c>
      <c r="G55" t="s">
        <v>12</v>
      </c>
      <c r="H55" t="s">
        <v>18</v>
      </c>
      <c r="I55">
        <v>1</v>
      </c>
      <c r="J55">
        <v>9.7899999999999991</v>
      </c>
      <c r="K55">
        <f t="shared" si="0"/>
        <v>11.552199999999999</v>
      </c>
      <c r="L55" t="str">
        <f>_xlfn.IFNA(VLOOKUP(C55,[1]מצבת_כלי_רכב!$E:$F,2,),"לא נמצא")</f>
        <v>רכב מאגר</v>
      </c>
      <c r="M55" t="str">
        <f t="shared" si="1"/>
        <v>no</v>
      </c>
    </row>
    <row r="56" spans="1:13">
      <c r="A56">
        <v>807898</v>
      </c>
      <c r="B56">
        <v>1250190389</v>
      </c>
      <c r="C56">
        <v>76518502</v>
      </c>
      <c r="D56" s="26">
        <v>45666</v>
      </c>
      <c r="E56" s="25" t="s">
        <v>106</v>
      </c>
      <c r="F56" t="s">
        <v>11</v>
      </c>
      <c r="G56" t="s">
        <v>14</v>
      </c>
      <c r="H56" t="s">
        <v>12</v>
      </c>
      <c r="I56">
        <v>1</v>
      </c>
      <c r="J56">
        <v>9.7899999999999991</v>
      </c>
      <c r="K56">
        <f t="shared" si="0"/>
        <v>11.552199999999999</v>
      </c>
      <c r="L56" t="str">
        <f>_xlfn.IFNA(VLOOKUP(C56,[1]מצבת_כלי_רכב!$E:$F,2,),"לא נמצא")</f>
        <v>רכב מאגר</v>
      </c>
      <c r="M56" t="str">
        <f t="shared" si="1"/>
        <v>no</v>
      </c>
    </row>
    <row r="57" spans="1:13">
      <c r="A57">
        <v>807898</v>
      </c>
      <c r="B57">
        <v>1250190389</v>
      </c>
      <c r="C57">
        <v>76518502</v>
      </c>
      <c r="D57" s="26">
        <v>45662</v>
      </c>
      <c r="E57" s="25" t="s">
        <v>109</v>
      </c>
      <c r="F57" t="s">
        <v>11</v>
      </c>
      <c r="G57" t="s">
        <v>12</v>
      </c>
      <c r="H57" t="s">
        <v>18</v>
      </c>
      <c r="I57">
        <v>1</v>
      </c>
      <c r="J57">
        <v>9.7899999999999991</v>
      </c>
      <c r="K57">
        <f t="shared" si="0"/>
        <v>11.552199999999999</v>
      </c>
      <c r="L57" t="str">
        <f>_xlfn.IFNA(VLOOKUP(C57,[1]מצבת_כלי_רכב!$E:$F,2,),"לא נמצא")</f>
        <v>רכב מאגר</v>
      </c>
      <c r="M57" t="str">
        <f t="shared" si="1"/>
        <v>no</v>
      </c>
    </row>
    <row r="58" spans="1:13">
      <c r="A58">
        <v>807898</v>
      </c>
      <c r="B58">
        <v>1250190389</v>
      </c>
      <c r="C58">
        <v>76518502</v>
      </c>
      <c r="D58" s="26">
        <v>45662</v>
      </c>
      <c r="E58" s="25" t="s">
        <v>109</v>
      </c>
      <c r="F58" t="s">
        <v>11</v>
      </c>
      <c r="G58" t="s">
        <v>15</v>
      </c>
      <c r="H58" t="s">
        <v>12</v>
      </c>
      <c r="I58">
        <v>1</v>
      </c>
      <c r="J58">
        <v>9.7899999999999991</v>
      </c>
      <c r="K58">
        <f t="shared" si="0"/>
        <v>11.552199999999999</v>
      </c>
      <c r="L58" t="str">
        <f>_xlfn.IFNA(VLOOKUP(C58,[1]מצבת_כלי_רכב!$E:$F,2,),"לא נמצא")</f>
        <v>רכב מאגר</v>
      </c>
      <c r="M58" t="str">
        <f t="shared" si="1"/>
        <v>no</v>
      </c>
    </row>
    <row r="59" spans="1:13">
      <c r="A59">
        <v>807898</v>
      </c>
      <c r="B59">
        <v>1250190389</v>
      </c>
      <c r="C59">
        <v>76518502</v>
      </c>
      <c r="D59" s="26">
        <v>45658</v>
      </c>
      <c r="E59" s="25" t="s">
        <v>108</v>
      </c>
      <c r="F59" t="s">
        <v>11</v>
      </c>
      <c r="G59" t="s">
        <v>12</v>
      </c>
      <c r="H59" t="s">
        <v>19</v>
      </c>
      <c r="I59">
        <v>1</v>
      </c>
      <c r="J59">
        <v>9.7899999999999991</v>
      </c>
      <c r="K59">
        <f t="shared" si="0"/>
        <v>11.552199999999999</v>
      </c>
      <c r="L59" t="str">
        <f>_xlfn.IFNA(VLOOKUP(C59,[1]מצבת_כלי_רכב!$E:$F,2,),"לא נמצא")</f>
        <v>רכב מאגר</v>
      </c>
      <c r="M59" t="str">
        <f t="shared" si="1"/>
        <v>no</v>
      </c>
    </row>
    <row r="60" spans="1:13">
      <c r="A60">
        <v>807898</v>
      </c>
      <c r="B60">
        <v>1250190389</v>
      </c>
      <c r="C60">
        <v>76518502</v>
      </c>
      <c r="D60" s="26">
        <v>45658</v>
      </c>
      <c r="E60" s="25" t="s">
        <v>108</v>
      </c>
      <c r="F60" t="s">
        <v>11</v>
      </c>
      <c r="G60" t="s">
        <v>17</v>
      </c>
      <c r="H60" t="s">
        <v>12</v>
      </c>
      <c r="I60">
        <v>1</v>
      </c>
      <c r="J60">
        <v>9.7899999999999991</v>
      </c>
      <c r="K60">
        <f t="shared" si="0"/>
        <v>11.552199999999999</v>
      </c>
      <c r="L60" t="str">
        <f>_xlfn.IFNA(VLOOKUP(C60,[1]מצבת_כלי_רכב!$E:$F,2,),"לא נמצא")</f>
        <v>רכב מאגר</v>
      </c>
      <c r="M60" t="str">
        <f t="shared" si="1"/>
        <v>no</v>
      </c>
    </row>
    <row r="61" spans="1:13">
      <c r="A61">
        <v>807898</v>
      </c>
      <c r="B61">
        <v>1250190389</v>
      </c>
      <c r="C61">
        <v>76518502</v>
      </c>
      <c r="D61" s="26">
        <v>45658</v>
      </c>
      <c r="E61" s="25" t="s">
        <v>108</v>
      </c>
      <c r="F61" t="s">
        <v>11</v>
      </c>
      <c r="G61" t="s">
        <v>12</v>
      </c>
      <c r="H61" t="s">
        <v>13</v>
      </c>
      <c r="I61">
        <v>1</v>
      </c>
      <c r="J61">
        <v>9.7899999999999991</v>
      </c>
      <c r="K61">
        <f t="shared" si="0"/>
        <v>11.552199999999999</v>
      </c>
      <c r="L61" t="str">
        <f>_xlfn.IFNA(VLOOKUP(C61,[1]מצבת_כלי_רכב!$E:$F,2,),"לא נמצא")</f>
        <v>רכב מאגר</v>
      </c>
      <c r="M61" t="str">
        <f t="shared" si="1"/>
        <v>no</v>
      </c>
    </row>
    <row r="62" spans="1:13">
      <c r="A62">
        <v>807898</v>
      </c>
      <c r="B62">
        <v>1250190389</v>
      </c>
      <c r="C62">
        <v>76518502</v>
      </c>
      <c r="D62" s="26">
        <v>45658</v>
      </c>
      <c r="E62" s="25" t="s">
        <v>108</v>
      </c>
      <c r="F62" t="s">
        <v>11</v>
      </c>
      <c r="G62" t="s">
        <v>15</v>
      </c>
      <c r="H62" t="s">
        <v>12</v>
      </c>
      <c r="I62">
        <v>1</v>
      </c>
      <c r="J62">
        <v>9.7899999999999991</v>
      </c>
      <c r="K62">
        <f t="shared" si="0"/>
        <v>11.552199999999999</v>
      </c>
      <c r="L62" t="str">
        <f>_xlfn.IFNA(VLOOKUP(C62,[1]מצבת_כלי_רכב!$E:$F,2,),"לא נמצא")</f>
        <v>רכב מאגר</v>
      </c>
      <c r="M62" t="str">
        <f t="shared" si="1"/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ED51-29EC-4117-BF4A-75BD3FCC278F}">
  <sheetPr>
    <tabColor theme="4" tint="-0.249977111117893"/>
    <pageSetUpPr fitToPage="1"/>
  </sheetPr>
  <dimension ref="A2:F39"/>
  <sheetViews>
    <sheetView rightToLeft="1" topLeftCell="A2" zoomScale="80" zoomScaleNormal="80" workbookViewId="0">
      <selection activeCell="B29" sqref="B29"/>
    </sheetView>
  </sheetViews>
  <sheetFormatPr defaultColWidth="10" defaultRowHeight="14"/>
  <cols>
    <col min="1" max="1" width="10.7265625" style="1" customWidth="1"/>
    <col min="2" max="2" width="24.81640625" style="1" customWidth="1"/>
    <col min="3" max="3" width="24.26953125" style="1" customWidth="1"/>
    <col min="4" max="4" width="13.453125" style="1" customWidth="1"/>
    <col min="5" max="5" width="17.36328125" style="1" customWidth="1"/>
    <col min="6" max="6" width="24.81640625" style="1" customWidth="1"/>
    <col min="7" max="16384" width="10" style="1"/>
  </cols>
  <sheetData>
    <row r="2" spans="1:6" ht="14.5" thickBot="1"/>
    <row r="3" spans="1:6" ht="18.5" thickBot="1">
      <c r="B3" s="2" t="s">
        <v>23</v>
      </c>
      <c r="C3" s="2" t="s">
        <v>24</v>
      </c>
      <c r="D3" s="2" t="s">
        <v>5</v>
      </c>
      <c r="F3" s="3" t="s">
        <v>23</v>
      </c>
    </row>
    <row r="4" spans="1:6" ht="18">
      <c r="B4" s="4" t="s">
        <v>25</v>
      </c>
      <c r="C4" s="5"/>
      <c r="D4" s="6"/>
      <c r="F4" s="7" t="s">
        <v>25</v>
      </c>
    </row>
    <row r="5" spans="1:6" ht="18">
      <c r="A5" s="8"/>
      <c r="B5" s="9" t="s">
        <v>26</v>
      </c>
      <c r="C5" s="10" t="s">
        <v>27</v>
      </c>
      <c r="D5" s="11" t="s">
        <v>28</v>
      </c>
      <c r="E5" s="1">
        <v>70725702</v>
      </c>
      <c r="F5" s="12" t="s">
        <v>26</v>
      </c>
    </row>
    <row r="6" spans="1:6" ht="18">
      <c r="A6" s="8"/>
      <c r="B6" s="13" t="s">
        <v>29</v>
      </c>
      <c r="C6" s="10" t="s">
        <v>30</v>
      </c>
      <c r="D6" s="11" t="s">
        <v>31</v>
      </c>
      <c r="E6" s="1">
        <v>13802001</v>
      </c>
      <c r="F6" s="14" t="s">
        <v>29</v>
      </c>
    </row>
    <row r="7" spans="1:6" ht="18">
      <c r="A7" s="8"/>
      <c r="B7" s="13" t="s">
        <v>32</v>
      </c>
      <c r="C7" s="10" t="s">
        <v>33</v>
      </c>
      <c r="D7" s="11" t="s">
        <v>34</v>
      </c>
      <c r="E7" s="1">
        <v>7921639</v>
      </c>
      <c r="F7" s="14" t="s">
        <v>32</v>
      </c>
    </row>
    <row r="8" spans="1:6" ht="27.75" customHeight="1">
      <c r="A8" s="8"/>
      <c r="B8" s="15" t="s">
        <v>35</v>
      </c>
      <c r="C8" s="10" t="s">
        <v>36</v>
      </c>
      <c r="D8" s="11" t="s">
        <v>37</v>
      </c>
      <c r="E8" s="1">
        <v>75872701</v>
      </c>
      <c r="F8" s="12" t="s">
        <v>35</v>
      </c>
    </row>
    <row r="9" spans="1:6" ht="18">
      <c r="A9" s="8"/>
      <c r="B9" s="15" t="s">
        <v>38</v>
      </c>
      <c r="C9" s="16" t="s">
        <v>39</v>
      </c>
      <c r="D9" s="11" t="s">
        <v>40</v>
      </c>
      <c r="E9" s="1">
        <v>31339202</v>
      </c>
      <c r="F9" s="12" t="s">
        <v>38</v>
      </c>
    </row>
    <row r="10" spans="1:6" ht="18">
      <c r="A10" s="8"/>
      <c r="B10" s="9" t="s">
        <v>41</v>
      </c>
      <c r="C10" s="10" t="s">
        <v>42</v>
      </c>
      <c r="D10" s="11" t="s">
        <v>43</v>
      </c>
      <c r="E10" s="1">
        <v>8280686</v>
      </c>
      <c r="F10" s="12" t="s">
        <v>41</v>
      </c>
    </row>
    <row r="11" spans="1:6" ht="18">
      <c r="A11" s="8"/>
      <c r="B11" s="9" t="s">
        <v>44</v>
      </c>
      <c r="C11" s="10" t="s">
        <v>45</v>
      </c>
      <c r="D11" s="11" t="s">
        <v>46</v>
      </c>
      <c r="E11" s="1">
        <v>54718201</v>
      </c>
      <c r="F11" s="12" t="s">
        <v>44</v>
      </c>
    </row>
    <row r="12" spans="1:6" ht="18">
      <c r="A12" s="8"/>
      <c r="B12" s="9" t="s">
        <v>47</v>
      </c>
      <c r="C12" s="10" t="s">
        <v>45</v>
      </c>
      <c r="D12" s="11" t="s">
        <v>48</v>
      </c>
      <c r="E12" s="1">
        <v>51513101</v>
      </c>
      <c r="F12" s="12" t="s">
        <v>47</v>
      </c>
    </row>
    <row r="13" spans="1:6" ht="18">
      <c r="A13" s="8"/>
      <c r="B13" s="9" t="s">
        <v>49</v>
      </c>
      <c r="C13" s="10" t="s">
        <v>45</v>
      </c>
      <c r="D13" s="11" t="s">
        <v>50</v>
      </c>
      <c r="E13" s="1">
        <v>63864202</v>
      </c>
      <c r="F13" s="12" t="s">
        <v>49</v>
      </c>
    </row>
    <row r="14" spans="1:6" ht="18">
      <c r="A14" s="8"/>
      <c r="B14" s="9" t="s">
        <v>51</v>
      </c>
      <c r="C14" s="10" t="s">
        <v>45</v>
      </c>
      <c r="D14" s="11" t="s">
        <v>52</v>
      </c>
      <c r="E14" s="1">
        <v>6823255</v>
      </c>
      <c r="F14" s="12" t="s">
        <v>51</v>
      </c>
    </row>
    <row r="15" spans="1:6" ht="18">
      <c r="A15" s="8"/>
      <c r="B15" s="9" t="s">
        <v>53</v>
      </c>
      <c r="C15" s="10" t="s">
        <v>45</v>
      </c>
      <c r="D15" s="11" t="s">
        <v>54</v>
      </c>
      <c r="E15" s="1">
        <v>77443601</v>
      </c>
      <c r="F15" s="12" t="s">
        <v>53</v>
      </c>
    </row>
    <row r="16" spans="1:6" ht="18">
      <c r="A16" s="8"/>
      <c r="B16" s="9" t="s">
        <v>55</v>
      </c>
      <c r="C16" s="10" t="s">
        <v>45</v>
      </c>
      <c r="D16" s="11" t="s">
        <v>56</v>
      </c>
      <c r="E16" s="1">
        <v>73382101</v>
      </c>
      <c r="F16" s="12" t="s">
        <v>55</v>
      </c>
    </row>
    <row r="17" spans="1:6" ht="18">
      <c r="A17" s="8"/>
      <c r="B17" s="9" t="s">
        <v>57</v>
      </c>
      <c r="C17" s="10" t="s">
        <v>45</v>
      </c>
      <c r="D17" s="11" t="s">
        <v>58</v>
      </c>
      <c r="E17" s="1">
        <v>88365901</v>
      </c>
      <c r="F17" s="12" t="s">
        <v>57</v>
      </c>
    </row>
    <row r="18" spans="1:6" ht="18">
      <c r="A18" s="8"/>
      <c r="B18" s="9" t="s">
        <v>59</v>
      </c>
      <c r="C18" s="10" t="s">
        <v>60</v>
      </c>
      <c r="D18" s="11" t="s">
        <v>61</v>
      </c>
      <c r="E18" s="1">
        <v>39166002</v>
      </c>
      <c r="F18" s="12" t="s">
        <v>59</v>
      </c>
    </row>
    <row r="19" spans="1:6" ht="18">
      <c r="A19" s="8"/>
      <c r="B19" s="15" t="s">
        <v>62</v>
      </c>
      <c r="C19" s="17" t="s">
        <v>30</v>
      </c>
      <c r="D19" s="11" t="s">
        <v>63</v>
      </c>
      <c r="E19" s="1">
        <v>40295602</v>
      </c>
      <c r="F19" s="12" t="s">
        <v>62</v>
      </c>
    </row>
    <row r="20" spans="1:6" ht="18" customHeight="1">
      <c r="A20" s="8"/>
      <c r="B20" s="9" t="s">
        <v>64</v>
      </c>
      <c r="C20" s="10" t="s">
        <v>45</v>
      </c>
      <c r="D20" s="11" t="s">
        <v>65</v>
      </c>
      <c r="E20" s="1">
        <v>39429702</v>
      </c>
      <c r="F20" s="12" t="s">
        <v>64</v>
      </c>
    </row>
    <row r="21" spans="1:6" ht="18" customHeight="1">
      <c r="A21" s="8"/>
      <c r="B21" s="9" t="s">
        <v>66</v>
      </c>
      <c r="C21" s="10" t="s">
        <v>45</v>
      </c>
      <c r="D21" s="11" t="s">
        <v>67</v>
      </c>
      <c r="E21" s="1">
        <v>76886302</v>
      </c>
      <c r="F21" s="12" t="s">
        <v>66</v>
      </c>
    </row>
    <row r="22" spans="1:6" ht="18">
      <c r="A22" s="8"/>
      <c r="B22" s="9" t="s">
        <v>68</v>
      </c>
      <c r="C22" s="10" t="s">
        <v>69</v>
      </c>
      <c r="D22" s="11" t="s">
        <v>70</v>
      </c>
      <c r="E22" s="1">
        <v>74599802</v>
      </c>
      <c r="F22" s="12" t="s">
        <v>68</v>
      </c>
    </row>
    <row r="23" spans="1:6" ht="18">
      <c r="A23" s="8"/>
      <c r="B23" s="9" t="s">
        <v>71</v>
      </c>
      <c r="C23" s="10" t="s">
        <v>72</v>
      </c>
      <c r="D23" s="11" t="s">
        <v>73</v>
      </c>
      <c r="E23" s="1">
        <v>62923103</v>
      </c>
      <c r="F23" s="12" t="s">
        <v>71</v>
      </c>
    </row>
    <row r="24" spans="1:6" ht="18">
      <c r="A24" s="8"/>
      <c r="B24" s="18" t="s">
        <v>74</v>
      </c>
      <c r="C24" s="10" t="s">
        <v>75</v>
      </c>
      <c r="D24" s="11" t="s">
        <v>76</v>
      </c>
      <c r="E24" s="1">
        <v>52297502</v>
      </c>
      <c r="F24" s="19" t="s">
        <v>74</v>
      </c>
    </row>
    <row r="25" spans="1:6">
      <c r="B25" s="1" t="s">
        <v>77</v>
      </c>
      <c r="F25" s="1" t="s">
        <v>77</v>
      </c>
    </row>
    <row r="26" spans="1:6">
      <c r="B26" s="20" t="s">
        <v>78</v>
      </c>
      <c r="C26" s="21" t="s">
        <v>79</v>
      </c>
      <c r="D26" s="22" t="s">
        <v>80</v>
      </c>
      <c r="E26" s="1">
        <v>52251703</v>
      </c>
      <c r="F26" s="20" t="s">
        <v>78</v>
      </c>
    </row>
    <row r="27" spans="1:6">
      <c r="B27" s="20" t="s">
        <v>81</v>
      </c>
      <c r="C27" s="21" t="s">
        <v>82</v>
      </c>
      <c r="D27" s="22" t="s">
        <v>83</v>
      </c>
      <c r="E27" s="1">
        <v>76518502</v>
      </c>
      <c r="F27" s="20" t="s">
        <v>81</v>
      </c>
    </row>
    <row r="28" spans="1:6">
      <c r="B28" s="20" t="s">
        <v>84</v>
      </c>
      <c r="C28" s="21" t="s">
        <v>85</v>
      </c>
      <c r="D28" s="22" t="s">
        <v>86</v>
      </c>
      <c r="E28" s="1">
        <v>12021803</v>
      </c>
      <c r="F28" s="20" t="s">
        <v>84</v>
      </c>
    </row>
    <row r="29" spans="1:6">
      <c r="B29" s="20" t="s">
        <v>87</v>
      </c>
      <c r="C29" s="21" t="s">
        <v>82</v>
      </c>
      <c r="D29" s="22" t="s">
        <v>88</v>
      </c>
      <c r="E29" s="1">
        <v>62236902</v>
      </c>
      <c r="F29" s="20" t="s">
        <v>87</v>
      </c>
    </row>
    <row r="30" spans="1:6">
      <c r="B30" s="20" t="s">
        <v>89</v>
      </c>
      <c r="C30" s="21" t="s">
        <v>90</v>
      </c>
      <c r="D30" s="22" t="s">
        <v>91</v>
      </c>
      <c r="E30" s="1">
        <v>19124004</v>
      </c>
      <c r="F30" s="20" t="s">
        <v>89</v>
      </c>
    </row>
    <row r="31" spans="1:6">
      <c r="B31" s="20" t="s">
        <v>92</v>
      </c>
      <c r="C31" s="21" t="s">
        <v>93</v>
      </c>
      <c r="D31" s="22" t="s">
        <v>94</v>
      </c>
      <c r="E31" s="1">
        <v>9188269</v>
      </c>
      <c r="F31" s="20" t="s">
        <v>92</v>
      </c>
    </row>
    <row r="33" spans="4:6">
      <c r="D33" s="1" t="s">
        <v>95</v>
      </c>
    </row>
    <row r="34" spans="4:6">
      <c r="D34" s="23" t="s">
        <v>96</v>
      </c>
      <c r="E34" s="23">
        <v>50113501</v>
      </c>
      <c r="F34" s="24" t="s">
        <v>97</v>
      </c>
    </row>
    <row r="35" spans="4:6">
      <c r="D35" s="23" t="s">
        <v>98</v>
      </c>
      <c r="E35" s="23">
        <v>18312401</v>
      </c>
      <c r="F35" s="24" t="s">
        <v>41</v>
      </c>
    </row>
    <row r="36" spans="4:6">
      <c r="D36" s="23" t="s">
        <v>99</v>
      </c>
      <c r="E36" s="23">
        <v>51514401</v>
      </c>
      <c r="F36" s="24" t="s">
        <v>100</v>
      </c>
    </row>
    <row r="37" spans="4:6">
      <c r="D37" s="23" t="s">
        <v>101</v>
      </c>
      <c r="E37" s="23">
        <v>53484801</v>
      </c>
      <c r="F37" s="24" t="s">
        <v>57</v>
      </c>
    </row>
    <row r="38" spans="4:6">
      <c r="D38" s="23" t="s">
        <v>102</v>
      </c>
      <c r="E38" s="23">
        <v>19253701</v>
      </c>
      <c r="F38" s="24" t="s">
        <v>103</v>
      </c>
    </row>
    <row r="39" spans="4:6">
      <c r="D39" s="23" t="s">
        <v>104</v>
      </c>
      <c r="E39" s="23">
        <v>7646355</v>
      </c>
      <c r="F39" s="24" t="s">
        <v>71</v>
      </c>
    </row>
  </sheetData>
  <pageMargins left="0.25" right="0.25" top="0.75" bottom="0.75" header="0.3" footer="0.3"/>
  <pageSetup paperSize="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CustomerStampedTrips_2025052916</vt:lpstr>
      <vt:lpstr>מצבת_כלי_רכב</vt:lpstr>
      <vt:lpstr>מצבת_כלי_רכב!Print_Area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 Stolberg</cp:lastModifiedBy>
  <dcterms:created xsi:type="dcterms:W3CDTF">2025-05-29T13:51:18Z</dcterms:created>
  <dcterms:modified xsi:type="dcterms:W3CDTF">2025-05-29T13:54:10Z</dcterms:modified>
</cp:coreProperties>
</file>