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imone-my.sharepoint.com/personal/moritz_shimone_com/Documents/עובדים/פקודת משכורת/2025/5/כבישי_אגרה+סלופארק_לחייב_עובדים/"/>
    </mc:Choice>
  </mc:AlternateContent>
  <xr:revisionPtr revIDLastSave="26" documentId="8_{74623AEF-C3AB-40C5-B7C7-371EAFD38623}" xr6:coauthVersionLast="47" xr6:coauthVersionMax="47" xr10:uidLastSave="{38762541-29DC-4010-8DE8-4B13A5007D88}"/>
  <bookViews>
    <workbookView xWindow="28680" yWindow="-120" windowWidth="29040" windowHeight="15720" activeTab="1" xr2:uid="{441450D2-AA3C-4961-9E13-82BBEEAEFAF8}"/>
  </bookViews>
  <sheets>
    <sheet name="Sheet2" sheetId="3" r:id="rId1"/>
    <sheet name="CustomerStampedTrips_2025052916" sheetId="1" r:id="rId2"/>
    <sheet name="מצבת_כלי_רכב" sheetId="2" r:id="rId3"/>
  </sheets>
  <externalReferences>
    <externalReference r:id="rId4"/>
  </externalReferences>
  <definedNames>
    <definedName name="_xlnm._FilterDatabase" localSheetId="2" hidden="1">מצבת_כלי_רכב!#REF!</definedName>
    <definedName name="_xlnm.Print_Area" localSheetId="2">מצבת_כלי_רכב!$B$2:$D$24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M6" i="1"/>
  <c r="L6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itayk</author>
  </authors>
  <commentList>
    <comment ref="D23" authorId="0" shapeId="0" xr:uid="{A2D29573-E0B2-42A3-BD98-3AFE493FADDF}">
      <text>
        <r>
          <rPr>
            <b/>
            <sz val="9"/>
            <color indexed="81"/>
            <rFont val="Tahoma"/>
            <family val="2"/>
          </rPr>
          <t>itayk:</t>
        </r>
        <r>
          <rPr>
            <sz val="9"/>
            <color indexed="81"/>
            <rFont val="Tahoma"/>
            <family val="2"/>
          </rPr>
          <t xml:space="preserve">
רכב נרכש ב 22.02.24 תמורת 247,000 ₪ + מעמ +2,250 ₪ אג.רישוי .סכום הועבר במלואו לכלמוביל ב7.2.24 כנגד הלוואה מבינ"ל ע"ס 290,000 ₪.</t>
        </r>
      </text>
    </comment>
  </commentList>
</comments>
</file>

<file path=xl/sharedStrings.xml><?xml version="1.0" encoding="utf-8"?>
<sst xmlns="http://schemas.openxmlformats.org/spreadsheetml/2006/main" count="1230" uniqueCount="128">
  <si>
    <t>נסיעות שנכללו בחשבונית; הופק בתאריך 16:38:17 29/05/2025</t>
  </si>
  <si>
    <t>הנתונים מוצגים עבור מספר חשבון: כל מספרי הלקוח ; מתאריך: 01/01/2025 עד תאריך: 30/04/2025.</t>
  </si>
  <si>
    <t>נמצאו 268 רשומות.</t>
  </si>
  <si>
    <t>מספר חשבון</t>
  </si>
  <si>
    <t>מספר חשבונית</t>
  </si>
  <si>
    <t>מספר רכב</t>
  </si>
  <si>
    <t>סוג רכב</t>
  </si>
  <si>
    <t>כניסה</t>
  </si>
  <si>
    <t>יציאה</t>
  </si>
  <si>
    <t>מס קטעים</t>
  </si>
  <si>
    <t>סכום לפני מעמ</t>
  </si>
  <si>
    <t>פרטי</t>
  </si>
  <si>
    <t>מחלף נווה שאנן</t>
  </si>
  <si>
    <t>חוף הכרמל נתיב 24</t>
  </si>
  <si>
    <t>קריות נתיב 43</t>
  </si>
  <si>
    <t>חוף הכרמל נתיב 23</t>
  </si>
  <si>
    <t>קריות נתיב 33</t>
  </si>
  <si>
    <t>חוף הכרמל נתיב 14</t>
  </si>
  <si>
    <t>קריות נתיב 44</t>
  </si>
  <si>
    <t>קריות נתיב 32</t>
  </si>
  <si>
    <t>חוף הכרמל נתיב 13</t>
  </si>
  <si>
    <t>קריות נתיב 34</t>
  </si>
  <si>
    <t>קריות נתיב 45</t>
  </si>
  <si>
    <t>מעל 4 עד 12 טון</t>
  </si>
  <si>
    <t>קריות נתיב 35</t>
  </si>
  <si>
    <t>חוף הכרמל נתיב 12</t>
  </si>
  <si>
    <t>חוף הכרמל נתיב 22</t>
  </si>
  <si>
    <t>קריות נתיב 42</t>
  </si>
  <si>
    <t>חוף הכרמל נתיב 15</t>
  </si>
  <si>
    <t>שם העובד</t>
  </si>
  <si>
    <t>סוג הרכב</t>
  </si>
  <si>
    <t>קבוצת שמעוני:</t>
  </si>
  <si>
    <t>יחזקאל שמעוני</t>
  </si>
  <si>
    <t>לקסוס</t>
  </si>
  <si>
    <t>707-25-702</t>
  </si>
  <si>
    <t xml:space="preserve">גאיה שמעוני </t>
  </si>
  <si>
    <t>קיה נירו סטיישן EX</t>
  </si>
  <si>
    <t>138-02-001</t>
  </si>
  <si>
    <t xml:space="preserve">ליאור שמעוני </t>
  </si>
  <si>
    <t>מיצובישי אוטלנדר</t>
  </si>
  <si>
    <t>79-216-39</t>
  </si>
  <si>
    <t>כנרת פרס</t>
  </si>
  <si>
    <t>טויוטה C-HR CITY</t>
  </si>
  <si>
    <t>758-72-701</t>
  </si>
  <si>
    <t xml:space="preserve">דוד זילברמן </t>
  </si>
  <si>
    <t>MG</t>
  </si>
  <si>
    <t>313-39-202</t>
  </si>
  <si>
    <t>אורי צמח</t>
  </si>
  <si>
    <t>טויוטה C-HR CHIC</t>
  </si>
  <si>
    <t>82-806-86</t>
  </si>
  <si>
    <t>עמית רוזנשטיין</t>
  </si>
  <si>
    <t>יונדאי איוניק</t>
  </si>
  <si>
    <t>547-18-201</t>
  </si>
  <si>
    <t>יגאל פניאל</t>
  </si>
  <si>
    <t>515-13-101</t>
  </si>
  <si>
    <t xml:space="preserve">אבי ברכה </t>
  </si>
  <si>
    <t>638-64-202</t>
  </si>
  <si>
    <t xml:space="preserve">אמנון גבע </t>
  </si>
  <si>
    <t>68-232-55</t>
  </si>
  <si>
    <t>דניאל קעאטבי</t>
  </si>
  <si>
    <t>774-43-601</t>
  </si>
  <si>
    <t>ארז שפירא(מאגר)</t>
  </si>
  <si>
    <t>733-82-101</t>
  </si>
  <si>
    <t>איציק גבע</t>
  </si>
  <si>
    <t>883-65-901</t>
  </si>
  <si>
    <t>מאגר(יקום אלעד)</t>
  </si>
  <si>
    <t>אופל קומבה</t>
  </si>
  <si>
    <t>391-66-002</t>
  </si>
  <si>
    <t>יאיר חסידוף</t>
  </si>
  <si>
    <t>402-95-602</t>
  </si>
  <si>
    <t xml:space="preserve">ירון יוסף </t>
  </si>
  <si>
    <t>394-29-702</t>
  </si>
  <si>
    <t>יניב הררי</t>
  </si>
  <si>
    <t>768-86-302</t>
  </si>
  <si>
    <t>מחסן איציק משיח</t>
  </si>
  <si>
    <t>משאית איווקו</t>
  </si>
  <si>
    <t>745-99-802</t>
  </si>
  <si>
    <t>מחסן ספרינטר</t>
  </si>
  <si>
    <t>משאית מרצדס</t>
  </si>
  <si>
    <t>629-23-103</t>
  </si>
  <si>
    <t>(מאגר)</t>
  </si>
  <si>
    <t>טויטה קורולה</t>
  </si>
  <si>
    <t>522-97-502</t>
  </si>
  <si>
    <t>ברייטקום</t>
  </si>
  <si>
    <t>יוני אגמון</t>
  </si>
  <si>
    <t>BYD</t>
  </si>
  <si>
    <t>522-51-703</t>
  </si>
  <si>
    <t>יוני אגמון (פיני לשעבר)</t>
  </si>
  <si>
    <t>יונדאי אוניק</t>
  </si>
  <si>
    <t>765-18-502</t>
  </si>
  <si>
    <t xml:space="preserve">אלמוג מורבייה </t>
  </si>
  <si>
    <t>יונדאי ELANTRA</t>
  </si>
  <si>
    <t xml:space="preserve">120-21-803 </t>
  </si>
  <si>
    <t>בני בסטקר</t>
  </si>
  <si>
    <t>622-36-902</t>
  </si>
  <si>
    <t>אבישי אביחן חדש</t>
  </si>
  <si>
    <t>ליפמוטור</t>
  </si>
  <si>
    <t>191-24-004</t>
  </si>
  <si>
    <t>עודד אביחן</t>
  </si>
  <si>
    <t>GMC</t>
  </si>
  <si>
    <t>91-882-69</t>
  </si>
  <si>
    <t>רכבים שנמכרו</t>
  </si>
  <si>
    <t>501-13-501</t>
  </si>
  <si>
    <t>יאיר חסידוב</t>
  </si>
  <si>
    <t>183-12-401</t>
  </si>
  <si>
    <t>515-14-401</t>
  </si>
  <si>
    <t>מאגר-יקום- אלעד (אבי ברכה לשעבר)</t>
  </si>
  <si>
    <t>534-84-801</t>
  </si>
  <si>
    <t>192-53-701</t>
  </si>
  <si>
    <t>מאגר - תובל (בעבר עומר כהן - טכנאי/ עמית רוזנשטיין)</t>
  </si>
  <si>
    <t>76-463-55</t>
  </si>
  <si>
    <t>מועד</t>
  </si>
  <si>
    <t>Thursday</t>
  </si>
  <si>
    <t>Wednesday</t>
  </si>
  <si>
    <t>Tuesday</t>
  </si>
  <si>
    <t>Sunday</t>
  </si>
  <si>
    <t>Friday</t>
  </si>
  <si>
    <t>Saturday</t>
  </si>
  <si>
    <t>Monday</t>
  </si>
  <si>
    <t>סכום כולל מע"מ</t>
  </si>
  <si>
    <t>שם נהג</t>
  </si>
  <si>
    <t>שישי/שבת?</t>
  </si>
  <si>
    <t>Row Labels</t>
  </si>
  <si>
    <t>Grand Total</t>
  </si>
  <si>
    <t>Column Labels</t>
  </si>
  <si>
    <t>no</t>
  </si>
  <si>
    <t>yes</t>
  </si>
  <si>
    <t>Sum of סכום כולל מע"מ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</si>
</sst>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dd\,\ mmmm\ d\,\ yyyy;@" x16r2:formatCode16="[$-en-IL,1]dddd\,\ mmmm\ d\,\ yyyy;@"/>
  </numFmts>
  <fonts count="2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charset val="177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color rgb="FFFF0000"/>
      <name val="Arial"/>
      <family val="2"/>
    </font>
    <font>
      <sz val="10"/>
      <name val="Arial"/>
      <family val="2"/>
      <charset val="177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24" fillId="0" borderId="0"/>
  </cellStyleXfs>
  <cellXfs count="30">
    <xf numFmtId="0" fontId="0" fillId="0" borderId="0" xfId="0"/>
    <xf numFmtId="0" fontId="18" fillId="0" borderId="0" xfId="42"/>
    <xf numFmtId="0" fontId="19" fillId="33" borderId="10" xfId="42" applyFont="1" applyFill="1" applyBorder="1" applyAlignment="1">
      <alignment horizontal="center" wrapText="1"/>
    </xf>
    <xf numFmtId="0" fontId="20" fillId="0" borderId="0" xfId="42" applyFont="1" applyAlignment="1">
      <alignment horizontal="center" wrapText="1"/>
    </xf>
    <xf numFmtId="0" fontId="21" fillId="0" borderId="11" xfId="42" applyFont="1" applyBorder="1"/>
    <xf numFmtId="0" fontId="22" fillId="0" borderId="11" xfId="42" applyFont="1" applyBorder="1"/>
    <xf numFmtId="0" fontId="19" fillId="0" borderId="11" xfId="42" applyFont="1" applyBorder="1" applyAlignment="1">
      <alignment horizontal="center"/>
    </xf>
    <xf numFmtId="0" fontId="23" fillId="0" borderId="0" xfId="42" applyFont="1"/>
    <xf numFmtId="14" fontId="18" fillId="0" borderId="0" xfId="42" applyNumberFormat="1"/>
    <xf numFmtId="0" fontId="19" fillId="0" borderId="12" xfId="42" applyFont="1" applyBorder="1"/>
    <xf numFmtId="0" fontId="22" fillId="0" borderId="12" xfId="42" applyFont="1" applyBorder="1"/>
    <xf numFmtId="0" fontId="22" fillId="0" borderId="12" xfId="42" applyFont="1" applyBorder="1" applyAlignment="1">
      <alignment horizontal="center"/>
    </xf>
    <xf numFmtId="0" fontId="20" fillId="0" borderId="0" xfId="42" applyFont="1"/>
    <xf numFmtId="0" fontId="19" fillId="34" borderId="12" xfId="42" applyFont="1" applyFill="1" applyBorder="1" applyAlignment="1">
      <alignment wrapText="1"/>
    </xf>
    <xf numFmtId="0" fontId="20" fillId="0" borderId="0" xfId="42" applyFont="1" applyAlignment="1">
      <alignment wrapText="1"/>
    </xf>
    <xf numFmtId="0" fontId="19" fillId="34" borderId="12" xfId="42" applyFont="1" applyFill="1" applyBorder="1"/>
    <xf numFmtId="0" fontId="22" fillId="0" borderId="12" xfId="42" applyFont="1" applyBorder="1" applyAlignment="1">
      <alignment horizontal="right"/>
    </xf>
    <xf numFmtId="0" fontId="22" fillId="0" borderId="12" xfId="43" applyFont="1" applyBorder="1"/>
    <xf numFmtId="0" fontId="19" fillId="0" borderId="12" xfId="42" applyFont="1" applyBorder="1" applyAlignment="1">
      <alignment horizontal="right"/>
    </xf>
    <xf numFmtId="0" fontId="20" fillId="0" borderId="0" xfId="42" applyFont="1" applyAlignment="1">
      <alignment horizontal="right"/>
    </xf>
    <xf numFmtId="0" fontId="24" fillId="0" borderId="0" xfId="44"/>
    <xf numFmtId="0" fontId="24" fillId="0" borderId="0" xfId="44" applyAlignment="1">
      <alignment horizontal="right"/>
    </xf>
    <xf numFmtId="0" fontId="24" fillId="0" borderId="0" xfId="44" applyAlignment="1">
      <alignment horizontal="center"/>
    </xf>
    <xf numFmtId="0" fontId="24" fillId="35" borderId="0" xfId="44" applyFill="1"/>
    <xf numFmtId="0" fontId="24" fillId="36" borderId="0" xfId="44" applyFill="1" applyAlignment="1">
      <alignment horizontal="center"/>
    </xf>
    <xf numFmtId="0" fontId="24" fillId="36" borderId="0" xfId="44" applyFill="1"/>
    <xf numFmtId="2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2ECE4076-0B36-4DBE-8AE8-ABA2E49D040A}"/>
    <cellStyle name="Normal 6 2 2 3" xfId="43" xr:uid="{5EDF58A5-6AC6-438A-8B0C-E11D72BB64A4}"/>
    <cellStyle name="Normal 6 2 4" xfId="42" xr:uid="{0F3A431A-7506-4DE4-A77D-B719D1AD26C1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[מנהרות_הכרמל_שמעוני_1-4.25.xlsx]Sheet2!PivotTable3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אבי ברכה </c:v>
                </c:pt>
                <c:pt idx="1">
                  <c:v>איציק גבע</c:v>
                </c:pt>
                <c:pt idx="2">
                  <c:v>ארז שפירא(מאגר)</c:v>
                </c:pt>
                <c:pt idx="3">
                  <c:v>יאיר חסידוב</c:v>
                </c:pt>
                <c:pt idx="4">
                  <c:v>יגאל פניאל</c:v>
                </c:pt>
                <c:pt idx="5">
                  <c:v>יניב הררי</c:v>
                </c:pt>
                <c:pt idx="6">
                  <c:v>ירון יוסף </c:v>
                </c:pt>
                <c:pt idx="7">
                  <c:v>מחסן איציק משיח</c:v>
                </c:pt>
                <c:pt idx="8">
                  <c:v>מחסן ספרינטר</c:v>
                </c:pt>
                <c:pt idx="9">
                  <c:v>עמית רוזנשטיין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23.104399999999998</c:v>
                </c:pt>
                <c:pt idx="1">
                  <c:v>138.83879999999999</c:v>
                </c:pt>
                <c:pt idx="2">
                  <c:v>346.5659999999998</c:v>
                </c:pt>
                <c:pt idx="3">
                  <c:v>80.865399999999994</c:v>
                </c:pt>
                <c:pt idx="4">
                  <c:v>69.313199999999995</c:v>
                </c:pt>
                <c:pt idx="5">
                  <c:v>1676.8390000000036</c:v>
                </c:pt>
                <c:pt idx="6">
                  <c:v>23.1752</c:v>
                </c:pt>
                <c:pt idx="7">
                  <c:v>752.42699999999968</c:v>
                </c:pt>
                <c:pt idx="8">
                  <c:v>1619.0661999999991</c:v>
                </c:pt>
                <c:pt idx="9">
                  <c:v>23.104399999999998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C-49E4-8DFB-D6003D98129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אבי ברכה </c:v>
                </c:pt>
                <c:pt idx="1">
                  <c:v>איציק גבע</c:v>
                </c:pt>
                <c:pt idx="2">
                  <c:v>ארז שפירא(מאגר)</c:v>
                </c:pt>
                <c:pt idx="3">
                  <c:v>יאיר חסידוב</c:v>
                </c:pt>
                <c:pt idx="4">
                  <c:v>יגאל פניאל</c:v>
                </c:pt>
                <c:pt idx="5">
                  <c:v>יניב הררי</c:v>
                </c:pt>
                <c:pt idx="6">
                  <c:v>ירון יוסף </c:v>
                </c:pt>
                <c:pt idx="7">
                  <c:v>מחסן איציק משיח</c:v>
                </c:pt>
                <c:pt idx="8">
                  <c:v>מחסן ספרינטר</c:v>
                </c:pt>
                <c:pt idx="9">
                  <c:v>עמית רוזנשטיין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2">
                  <c:v>46.208799999999997</c:v>
                </c:pt>
                <c:pt idx="5">
                  <c:v>196.63519999999997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C-49E4-8DFB-D6003D981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00800"/>
        <c:axId val="588197440"/>
      </c:barChart>
      <c:catAx>
        <c:axId val="5882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8197440"/>
        <c:crosses val="autoZero"/>
        <c:auto val="1"/>
        <c:lblAlgn val="ctr"/>
        <c:lblOffset val="100"/>
        <c:noMultiLvlLbl val="0"/>
      </c:catAx>
      <c:valAx>
        <c:axId val="5881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82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ContentPlaceHolder1$ucVehicleList$rptVehicle$ctl07$lbtnDelete','')" TargetMode="External"/><Relationship Id="rId13" Type="http://schemas.openxmlformats.org/officeDocument/2006/relationships/hyperlink" Target="javascript:__doPostBack('ctl00$ContentPlaceHolder1$ucVehicleList$rptVehicle$ctl12$lbtnDelete','')" TargetMode="External"/><Relationship Id="rId18" Type="http://schemas.openxmlformats.org/officeDocument/2006/relationships/hyperlink" Target="javascript:__doPostBack('ctl00$ContentPlaceHolder1$ucVehicleList$rptVehicle$ctl17$lbtnDelete','')" TargetMode="External"/><Relationship Id="rId3" Type="http://schemas.openxmlformats.org/officeDocument/2006/relationships/hyperlink" Target="javascript:__doPostBack('ctl00$ContentPlaceHolder1$ucVehicleList$rptVehicle$ctl02$lbtnDelete','')" TargetMode="External"/><Relationship Id="rId7" Type="http://schemas.openxmlformats.org/officeDocument/2006/relationships/hyperlink" Target="javascript:__doPostBack('ctl00$ContentPlaceHolder1$ucVehicleList$rptVehicle$ctl06$lbtnDelete','')" TargetMode="External"/><Relationship Id="rId12" Type="http://schemas.openxmlformats.org/officeDocument/2006/relationships/hyperlink" Target="javascript:__doPostBack('ctl00$ContentPlaceHolder1$ucVehicleList$rptVehicle$ctl11$lbtnDelete','')" TargetMode="External"/><Relationship Id="rId17" Type="http://schemas.openxmlformats.org/officeDocument/2006/relationships/hyperlink" Target="javascript:__doPostBack('ctl00$ContentPlaceHolder1$ucVehicleList$rptVehicle$ctl16$lbtnDelete','')" TargetMode="External"/><Relationship Id="rId2" Type="http://schemas.openxmlformats.org/officeDocument/2006/relationships/image" Target="../media/image1.png"/><Relationship Id="rId16" Type="http://schemas.openxmlformats.org/officeDocument/2006/relationships/hyperlink" Target="javascript:__doPostBack('ctl00$ContentPlaceHolder1$ucVehicleList$rptVehicle$ctl15$lbtnDelete','')" TargetMode="External"/><Relationship Id="rId20" Type="http://schemas.openxmlformats.org/officeDocument/2006/relationships/hyperlink" Target="javascript:__doPostBack('ctl00$ContentPlaceHolder1$ucVehicleList$rptVehicle$ctl19$lbtnDelete','')" TargetMode="External"/><Relationship Id="rId1" Type="http://schemas.openxmlformats.org/officeDocument/2006/relationships/hyperlink" Target="javascript:__doPostBack('ctl00$ContentPlaceHolder1$ucVehicleList$rptVehicle$ctl01$lbtnDelete','')" TargetMode="External"/><Relationship Id="rId6" Type="http://schemas.openxmlformats.org/officeDocument/2006/relationships/hyperlink" Target="javascript:__doPostBack('ctl00$ContentPlaceHolder1$ucVehicleList$rptVehicle$ctl05$lbtnDelete','')" TargetMode="External"/><Relationship Id="rId11" Type="http://schemas.openxmlformats.org/officeDocument/2006/relationships/hyperlink" Target="javascript:__doPostBack('ctl00$ContentPlaceHolder1$ucVehicleList$rptVehicle$ctl10$lbtnDelete','')" TargetMode="External"/><Relationship Id="rId5" Type="http://schemas.openxmlformats.org/officeDocument/2006/relationships/hyperlink" Target="javascript:__doPostBack('ctl00$ContentPlaceHolder1$ucVehicleList$rptVehicle$ctl04$lbtnDelete','')" TargetMode="External"/><Relationship Id="rId15" Type="http://schemas.openxmlformats.org/officeDocument/2006/relationships/hyperlink" Target="javascript:__doPostBack('ctl00$ContentPlaceHolder1$ucVehicleList$rptVehicle$ctl14$lbtnDelete','')" TargetMode="External"/><Relationship Id="rId10" Type="http://schemas.openxmlformats.org/officeDocument/2006/relationships/hyperlink" Target="javascript:__doPostBack('ctl00$ContentPlaceHolder1$ucVehicleList$rptVehicle$ctl09$lbtnDelete','')" TargetMode="External"/><Relationship Id="rId19" Type="http://schemas.openxmlformats.org/officeDocument/2006/relationships/hyperlink" Target="javascript:__doPostBack('ctl00$ContentPlaceHolder1$ucVehicleList$rptVehicle$ctl18$lbtnDelete','')" TargetMode="External"/><Relationship Id="rId4" Type="http://schemas.openxmlformats.org/officeDocument/2006/relationships/hyperlink" Target="javascript:__doPostBack('ctl00$ContentPlaceHolder1$ucVehicleList$rptVehicle$ctl03$lbtnDelete','')" TargetMode="External"/><Relationship Id="rId9" Type="http://schemas.openxmlformats.org/officeDocument/2006/relationships/hyperlink" Target="javascript:__doPostBack('ctl00$ContentPlaceHolder1$ucVehicleList$rptVehicle$ctl08$lbtnDelete','')" TargetMode="External"/><Relationship Id="rId14" Type="http://schemas.openxmlformats.org/officeDocument/2006/relationships/hyperlink" Target="javascript:__doPostBack('ctl00$ContentPlaceHolder1$ucVehicleList$rptVehicle$ctl13$lbtnDelete',''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157162</xdr:rowOff>
    </xdr:from>
    <xdr:to>
      <xdr:col>18</xdr:col>
      <xdr:colOff>228600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B1748-B683-E65F-27BC-946FFB5A6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16320</xdr:col>
      <xdr:colOff>5715</xdr:colOff>
      <xdr:row>25</xdr:row>
      <xdr:rowOff>0</xdr:rowOff>
    </xdr:from>
    <xdr:ext cx="127635" cy="192405"/>
    <xdr:pic>
      <xdr:nvPicPr>
        <xdr:cNvPr id="2" name="תמונה 1">
          <a:hlinkClick xmlns:r="http://schemas.openxmlformats.org/officeDocument/2006/relationships" r:id="rId1" tooltip="מחיקת רכב מספר 707-25-702"/>
          <a:extLst>
            <a:ext uri="{FF2B5EF4-FFF2-40B4-BE49-F238E27FC236}">
              <a16:creationId xmlns:a16="http://schemas.microsoft.com/office/drawing/2014/main" id="{016E5863-8DC3-4200-A79B-982857ED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64275" y="5705475"/>
          <a:ext cx="12763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3" name="תמונה 2">
          <a:hlinkClick xmlns:r="http://schemas.openxmlformats.org/officeDocument/2006/relationships" r:id="rId3" tooltip="מחיקת רכב מספר 192-53-701"/>
          <a:extLst>
            <a:ext uri="{FF2B5EF4-FFF2-40B4-BE49-F238E27FC236}">
              <a16:creationId xmlns:a16="http://schemas.microsoft.com/office/drawing/2014/main" id="{9DEBA5A6-54C3-401E-8DE7-77E9C7DB6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4" name="תמונה 3">
          <a:hlinkClick xmlns:r="http://schemas.openxmlformats.org/officeDocument/2006/relationships" r:id="rId4" tooltip="מחיקת רכב מספר 185-98-401"/>
          <a:extLst>
            <a:ext uri="{FF2B5EF4-FFF2-40B4-BE49-F238E27FC236}">
              <a16:creationId xmlns:a16="http://schemas.microsoft.com/office/drawing/2014/main" id="{184E72F4-0BDE-4C7B-9935-8A6748BBA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5" name="תמונה 4">
          <a:hlinkClick xmlns:r="http://schemas.openxmlformats.org/officeDocument/2006/relationships" r:id="rId5" tooltip="מחיקת רכב מספר 183-12-401"/>
          <a:extLst>
            <a:ext uri="{FF2B5EF4-FFF2-40B4-BE49-F238E27FC236}">
              <a16:creationId xmlns:a16="http://schemas.microsoft.com/office/drawing/2014/main" id="{AE935656-0EBC-41E5-9FE5-EC2C37C7B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6" name="תמונה 5">
          <a:hlinkClick xmlns:r="http://schemas.openxmlformats.org/officeDocument/2006/relationships" r:id="rId6" tooltip="מחיקת רכב מספר 84-431-13"/>
          <a:extLst>
            <a:ext uri="{FF2B5EF4-FFF2-40B4-BE49-F238E27FC236}">
              <a16:creationId xmlns:a16="http://schemas.microsoft.com/office/drawing/2014/main" id="{BF697460-9C71-4B38-98C3-3ED38D336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7" name="תמונה 6">
          <a:hlinkClick xmlns:r="http://schemas.openxmlformats.org/officeDocument/2006/relationships" r:id="rId7" tooltip="מחיקת רכב מספר 79-216-39"/>
          <a:extLst>
            <a:ext uri="{FF2B5EF4-FFF2-40B4-BE49-F238E27FC236}">
              <a16:creationId xmlns:a16="http://schemas.microsoft.com/office/drawing/2014/main" id="{BE243EFD-8FB1-4BB6-9BA7-2D895EAF1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8" name="תמונה 7">
          <a:hlinkClick xmlns:r="http://schemas.openxmlformats.org/officeDocument/2006/relationships" r:id="rId8" tooltip="מחיקת רכב מספר 62-045-75"/>
          <a:extLst>
            <a:ext uri="{FF2B5EF4-FFF2-40B4-BE49-F238E27FC236}">
              <a16:creationId xmlns:a16="http://schemas.microsoft.com/office/drawing/2014/main" id="{CB6DE538-15ED-4957-AC1D-12B662B93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9" name="תמונה 8">
          <a:hlinkClick xmlns:r="http://schemas.openxmlformats.org/officeDocument/2006/relationships" r:id="rId9" tooltip="מחיקת רכב מספר 42-744-78"/>
          <a:extLst>
            <a:ext uri="{FF2B5EF4-FFF2-40B4-BE49-F238E27FC236}">
              <a16:creationId xmlns:a16="http://schemas.microsoft.com/office/drawing/2014/main" id="{5A9E01AA-599F-4638-A8CB-114534892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0" name="תמונה 9">
          <a:hlinkClick xmlns:r="http://schemas.openxmlformats.org/officeDocument/2006/relationships" r:id="rId10" tooltip="מחיקת רכב מספר 10-668-34"/>
          <a:extLst>
            <a:ext uri="{FF2B5EF4-FFF2-40B4-BE49-F238E27FC236}">
              <a16:creationId xmlns:a16="http://schemas.microsoft.com/office/drawing/2014/main" id="{72362CC3-3EF9-4968-AD8B-200A45436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1" name="תמונה 10">
          <a:hlinkClick xmlns:r="http://schemas.openxmlformats.org/officeDocument/2006/relationships" r:id="rId11" tooltip="מחיקת רכב מספר 182-47-101"/>
          <a:extLst>
            <a:ext uri="{FF2B5EF4-FFF2-40B4-BE49-F238E27FC236}">
              <a16:creationId xmlns:a16="http://schemas.microsoft.com/office/drawing/2014/main" id="{6BF7A719-E0C9-4DE8-A7F8-B0E21B46F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2" name="תמונה 11">
          <a:hlinkClick xmlns:r="http://schemas.openxmlformats.org/officeDocument/2006/relationships" r:id="rId12" tooltip="מחיקת רכב מספר 76-463-55"/>
          <a:extLst>
            <a:ext uri="{FF2B5EF4-FFF2-40B4-BE49-F238E27FC236}">
              <a16:creationId xmlns:a16="http://schemas.microsoft.com/office/drawing/2014/main" id="{2C566559-8D46-4873-B3A2-B1F346AF9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3" name="תמונה 12">
          <a:hlinkClick xmlns:r="http://schemas.openxmlformats.org/officeDocument/2006/relationships" r:id="rId13" tooltip="מחיקת רכב מספר 285-24-201"/>
          <a:extLst>
            <a:ext uri="{FF2B5EF4-FFF2-40B4-BE49-F238E27FC236}">
              <a16:creationId xmlns:a16="http://schemas.microsoft.com/office/drawing/2014/main" id="{77E9F4AA-64FC-48DF-A959-7D9EE15F6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4" name="תמונה 13">
          <a:hlinkClick xmlns:r="http://schemas.openxmlformats.org/officeDocument/2006/relationships" r:id="rId14" tooltip="מחיקת רכב מספר 185-98-501"/>
          <a:extLst>
            <a:ext uri="{FF2B5EF4-FFF2-40B4-BE49-F238E27FC236}">
              <a16:creationId xmlns:a16="http://schemas.microsoft.com/office/drawing/2014/main" id="{9B8EC0BC-53D8-401F-B484-CAD5741B3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5" name="תמונה 14">
          <a:hlinkClick xmlns:r="http://schemas.openxmlformats.org/officeDocument/2006/relationships" r:id="rId15" tooltip="מחיקת רכב מספר 183-12-201"/>
          <a:extLst>
            <a:ext uri="{FF2B5EF4-FFF2-40B4-BE49-F238E27FC236}">
              <a16:creationId xmlns:a16="http://schemas.microsoft.com/office/drawing/2014/main" id="{6F32C9E5-242B-48CC-88A2-C3FF8D4D4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6" name="תמונה 15">
          <a:hlinkClick xmlns:r="http://schemas.openxmlformats.org/officeDocument/2006/relationships" r:id="rId16" tooltip="מחיקת רכב מספר 82-806-86"/>
          <a:extLst>
            <a:ext uri="{FF2B5EF4-FFF2-40B4-BE49-F238E27FC236}">
              <a16:creationId xmlns:a16="http://schemas.microsoft.com/office/drawing/2014/main" id="{6637FD6B-679D-4CAF-8D87-171637CFD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7" name="תמונה 16">
          <a:hlinkClick xmlns:r="http://schemas.openxmlformats.org/officeDocument/2006/relationships" r:id="rId17" tooltip="מחיקת רכב מספר 68-232-55"/>
          <a:extLst>
            <a:ext uri="{FF2B5EF4-FFF2-40B4-BE49-F238E27FC236}">
              <a16:creationId xmlns:a16="http://schemas.microsoft.com/office/drawing/2014/main" id="{932E3E00-5A0B-4BEB-A527-26C829A2C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8" name="תמונה 17">
          <a:hlinkClick xmlns:r="http://schemas.openxmlformats.org/officeDocument/2006/relationships" r:id="rId18" tooltip="מחיקת רכב מספר 515-14-401"/>
          <a:extLst>
            <a:ext uri="{FF2B5EF4-FFF2-40B4-BE49-F238E27FC236}">
              <a16:creationId xmlns:a16="http://schemas.microsoft.com/office/drawing/2014/main" id="{0E67EE63-3F04-4380-B7A6-D6B45945B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9" name="תמונה 18">
          <a:hlinkClick xmlns:r="http://schemas.openxmlformats.org/officeDocument/2006/relationships" r:id="rId19" tooltip="מחיקת רכב מספר 515-13-101"/>
          <a:extLst>
            <a:ext uri="{FF2B5EF4-FFF2-40B4-BE49-F238E27FC236}">
              <a16:creationId xmlns:a16="http://schemas.microsoft.com/office/drawing/2014/main" id="{260FCE8A-9ED8-414F-8936-6CB465345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20" name="תמונה 19">
          <a:hlinkClick xmlns:r="http://schemas.openxmlformats.org/officeDocument/2006/relationships" r:id="rId20" tooltip="מחיקת רכב מספר 501-13-501"/>
          <a:extLst>
            <a:ext uri="{FF2B5EF4-FFF2-40B4-BE49-F238E27FC236}">
              <a16:creationId xmlns:a16="http://schemas.microsoft.com/office/drawing/2014/main" id="{AF5FD9BD-8939-44E9-9ACA-5A897D969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16315</xdr:col>
      <xdr:colOff>430530</xdr:colOff>
      <xdr:row>25</xdr:row>
      <xdr:rowOff>0</xdr:rowOff>
    </xdr:from>
    <xdr:ext cx="140970" cy="192405"/>
    <xdr:pic>
      <xdr:nvPicPr>
        <xdr:cNvPr id="21" name="תמונה 20">
          <a:hlinkClick xmlns:r="http://schemas.openxmlformats.org/officeDocument/2006/relationships" r:id="rId1" tooltip="מחיקת רכב מספר 707-25-702"/>
          <a:extLst>
            <a:ext uri="{FF2B5EF4-FFF2-40B4-BE49-F238E27FC236}">
              <a16:creationId xmlns:a16="http://schemas.microsoft.com/office/drawing/2014/main" id="{9A771AC9-67CE-4B4B-918F-AA2D6D3F1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09100" y="5705475"/>
          <a:ext cx="140970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himone-my.sharepoint.com/personal/moritz_shimone_com/Documents/&#1506;&#1493;&#1489;&#1491;&#1497;&#1501;/&#1508;&#1511;&#1493;&#1491;&#1514;%20&#1502;&#1513;&#1499;&#1493;&#1512;&#1514;/2025/5/&#1499;&#1489;&#1497;&#1513;_6_&#1495;&#1493;&#1510;&#1492;_&#1510;&#1508;&#1493;&#1503;_&#1513;&#1502;&#1506;&#1493;&#1504;&#1497;/&#1499;&#1489;&#1497;&#1513;_6_&#1492;&#1497;&#1497;&#1493;&#1493;&#1497;&#1497;&#1494;_&#1513;&#1502;&#1506;&#1493;&#1504;&#1497;_1-4.25.xlsx" TargetMode="External"/><Relationship Id="rId1" Type="http://schemas.openxmlformats.org/officeDocument/2006/relationships/externalLinkPath" Target="&#1499;&#1489;&#1497;&#1513;_6_&#1492;&#1497;&#1497;&#1493;&#1493;&#1497;&#1497;&#1494;_&#1513;&#1502;&#1506;&#1493;&#1504;&#1497;_1-4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CustomerStampedTrips_2025052914"/>
      <sheetName val="מצבת_כלי_רכב"/>
    </sheetNames>
    <sheetDataSet>
      <sheetData sheetId="0"/>
      <sheetData sheetId="1"/>
      <sheetData sheetId="2">
        <row r="3">
          <cell r="F3" t="str">
            <v>שם העובד</v>
          </cell>
        </row>
        <row r="4">
          <cell r="F4" t="str">
            <v>קבוצת שמעוני:</v>
          </cell>
        </row>
        <row r="5">
          <cell r="E5">
            <v>70725702</v>
          </cell>
          <cell r="F5" t="str">
            <v>יחזקאל שמעוני</v>
          </cell>
        </row>
        <row r="6">
          <cell r="E6">
            <v>13802001</v>
          </cell>
          <cell r="F6" t="str">
            <v xml:space="preserve">גאיה שמעוני </v>
          </cell>
        </row>
        <row r="7">
          <cell r="E7">
            <v>7921639</v>
          </cell>
          <cell r="F7" t="str">
            <v xml:space="preserve">ליאור שמעוני </v>
          </cell>
        </row>
        <row r="8">
          <cell r="E8">
            <v>75872701</v>
          </cell>
          <cell r="F8" t="str">
            <v>כנרת פרס</v>
          </cell>
        </row>
        <row r="9">
          <cell r="E9">
            <v>31339202</v>
          </cell>
          <cell r="F9" t="str">
            <v xml:space="preserve">דוד זילברמן </v>
          </cell>
        </row>
        <row r="10">
          <cell r="E10">
            <v>8280686</v>
          </cell>
          <cell r="F10" t="str">
            <v>אורי צמח</v>
          </cell>
        </row>
        <row r="11">
          <cell r="E11">
            <v>54718201</v>
          </cell>
          <cell r="F11" t="str">
            <v>עמית רוזנשטיין</v>
          </cell>
        </row>
        <row r="12">
          <cell r="E12">
            <v>51513101</v>
          </cell>
          <cell r="F12" t="str">
            <v>יגאל פניאל</v>
          </cell>
        </row>
        <row r="13">
          <cell r="E13">
            <v>63864202</v>
          </cell>
          <cell r="F13" t="str">
            <v xml:space="preserve">אבי ברכה </v>
          </cell>
        </row>
        <row r="14">
          <cell r="E14">
            <v>6823255</v>
          </cell>
          <cell r="F14" t="str">
            <v xml:space="preserve">אמנון גבע </v>
          </cell>
        </row>
        <row r="15">
          <cell r="E15">
            <v>77443601</v>
          </cell>
          <cell r="F15" t="str">
            <v>דניאל קעאטבי</v>
          </cell>
        </row>
        <row r="16">
          <cell r="E16">
            <v>73382101</v>
          </cell>
          <cell r="F16" t="str">
            <v>ארז שפירא(מאגר)</v>
          </cell>
        </row>
        <row r="17">
          <cell r="E17">
            <v>88365901</v>
          </cell>
          <cell r="F17" t="str">
            <v>איציק גבע</v>
          </cell>
        </row>
        <row r="18">
          <cell r="E18">
            <v>39166002</v>
          </cell>
          <cell r="F18" t="str">
            <v>מאגר(יקום אלעד)</v>
          </cell>
        </row>
        <row r="19">
          <cell r="E19">
            <v>40295602</v>
          </cell>
          <cell r="F19" t="str">
            <v>יאיר חסידוף</v>
          </cell>
        </row>
        <row r="20">
          <cell r="E20">
            <v>39429702</v>
          </cell>
          <cell r="F20" t="str">
            <v xml:space="preserve">ירון יוסף </v>
          </cell>
        </row>
        <row r="21">
          <cell r="E21">
            <v>76886302</v>
          </cell>
          <cell r="F21" t="str">
            <v>יניב הררי</v>
          </cell>
        </row>
        <row r="22">
          <cell r="E22">
            <v>74599802</v>
          </cell>
          <cell r="F22" t="str">
            <v>מחסן איציק משיח</v>
          </cell>
        </row>
        <row r="23">
          <cell r="E23">
            <v>62923103</v>
          </cell>
          <cell r="F23" t="str">
            <v>מחסן ספרינטר</v>
          </cell>
        </row>
        <row r="24">
          <cell r="E24">
            <v>52297502</v>
          </cell>
          <cell r="F24" t="str">
            <v>(מאגר)</v>
          </cell>
        </row>
        <row r="25">
          <cell r="F25" t="str">
            <v>ברייטקום</v>
          </cell>
        </row>
        <row r="26">
          <cell r="E26">
            <v>52251703</v>
          </cell>
          <cell r="F26" t="str">
            <v>יוני אגמון</v>
          </cell>
        </row>
        <row r="27">
          <cell r="E27">
            <v>76518502</v>
          </cell>
          <cell r="F27" t="str">
            <v>יוני אגמון (פיני לשעבר)</v>
          </cell>
        </row>
        <row r="28">
          <cell r="E28">
            <v>12021803</v>
          </cell>
          <cell r="F28" t="str">
            <v xml:space="preserve">אלמוג מורבייה </v>
          </cell>
        </row>
        <row r="29">
          <cell r="E29">
            <v>62236902</v>
          </cell>
          <cell r="F29" t="str">
            <v>בני בסטקר</v>
          </cell>
        </row>
        <row r="30">
          <cell r="E30">
            <v>19124004</v>
          </cell>
          <cell r="F30" t="str">
            <v>אבישי אביחן חדש</v>
          </cell>
        </row>
        <row r="31">
          <cell r="E31">
            <v>9188269</v>
          </cell>
          <cell r="F31" t="str">
            <v>עודד אביחן</v>
          </cell>
        </row>
        <row r="34">
          <cell r="E34">
            <v>50113501</v>
          </cell>
          <cell r="F34" t="str">
            <v>יאיר חסידוב</v>
          </cell>
        </row>
        <row r="35">
          <cell r="E35">
            <v>18312401</v>
          </cell>
          <cell r="F35" t="str">
            <v>אורי צמח</v>
          </cell>
        </row>
        <row r="36">
          <cell r="E36">
            <v>51514401</v>
          </cell>
          <cell r="F36" t="str">
            <v>מאגר-יקום- אלעד (אבי ברכה לשעבר)</v>
          </cell>
        </row>
        <row r="37">
          <cell r="E37">
            <v>53484801</v>
          </cell>
          <cell r="F37" t="str">
            <v>איציק גבע</v>
          </cell>
        </row>
        <row r="38">
          <cell r="E38">
            <v>19253701</v>
          </cell>
          <cell r="F38" t="str">
            <v>מאגר - תובל (בעבר עומר כהן - טכנאי/ עמית רוזנשטיין)</v>
          </cell>
        </row>
        <row r="39">
          <cell r="E39">
            <v>7646355</v>
          </cell>
          <cell r="F39" t="str">
            <v>מחסן ספרינטר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el" refreshedDate="45806.69452164352" createdVersion="8" refreshedVersion="8" minRefreshableVersion="3" recordCount="268" xr:uid="{91570C36-911B-4D6D-B4DE-5BC7AD018BAD}">
  <cacheSource type="worksheet">
    <worksheetSource ref="A5:M273" sheet="CustomerStampedTrips_2025052916"/>
  </cacheSource>
  <cacheFields count="13">
    <cacheField name="מספר חשבון" numFmtId="0">
      <sharedItems containsSemiMixedTypes="0" containsString="0" containsNumber="1" containsInteger="1" minValue="337857" maxValue="351123"/>
    </cacheField>
    <cacheField name="מספר חשבונית" numFmtId="0">
      <sharedItems containsSemiMixedTypes="0" containsString="0" containsNumber="1" containsInteger="1" minValue="1250166056" maxValue="1250734437"/>
    </cacheField>
    <cacheField name="מספר רכב" numFmtId="0">
      <sharedItems containsSemiMixedTypes="0" containsString="0" containsNumber="1" containsInteger="1" minValue="39429702" maxValue="88365901"/>
    </cacheField>
    <cacheField name="מועד" numFmtId="164">
      <sharedItems containsSemiMixedTypes="0" containsNonDate="0" containsDate="1" containsString="0" minDate="2025-01-01T00:00:00" maxDate="2025-04-25T00:00:00"/>
    </cacheField>
    <cacheField name="מועד2" numFmtId="21">
      <sharedItems/>
    </cacheField>
    <cacheField name="סוג רכב" numFmtId="0">
      <sharedItems/>
    </cacheField>
    <cacheField name="כניסה" numFmtId="0">
      <sharedItems/>
    </cacheField>
    <cacheField name="יציאה" numFmtId="0">
      <sharedItems/>
    </cacheField>
    <cacheField name="מס קטעים" numFmtId="0">
      <sharedItems containsSemiMixedTypes="0" containsString="0" containsNumber="1" containsInteger="1" minValue="1" maxValue="1"/>
    </cacheField>
    <cacheField name="סכום לפני מעמ" numFmtId="0">
      <sharedItems containsSemiMixedTypes="0" containsString="0" containsNumber="1" minValue="9.7899999999999991" maxValue="49.11"/>
    </cacheField>
    <cacheField name="סכום כולל מע&quot;מ" numFmtId="0">
      <sharedItems containsSemiMixedTypes="0" containsString="0" containsNumber="1" minValue="11.552199999999999" maxValue="57.949799999999996" count="4">
        <n v="11.5876"/>
        <n v="57.949799999999996"/>
        <n v="57.796399999999991"/>
        <n v="11.552199999999999"/>
      </sharedItems>
    </cacheField>
    <cacheField name="שם נהג" numFmtId="0">
      <sharedItems count="10">
        <s v="יניב הררי"/>
        <s v="איציק גבע"/>
        <s v="מחסן איציק משיח"/>
        <s v="ירון יוסף "/>
        <s v="מחסן ספרינטר"/>
        <s v="אבי ברכה "/>
        <s v="יגאל פניאל"/>
        <s v="יאיר חסידוב"/>
        <s v="ארז שפירא(מאגר)"/>
        <s v="עמית רוזנשטיין"/>
      </sharedItems>
    </cacheField>
    <cacheField name="שישי/שבת?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n v="351123"/>
    <n v="1250730493"/>
    <n v="76886302"/>
    <d v="2025-04-24T00:00:00"/>
    <s v="Thursday"/>
    <s v="פרטי"/>
    <s v="מחלף נווה שאנן"/>
    <s v="חוף הכרמל נתיב 24"/>
    <n v="1"/>
    <n v="9.82"/>
    <x v="0"/>
    <x v="0"/>
    <x v="0"/>
  </r>
  <r>
    <n v="351123"/>
    <n v="1250730493"/>
    <n v="76886302"/>
    <d v="2025-04-24T00:00:00"/>
    <s v="Thursday"/>
    <s v="פרטי"/>
    <s v="קריות נתיב 43"/>
    <s v="מחלף נווה שאנן"/>
    <n v="1"/>
    <n v="9.82"/>
    <x v="0"/>
    <x v="0"/>
    <x v="0"/>
  </r>
  <r>
    <n v="351123"/>
    <n v="1250730493"/>
    <n v="76886302"/>
    <d v="2025-04-23T00:00:00"/>
    <s v="Wednesday"/>
    <s v="פרטי"/>
    <s v="מחלף נווה שאנן"/>
    <s v="חוף הכרמל נתיב 23"/>
    <n v="1"/>
    <n v="9.82"/>
    <x v="0"/>
    <x v="0"/>
    <x v="0"/>
  </r>
  <r>
    <n v="351123"/>
    <n v="1250730493"/>
    <n v="76886302"/>
    <d v="2025-04-23T00:00:00"/>
    <s v="Wednesday"/>
    <s v="פרטי"/>
    <s v="קריות נתיב 43"/>
    <s v="מחלף נווה שאנן"/>
    <n v="1"/>
    <n v="9.82"/>
    <x v="0"/>
    <x v="0"/>
    <x v="0"/>
  </r>
  <r>
    <n v="351123"/>
    <n v="1250730493"/>
    <n v="76886302"/>
    <d v="2025-04-23T00:00:00"/>
    <s v="Wednesday"/>
    <s v="פרטי"/>
    <s v="מחלף נווה שאנן"/>
    <s v="קריות נתיב 33"/>
    <n v="1"/>
    <n v="9.82"/>
    <x v="0"/>
    <x v="0"/>
    <x v="0"/>
  </r>
  <r>
    <n v="351123"/>
    <n v="1250730493"/>
    <n v="76886302"/>
    <d v="2025-04-23T00:00:00"/>
    <s v="Wednesday"/>
    <s v="פרטי"/>
    <s v="חוף הכרמל נתיב 14"/>
    <s v="מחלף נווה שאנן"/>
    <n v="1"/>
    <n v="9.82"/>
    <x v="0"/>
    <x v="0"/>
    <x v="0"/>
  </r>
  <r>
    <n v="351123"/>
    <n v="1250730493"/>
    <n v="76886302"/>
    <d v="2025-04-22T00:00:00"/>
    <s v="Tuesday"/>
    <s v="פרטי"/>
    <s v="מחלף נווה שאנן"/>
    <s v="חוף הכרמל נתיב 24"/>
    <n v="1"/>
    <n v="9.82"/>
    <x v="0"/>
    <x v="0"/>
    <x v="0"/>
  </r>
  <r>
    <n v="351123"/>
    <n v="1250730493"/>
    <n v="76886302"/>
    <d v="2025-04-22T00:00:00"/>
    <s v="Tuesday"/>
    <s v="פרטי"/>
    <s v="קריות נתיב 43"/>
    <s v="מחלף נווה שאנן"/>
    <n v="1"/>
    <n v="9.82"/>
    <x v="0"/>
    <x v="0"/>
    <x v="0"/>
  </r>
  <r>
    <n v="351123"/>
    <n v="1250730493"/>
    <n v="76886302"/>
    <d v="2025-04-22T00:00:00"/>
    <s v="Tuesday"/>
    <s v="פרטי"/>
    <s v="מחלף נווה שאנן"/>
    <s v="קריות נתיב 33"/>
    <n v="1"/>
    <n v="9.82"/>
    <x v="0"/>
    <x v="0"/>
    <x v="0"/>
  </r>
  <r>
    <n v="351123"/>
    <n v="1250730493"/>
    <n v="76886302"/>
    <d v="2025-04-22T00:00:00"/>
    <s v="Tuesday"/>
    <s v="פרטי"/>
    <s v="חוף הכרמל נתיב 14"/>
    <s v="מחלף נווה שאנן"/>
    <n v="1"/>
    <n v="9.82"/>
    <x v="0"/>
    <x v="0"/>
    <x v="0"/>
  </r>
  <r>
    <n v="351123"/>
    <n v="1250730493"/>
    <n v="76886302"/>
    <d v="2025-04-20T00:00:00"/>
    <s v="Sunday"/>
    <s v="פרטי"/>
    <s v="מחלף נווה שאנן"/>
    <s v="חוף הכרמל נתיב 24"/>
    <n v="1"/>
    <n v="9.82"/>
    <x v="0"/>
    <x v="0"/>
    <x v="0"/>
  </r>
  <r>
    <n v="351123"/>
    <n v="1250730493"/>
    <n v="76886302"/>
    <d v="2025-04-20T00:00:00"/>
    <s v="Sunday"/>
    <s v="פרטי"/>
    <s v="קריות נתיב 44"/>
    <s v="מחלף נווה שאנן"/>
    <n v="1"/>
    <n v="9.82"/>
    <x v="0"/>
    <x v="0"/>
    <x v="0"/>
  </r>
  <r>
    <n v="351123"/>
    <n v="1250730493"/>
    <n v="76886302"/>
    <d v="2025-04-20T00:00:00"/>
    <s v="Sunday"/>
    <s v="פרטי"/>
    <s v="מחלף נווה שאנן"/>
    <s v="קריות נתיב 33"/>
    <n v="1"/>
    <n v="9.82"/>
    <x v="0"/>
    <x v="0"/>
    <x v="0"/>
  </r>
  <r>
    <n v="351123"/>
    <n v="1250730493"/>
    <n v="76886302"/>
    <d v="2025-04-20T00:00:00"/>
    <s v="Sunday"/>
    <s v="פרטי"/>
    <s v="חוף הכרמל נתיב 14"/>
    <s v="מחלף נווה שאנן"/>
    <n v="1"/>
    <n v="9.82"/>
    <x v="0"/>
    <x v="0"/>
    <x v="0"/>
  </r>
  <r>
    <n v="351123"/>
    <n v="1250730493"/>
    <n v="76886302"/>
    <d v="2025-04-18T00:00:00"/>
    <s v="Friday"/>
    <s v="פרטי"/>
    <s v="חוף הכרמל נתיב 14"/>
    <s v="מחלף נווה שאנן"/>
    <n v="1"/>
    <n v="9.82"/>
    <x v="0"/>
    <x v="0"/>
    <x v="1"/>
  </r>
  <r>
    <n v="351123"/>
    <n v="1250730493"/>
    <n v="76886302"/>
    <d v="2025-04-17T00:00:00"/>
    <s v="Thursday"/>
    <s v="פרטי"/>
    <s v="מחלף נווה שאנן"/>
    <s v="חוף הכרמל נתיב 23"/>
    <n v="1"/>
    <n v="9.82"/>
    <x v="0"/>
    <x v="0"/>
    <x v="0"/>
  </r>
  <r>
    <n v="351123"/>
    <n v="1250730493"/>
    <n v="76886302"/>
    <d v="2025-04-17T00:00:00"/>
    <s v="Thursday"/>
    <s v="פרטי"/>
    <s v="קריות נתיב 43"/>
    <s v="מחלף נווה שאנן"/>
    <n v="1"/>
    <n v="9.82"/>
    <x v="0"/>
    <x v="0"/>
    <x v="0"/>
  </r>
  <r>
    <n v="351123"/>
    <n v="1250730493"/>
    <n v="76886302"/>
    <d v="2025-04-17T00:00:00"/>
    <s v="Thursday"/>
    <s v="פרטי"/>
    <s v="מחלף נווה שאנן"/>
    <s v="קריות נתיב 32"/>
    <n v="1"/>
    <n v="9.82"/>
    <x v="0"/>
    <x v="0"/>
    <x v="0"/>
  </r>
  <r>
    <n v="351123"/>
    <n v="1250730493"/>
    <n v="76886302"/>
    <d v="2025-04-17T00:00:00"/>
    <s v="Thursday"/>
    <s v="פרטי"/>
    <s v="חוף הכרמל נתיב 13"/>
    <s v="מחלף נווה שאנן"/>
    <n v="1"/>
    <n v="9.82"/>
    <x v="0"/>
    <x v="0"/>
    <x v="0"/>
  </r>
  <r>
    <n v="351123"/>
    <n v="1250730493"/>
    <n v="88365901"/>
    <d v="2025-04-17T00:00:00"/>
    <s v="Thursday"/>
    <s v="פרטי"/>
    <s v="מחלף נווה שאנן"/>
    <s v="קריות נתיב 34"/>
    <n v="1"/>
    <n v="9.82"/>
    <x v="0"/>
    <x v="1"/>
    <x v="0"/>
  </r>
  <r>
    <n v="351123"/>
    <n v="1250730493"/>
    <n v="88365901"/>
    <d v="2025-04-17T00:00:00"/>
    <s v="Thursday"/>
    <s v="פרטי"/>
    <s v="חוף הכרמל נתיב 13"/>
    <s v="מחלף נווה שאנן"/>
    <n v="1"/>
    <n v="9.82"/>
    <x v="0"/>
    <x v="1"/>
    <x v="0"/>
  </r>
  <r>
    <n v="351123"/>
    <n v="1250730493"/>
    <n v="76886302"/>
    <d v="2025-04-16T00:00:00"/>
    <s v="Wednesday"/>
    <s v="פרטי"/>
    <s v="מחלף נווה שאנן"/>
    <s v="חוף הכרמל נתיב 23"/>
    <n v="1"/>
    <n v="9.82"/>
    <x v="0"/>
    <x v="0"/>
    <x v="0"/>
  </r>
  <r>
    <n v="351123"/>
    <n v="1250730493"/>
    <n v="76886302"/>
    <d v="2025-04-16T00:00:00"/>
    <s v="Wednesday"/>
    <s v="פרטי"/>
    <s v="קריות נתיב 45"/>
    <s v="מחלף נווה שאנן"/>
    <n v="1"/>
    <n v="9.82"/>
    <x v="0"/>
    <x v="0"/>
    <x v="0"/>
  </r>
  <r>
    <n v="337857"/>
    <n v="1250734437"/>
    <n v="74599802"/>
    <d v="2025-04-16T00:00:00"/>
    <s v="Wednesday"/>
    <s v="מעל 4 עד 12 טון"/>
    <s v="מחלף נווה שאנן"/>
    <s v="חוף הכרמל נתיב 24"/>
    <n v="1"/>
    <n v="49.11"/>
    <x v="1"/>
    <x v="2"/>
    <x v="0"/>
  </r>
  <r>
    <n v="337857"/>
    <n v="1250734437"/>
    <n v="74599802"/>
    <d v="2025-04-16T00:00:00"/>
    <s v="Wednesday"/>
    <s v="מעל 4 עד 12 טון"/>
    <s v="קריות נתיב 43"/>
    <s v="מחלף נווה שאנן"/>
    <n v="1"/>
    <n v="49.11"/>
    <x v="1"/>
    <x v="2"/>
    <x v="0"/>
  </r>
  <r>
    <n v="337857"/>
    <n v="1250734437"/>
    <n v="39429702"/>
    <d v="2025-04-16T00:00:00"/>
    <s v="Wednesday"/>
    <s v="פרטי"/>
    <s v="מחלף נווה שאנן"/>
    <s v="קריות נתיב 34"/>
    <n v="1"/>
    <n v="9.82"/>
    <x v="0"/>
    <x v="3"/>
    <x v="0"/>
  </r>
  <r>
    <n v="337857"/>
    <n v="1250734437"/>
    <n v="39429702"/>
    <d v="2025-04-16T00:00:00"/>
    <s v="Wednesday"/>
    <s v="פרטי"/>
    <s v="חוף הכרמל נתיב 13"/>
    <s v="מחלף נווה שאנן"/>
    <n v="1"/>
    <n v="9.82"/>
    <x v="0"/>
    <x v="3"/>
    <x v="0"/>
  </r>
  <r>
    <n v="351123"/>
    <n v="1250730493"/>
    <n v="76886302"/>
    <d v="2025-04-16T00:00:00"/>
    <s v="Wednesday"/>
    <s v="פרטי"/>
    <s v="מחלף נווה שאנן"/>
    <s v="קריות נתיב 33"/>
    <n v="1"/>
    <n v="9.82"/>
    <x v="0"/>
    <x v="0"/>
    <x v="0"/>
  </r>
  <r>
    <n v="337857"/>
    <n v="1250734437"/>
    <n v="74599802"/>
    <d v="2025-04-16T00:00:00"/>
    <s v="Wednesday"/>
    <s v="מעל 4 עד 12 טון"/>
    <s v="מחלף נווה שאנן"/>
    <s v="קריות נתיב 34"/>
    <n v="1"/>
    <n v="49.11"/>
    <x v="1"/>
    <x v="2"/>
    <x v="0"/>
  </r>
  <r>
    <n v="351123"/>
    <n v="1250730493"/>
    <n v="76886302"/>
    <d v="2025-04-16T00:00:00"/>
    <s v="Wednesday"/>
    <s v="פרטי"/>
    <s v="חוף הכרמל נתיב 14"/>
    <s v="מחלף נווה שאנן"/>
    <n v="1"/>
    <n v="9.82"/>
    <x v="0"/>
    <x v="0"/>
    <x v="0"/>
  </r>
  <r>
    <n v="337857"/>
    <n v="1250734437"/>
    <n v="74599802"/>
    <d v="2025-04-16T00:00:00"/>
    <s v="Wednesday"/>
    <s v="מעל 4 עד 12 טון"/>
    <s v="חוף הכרמל נתיב 13"/>
    <s v="מחלף נווה שאנן"/>
    <n v="1"/>
    <n v="49.11"/>
    <x v="1"/>
    <x v="2"/>
    <x v="0"/>
  </r>
  <r>
    <n v="351123"/>
    <n v="1250730493"/>
    <n v="62923103"/>
    <d v="2025-04-15T00:00:00"/>
    <s v="Tuesday"/>
    <s v="מעל 4 עד 12 טון"/>
    <s v="מחלף נווה שאנן"/>
    <s v="חוף הכרמל נתיב 23"/>
    <n v="1"/>
    <n v="49.11"/>
    <x v="1"/>
    <x v="4"/>
    <x v="0"/>
  </r>
  <r>
    <n v="351123"/>
    <n v="1250730493"/>
    <n v="62923103"/>
    <d v="2025-04-15T00:00:00"/>
    <s v="Tuesday"/>
    <s v="מעל 4 עד 12 טון"/>
    <s v="קריות נתיב 45"/>
    <s v="מחלף נווה שאנן"/>
    <n v="1"/>
    <n v="49.11"/>
    <x v="1"/>
    <x v="4"/>
    <x v="0"/>
  </r>
  <r>
    <n v="351123"/>
    <n v="1250730493"/>
    <n v="62923103"/>
    <d v="2025-04-15T00:00:00"/>
    <s v="Tuesday"/>
    <s v="מעל 4 עד 12 טון"/>
    <s v="מחלף נווה שאנן"/>
    <s v="קריות נתיב 35"/>
    <n v="1"/>
    <n v="49.11"/>
    <x v="1"/>
    <x v="4"/>
    <x v="0"/>
  </r>
  <r>
    <n v="351123"/>
    <n v="1250730493"/>
    <n v="76886302"/>
    <d v="2025-04-15T00:00:00"/>
    <s v="Tuesday"/>
    <s v="פרטי"/>
    <s v="מחלף נווה שאנן"/>
    <s v="קריות נתיב 34"/>
    <n v="1"/>
    <n v="9.82"/>
    <x v="0"/>
    <x v="0"/>
    <x v="0"/>
  </r>
  <r>
    <n v="351123"/>
    <n v="1250730493"/>
    <n v="76886302"/>
    <d v="2025-04-15T00:00:00"/>
    <s v="Tuesday"/>
    <s v="פרטי"/>
    <s v="חוף הכרמל נתיב 12"/>
    <s v="מחלף נווה שאנן"/>
    <n v="1"/>
    <n v="9.82"/>
    <x v="0"/>
    <x v="0"/>
    <x v="0"/>
  </r>
  <r>
    <n v="351123"/>
    <n v="1250730493"/>
    <n v="76886302"/>
    <d v="2025-04-12T00:00:00"/>
    <s v="Saturday"/>
    <s v="פרטי"/>
    <s v="מחלף נווה שאנן"/>
    <s v="קריות נתיב 34"/>
    <n v="1"/>
    <n v="9.82"/>
    <x v="0"/>
    <x v="0"/>
    <x v="1"/>
  </r>
  <r>
    <n v="351123"/>
    <n v="1250730493"/>
    <n v="76886302"/>
    <d v="2025-04-12T00:00:00"/>
    <s v="Saturday"/>
    <s v="פרטי"/>
    <s v="חוף הכרמל נתיב 14"/>
    <s v="מחלף נווה שאנן"/>
    <n v="1"/>
    <n v="9.82"/>
    <x v="0"/>
    <x v="0"/>
    <x v="1"/>
  </r>
  <r>
    <n v="351123"/>
    <n v="1250730493"/>
    <n v="76886302"/>
    <d v="2025-04-11T00:00:00"/>
    <s v="Friday"/>
    <s v="פרטי"/>
    <s v="מחלף נווה שאנן"/>
    <s v="קריות נתיב 33"/>
    <n v="1"/>
    <n v="9.82"/>
    <x v="0"/>
    <x v="0"/>
    <x v="1"/>
  </r>
  <r>
    <n v="351123"/>
    <n v="1250730493"/>
    <n v="76886302"/>
    <d v="2025-04-11T00:00:00"/>
    <s v="Friday"/>
    <s v="פרטי"/>
    <s v="חוף הכרמל נתיב 14"/>
    <s v="מחלף נווה שאנן"/>
    <n v="1"/>
    <n v="9.82"/>
    <x v="0"/>
    <x v="0"/>
    <x v="1"/>
  </r>
  <r>
    <n v="351123"/>
    <n v="1250730493"/>
    <n v="76886302"/>
    <d v="2025-04-11T00:00:00"/>
    <s v="Friday"/>
    <s v="פרטי"/>
    <s v="מחלף נווה שאנן"/>
    <s v="חוף הכרמל נתיב 24"/>
    <n v="1"/>
    <n v="9.82"/>
    <x v="0"/>
    <x v="0"/>
    <x v="1"/>
  </r>
  <r>
    <n v="351123"/>
    <n v="1250730493"/>
    <n v="76886302"/>
    <d v="2025-04-11T00:00:00"/>
    <s v="Friday"/>
    <s v="פרטי"/>
    <s v="קריות נתיב 44"/>
    <s v="מחלף נווה שאנן"/>
    <n v="1"/>
    <n v="9.82"/>
    <x v="0"/>
    <x v="0"/>
    <x v="1"/>
  </r>
  <r>
    <n v="351123"/>
    <n v="1250730493"/>
    <n v="76886302"/>
    <d v="2025-04-10T00:00:00"/>
    <s v="Thursday"/>
    <s v="פרטי"/>
    <s v="מחלף נווה שאנן"/>
    <s v="חוף הכרמל נתיב 22"/>
    <n v="1"/>
    <n v="9.82"/>
    <x v="0"/>
    <x v="0"/>
    <x v="0"/>
  </r>
  <r>
    <n v="351123"/>
    <n v="1250730493"/>
    <n v="76886302"/>
    <d v="2025-04-10T00:00:00"/>
    <s v="Thursday"/>
    <s v="פרטי"/>
    <s v="קריות נתיב 43"/>
    <s v="מחלף נווה שאנן"/>
    <n v="1"/>
    <n v="9.82"/>
    <x v="0"/>
    <x v="0"/>
    <x v="0"/>
  </r>
  <r>
    <n v="351123"/>
    <n v="1250730493"/>
    <n v="76886302"/>
    <d v="2025-04-10T00:00:00"/>
    <s v="Thursday"/>
    <s v="פרטי"/>
    <s v="מחלף נווה שאנן"/>
    <s v="קריות נתיב 32"/>
    <n v="1"/>
    <n v="9.82"/>
    <x v="0"/>
    <x v="0"/>
    <x v="0"/>
  </r>
  <r>
    <n v="351123"/>
    <n v="1250730493"/>
    <n v="76886302"/>
    <d v="2025-04-10T00:00:00"/>
    <s v="Thursday"/>
    <s v="פרטי"/>
    <s v="חוף הכרמל נתיב 14"/>
    <s v="מחלף נווה שאנן"/>
    <n v="1"/>
    <n v="9.82"/>
    <x v="0"/>
    <x v="0"/>
    <x v="0"/>
  </r>
  <r>
    <n v="351123"/>
    <n v="1250730493"/>
    <n v="76886302"/>
    <d v="2025-04-09T00:00:00"/>
    <s v="Wednesday"/>
    <s v="פרטי"/>
    <s v="מחלף נווה שאנן"/>
    <s v="קריות נתיב 32"/>
    <n v="1"/>
    <n v="9.82"/>
    <x v="0"/>
    <x v="0"/>
    <x v="0"/>
  </r>
  <r>
    <n v="351123"/>
    <n v="1250730493"/>
    <n v="76886302"/>
    <d v="2025-04-09T00:00:00"/>
    <s v="Wednesday"/>
    <s v="פרטי"/>
    <s v="חוף הכרמל נתיב 13"/>
    <s v="מחלף נווה שאנן"/>
    <n v="1"/>
    <n v="9.82"/>
    <x v="0"/>
    <x v="0"/>
    <x v="0"/>
  </r>
  <r>
    <n v="351123"/>
    <n v="1250730493"/>
    <n v="76886302"/>
    <d v="2025-04-09T00:00:00"/>
    <s v="Wednesday"/>
    <s v="פרטי"/>
    <s v="מחלף נווה שאנן"/>
    <s v="חוף הכרמל נתיב 22"/>
    <n v="1"/>
    <n v="9.82"/>
    <x v="0"/>
    <x v="0"/>
    <x v="0"/>
  </r>
  <r>
    <n v="351123"/>
    <n v="1250730493"/>
    <n v="76886302"/>
    <d v="2025-04-09T00:00:00"/>
    <s v="Wednesday"/>
    <s v="פרטי"/>
    <s v="קריות נתיב 45"/>
    <s v="מחלף נווה שאנן"/>
    <n v="1"/>
    <n v="9.82"/>
    <x v="0"/>
    <x v="0"/>
    <x v="0"/>
  </r>
  <r>
    <n v="351123"/>
    <n v="1250730493"/>
    <n v="76886302"/>
    <d v="2025-04-09T00:00:00"/>
    <s v="Wednesday"/>
    <s v="פרטי"/>
    <s v="מחלף נווה שאנן"/>
    <s v="קריות נתיב 32"/>
    <n v="1"/>
    <n v="9.82"/>
    <x v="0"/>
    <x v="0"/>
    <x v="0"/>
  </r>
  <r>
    <n v="351123"/>
    <n v="1250730493"/>
    <n v="76886302"/>
    <d v="2025-04-09T00:00:00"/>
    <s v="Wednesday"/>
    <s v="פרטי"/>
    <s v="חוף הכרמל נתיב 12"/>
    <s v="מחלף נווה שאנן"/>
    <n v="1"/>
    <n v="9.82"/>
    <x v="0"/>
    <x v="0"/>
    <x v="0"/>
  </r>
  <r>
    <n v="351123"/>
    <n v="1250730493"/>
    <n v="76886302"/>
    <d v="2025-04-07T00:00:00"/>
    <s v="Monday"/>
    <s v="פרטי"/>
    <s v="מחלף נווה שאנן"/>
    <s v="קריות נתיב 34"/>
    <n v="1"/>
    <n v="9.82"/>
    <x v="0"/>
    <x v="0"/>
    <x v="0"/>
  </r>
  <r>
    <n v="351123"/>
    <n v="1250730493"/>
    <n v="76886302"/>
    <d v="2025-04-07T00:00:00"/>
    <s v="Monday"/>
    <s v="פרטי"/>
    <s v="חוף הכרמל נתיב 14"/>
    <s v="מחלף נווה שאנן"/>
    <n v="1"/>
    <n v="9.82"/>
    <x v="0"/>
    <x v="0"/>
    <x v="0"/>
  </r>
  <r>
    <n v="337857"/>
    <n v="1250734437"/>
    <n v="74599802"/>
    <d v="2025-04-07T00:00:00"/>
    <s v="Monday"/>
    <s v="מעל 4 עד 12 טון"/>
    <s v="מחלף נווה שאנן"/>
    <s v="חוף הכרמל נתיב 24"/>
    <n v="1"/>
    <n v="49.11"/>
    <x v="1"/>
    <x v="2"/>
    <x v="0"/>
  </r>
  <r>
    <n v="337857"/>
    <n v="1250734437"/>
    <n v="74599802"/>
    <d v="2025-04-07T00:00:00"/>
    <s v="Monday"/>
    <s v="מעל 4 עד 12 טון"/>
    <s v="קריות נתיב 44"/>
    <s v="מחלף נווה שאנן"/>
    <n v="1"/>
    <n v="49.11"/>
    <x v="1"/>
    <x v="2"/>
    <x v="0"/>
  </r>
  <r>
    <n v="337857"/>
    <n v="1250734437"/>
    <n v="74599802"/>
    <d v="2025-04-07T00:00:00"/>
    <s v="Monday"/>
    <s v="מעל 4 עד 12 טון"/>
    <s v="חוף הכרמל נתיב 13"/>
    <s v="מחלף נווה שאנן"/>
    <n v="1"/>
    <n v="49.11"/>
    <x v="1"/>
    <x v="2"/>
    <x v="0"/>
  </r>
  <r>
    <n v="351123"/>
    <n v="1250730493"/>
    <n v="88365901"/>
    <d v="2025-04-06T00:00:00"/>
    <s v="Sunday"/>
    <s v="פרטי"/>
    <s v="מחלף נווה שאנן"/>
    <s v="חוף הכרמל נתיב 24"/>
    <n v="1"/>
    <n v="9.82"/>
    <x v="0"/>
    <x v="1"/>
    <x v="0"/>
  </r>
  <r>
    <n v="351123"/>
    <n v="1250730493"/>
    <n v="88365901"/>
    <d v="2025-04-06T00:00:00"/>
    <s v="Sunday"/>
    <s v="פרטי"/>
    <s v="קריות נתיב 43"/>
    <s v="מחלף נווה שאנן"/>
    <n v="1"/>
    <n v="9.82"/>
    <x v="0"/>
    <x v="1"/>
    <x v="0"/>
  </r>
  <r>
    <n v="351123"/>
    <n v="1250730493"/>
    <n v="88365901"/>
    <d v="2025-04-06T00:00:00"/>
    <s v="Sunday"/>
    <s v="פרטי"/>
    <s v="מחלף נווה שאנן"/>
    <s v="קריות נתיב 35"/>
    <n v="1"/>
    <n v="9.82"/>
    <x v="0"/>
    <x v="1"/>
    <x v="0"/>
  </r>
  <r>
    <n v="351123"/>
    <n v="1250730493"/>
    <n v="88365901"/>
    <d v="2025-04-06T00:00:00"/>
    <s v="Sunday"/>
    <s v="פרטי"/>
    <s v="חוף הכרמל נתיב 13"/>
    <s v="מחלף נווה שאנן"/>
    <n v="1"/>
    <n v="9.82"/>
    <x v="0"/>
    <x v="1"/>
    <x v="0"/>
  </r>
  <r>
    <n v="351123"/>
    <n v="1250730493"/>
    <n v="76886302"/>
    <d v="2025-04-06T00:00:00"/>
    <s v="Sunday"/>
    <s v="פרטי"/>
    <s v="מחלף נווה שאנן"/>
    <s v="קריות נתיב 33"/>
    <n v="1"/>
    <n v="9.82"/>
    <x v="0"/>
    <x v="0"/>
    <x v="0"/>
  </r>
  <r>
    <n v="351123"/>
    <n v="1250730493"/>
    <n v="76886302"/>
    <d v="2025-04-06T00:00:00"/>
    <s v="Sunday"/>
    <s v="פרטי"/>
    <s v="חוף הכרמל נתיב 14"/>
    <s v="מחלף נווה שאנן"/>
    <n v="1"/>
    <n v="9.82"/>
    <x v="0"/>
    <x v="0"/>
    <x v="0"/>
  </r>
  <r>
    <n v="351123"/>
    <n v="1250730493"/>
    <n v="76886302"/>
    <d v="2025-04-03T00:00:00"/>
    <s v="Thursday"/>
    <s v="פרטי"/>
    <s v="מחלף נווה שאנן"/>
    <s v="חוף הכרמל נתיב 24"/>
    <n v="1"/>
    <n v="9.82"/>
    <x v="0"/>
    <x v="0"/>
    <x v="0"/>
  </r>
  <r>
    <n v="351123"/>
    <n v="1250730493"/>
    <n v="76886302"/>
    <d v="2025-04-03T00:00:00"/>
    <s v="Thursday"/>
    <s v="פרטי"/>
    <s v="קריות נתיב 45"/>
    <s v="מחלף נווה שאנן"/>
    <n v="1"/>
    <n v="9.82"/>
    <x v="0"/>
    <x v="0"/>
    <x v="0"/>
  </r>
  <r>
    <n v="351123"/>
    <n v="1250730493"/>
    <n v="76886302"/>
    <d v="2025-04-03T00:00:00"/>
    <s v="Thursday"/>
    <s v="פרטי"/>
    <s v="מחלף נווה שאנן"/>
    <s v="קריות נתיב 33"/>
    <n v="1"/>
    <n v="9.82"/>
    <x v="0"/>
    <x v="0"/>
    <x v="0"/>
  </r>
  <r>
    <n v="351123"/>
    <n v="1250730493"/>
    <n v="76886302"/>
    <d v="2025-04-03T00:00:00"/>
    <s v="Thursday"/>
    <s v="פרטי"/>
    <s v="חוף הכרמל נתיב 13"/>
    <s v="מחלף נווה שאנן"/>
    <n v="1"/>
    <n v="9.82"/>
    <x v="0"/>
    <x v="0"/>
    <x v="0"/>
  </r>
  <r>
    <n v="351123"/>
    <n v="1250730493"/>
    <n v="62923103"/>
    <d v="2025-04-03T00:00:00"/>
    <s v="Thursday"/>
    <s v="מעל 4 עד 12 טון"/>
    <s v="מחלף נווה שאנן"/>
    <s v="חוף הכרמל נתיב 23"/>
    <n v="1"/>
    <n v="49.11"/>
    <x v="1"/>
    <x v="4"/>
    <x v="0"/>
  </r>
  <r>
    <n v="351123"/>
    <n v="1250730493"/>
    <n v="62923103"/>
    <d v="2025-04-03T00:00:00"/>
    <s v="Thursday"/>
    <s v="מעל 4 עד 12 טון"/>
    <s v="קריות נתיב 44"/>
    <s v="מחלף נווה שאנן"/>
    <n v="1"/>
    <n v="49.11"/>
    <x v="1"/>
    <x v="4"/>
    <x v="0"/>
  </r>
  <r>
    <n v="351123"/>
    <n v="1250730493"/>
    <n v="76886302"/>
    <d v="2025-04-02T00:00:00"/>
    <s v="Wednesday"/>
    <s v="פרטי"/>
    <s v="מחלף נווה שאנן"/>
    <s v="קריות נתיב 34"/>
    <n v="1"/>
    <n v="9.82"/>
    <x v="0"/>
    <x v="0"/>
    <x v="0"/>
  </r>
  <r>
    <n v="351123"/>
    <n v="1250730493"/>
    <n v="76886302"/>
    <d v="2025-04-02T00:00:00"/>
    <s v="Wednesday"/>
    <s v="פרטי"/>
    <s v="חוף הכרמל נתיב 13"/>
    <s v="מחלף נווה שאנן"/>
    <n v="1"/>
    <n v="9.82"/>
    <x v="0"/>
    <x v="0"/>
    <x v="0"/>
  </r>
  <r>
    <n v="351123"/>
    <n v="1250730493"/>
    <n v="76886302"/>
    <d v="2025-04-01T00:00:00"/>
    <s v="Tuesday"/>
    <s v="פרטי"/>
    <s v="מחלף נווה שאנן"/>
    <s v="קריות נתיב 33"/>
    <n v="1"/>
    <n v="9.82"/>
    <x v="0"/>
    <x v="0"/>
    <x v="0"/>
  </r>
  <r>
    <n v="351123"/>
    <n v="1250730493"/>
    <n v="76886302"/>
    <d v="2025-04-01T00:00:00"/>
    <s v="Tuesday"/>
    <s v="פרטי"/>
    <s v="חוף הכרמל נתיב 14"/>
    <s v="מחלף נווה שאנן"/>
    <n v="1"/>
    <n v="9.82"/>
    <x v="0"/>
    <x v="0"/>
    <x v="0"/>
  </r>
  <r>
    <n v="351123"/>
    <n v="1250730493"/>
    <n v="76886302"/>
    <d v="2025-04-01T00:00:00"/>
    <s v="Tuesday"/>
    <s v="פרטי"/>
    <s v="מחלף נווה שאנן"/>
    <s v="חוף הכרמל נתיב 24"/>
    <n v="1"/>
    <n v="9.82"/>
    <x v="0"/>
    <x v="0"/>
    <x v="0"/>
  </r>
  <r>
    <n v="351123"/>
    <n v="1250730493"/>
    <n v="76886302"/>
    <d v="2025-04-01T00:00:00"/>
    <s v="Tuesday"/>
    <s v="פרטי"/>
    <s v="קריות נתיב 43"/>
    <s v="מחלף נווה שאנן"/>
    <n v="1"/>
    <n v="9.82"/>
    <x v="0"/>
    <x v="0"/>
    <x v="0"/>
  </r>
  <r>
    <n v="351123"/>
    <n v="1250730493"/>
    <n v="76886302"/>
    <d v="2025-04-01T00:00:00"/>
    <s v="Tuesday"/>
    <s v="פרטי"/>
    <s v="מחלף נווה שאנן"/>
    <s v="קריות נתיב 32"/>
    <n v="1"/>
    <n v="9.82"/>
    <x v="0"/>
    <x v="0"/>
    <x v="0"/>
  </r>
  <r>
    <n v="351123"/>
    <n v="1250730493"/>
    <n v="76886302"/>
    <d v="2025-04-01T00:00:00"/>
    <s v="Tuesday"/>
    <s v="פרטי"/>
    <s v="חוף הכרמל נתיב 12"/>
    <s v="מחלף נווה שאנן"/>
    <n v="1"/>
    <n v="9.82"/>
    <x v="0"/>
    <x v="0"/>
    <x v="0"/>
  </r>
  <r>
    <n v="351123"/>
    <n v="1250730493"/>
    <n v="62923103"/>
    <d v="2025-03-31T00:00:00"/>
    <s v="Monday"/>
    <s v="מעל 4 עד 12 טון"/>
    <s v="מחלף נווה שאנן"/>
    <s v="חוף הכרמל נתיב 24"/>
    <n v="1"/>
    <n v="48.98"/>
    <x v="2"/>
    <x v="4"/>
    <x v="0"/>
  </r>
  <r>
    <n v="351123"/>
    <n v="1250730493"/>
    <n v="62923103"/>
    <d v="2025-03-31T00:00:00"/>
    <s v="Monday"/>
    <s v="מעל 4 עד 12 טון"/>
    <s v="קריות נתיב 43"/>
    <s v="מחלף נווה שאנן"/>
    <n v="1"/>
    <n v="48.98"/>
    <x v="2"/>
    <x v="4"/>
    <x v="0"/>
  </r>
  <r>
    <n v="351123"/>
    <n v="1250730493"/>
    <n v="62923103"/>
    <d v="2025-03-31T00:00:00"/>
    <s v="Monday"/>
    <s v="מעל 4 עד 12 טון"/>
    <s v="מחלף נווה שאנן"/>
    <s v="קריות נתיב 33"/>
    <n v="1"/>
    <n v="48.98"/>
    <x v="2"/>
    <x v="4"/>
    <x v="0"/>
  </r>
  <r>
    <n v="351123"/>
    <n v="1250730493"/>
    <n v="76886302"/>
    <d v="2025-03-30T00:00:00"/>
    <s v="Sunday"/>
    <s v="פרטי"/>
    <s v="מחלף נווה שאנן"/>
    <s v="חוף הכרמל נתיב 24"/>
    <n v="1"/>
    <n v="9.7899999999999991"/>
    <x v="3"/>
    <x v="0"/>
    <x v="0"/>
  </r>
  <r>
    <n v="351123"/>
    <n v="1250730493"/>
    <n v="76886302"/>
    <d v="2025-03-30T00:00:00"/>
    <s v="Sunday"/>
    <s v="פרטי"/>
    <s v="קריות נתיב 42"/>
    <s v="מחלף נווה שאנן"/>
    <n v="1"/>
    <n v="9.7899999999999991"/>
    <x v="3"/>
    <x v="0"/>
    <x v="0"/>
  </r>
  <r>
    <n v="351123"/>
    <n v="1250730493"/>
    <n v="76886302"/>
    <d v="2025-03-30T00:00:00"/>
    <s v="Sunday"/>
    <s v="פרטי"/>
    <s v="מחלף נווה שאנן"/>
    <s v="קריות נתיב 33"/>
    <n v="1"/>
    <n v="9.7899999999999991"/>
    <x v="3"/>
    <x v="0"/>
    <x v="0"/>
  </r>
  <r>
    <n v="351123"/>
    <n v="1250730493"/>
    <n v="76886302"/>
    <d v="2025-03-30T00:00:00"/>
    <s v="Sunday"/>
    <s v="פרטי"/>
    <s v="חוף הכרמל נתיב 13"/>
    <s v="מחלף נווה שאנן"/>
    <n v="1"/>
    <n v="9.7899999999999991"/>
    <x v="3"/>
    <x v="0"/>
    <x v="0"/>
  </r>
  <r>
    <n v="351123"/>
    <n v="1250730493"/>
    <n v="76886302"/>
    <d v="2025-03-27T00:00:00"/>
    <s v="Thursday"/>
    <s v="פרטי"/>
    <s v="מחלף נווה שאנן"/>
    <s v="חוף הכרמל נתיב 24"/>
    <n v="1"/>
    <n v="9.7899999999999991"/>
    <x v="3"/>
    <x v="0"/>
    <x v="0"/>
  </r>
  <r>
    <n v="351123"/>
    <n v="1250730493"/>
    <n v="76886302"/>
    <d v="2025-03-27T00:00:00"/>
    <s v="Thursday"/>
    <s v="פרטי"/>
    <s v="קריות נתיב 43"/>
    <s v="מחלף נווה שאנן"/>
    <n v="1"/>
    <n v="9.7899999999999991"/>
    <x v="3"/>
    <x v="0"/>
    <x v="0"/>
  </r>
  <r>
    <n v="351123"/>
    <n v="1250730493"/>
    <n v="63864202"/>
    <d v="2025-03-27T00:00:00"/>
    <s v="Thursday"/>
    <s v="פרטי"/>
    <s v="מחלף נווה שאנן"/>
    <s v="קריות נתיב 32"/>
    <n v="1"/>
    <n v="9.7899999999999991"/>
    <x v="3"/>
    <x v="5"/>
    <x v="0"/>
  </r>
  <r>
    <n v="351123"/>
    <n v="1250730493"/>
    <n v="63864202"/>
    <d v="2025-03-27T00:00:00"/>
    <s v="Thursday"/>
    <s v="פרטי"/>
    <s v="חוף הכרמל נתיב 13"/>
    <s v="מחלף נווה שאנן"/>
    <n v="1"/>
    <n v="9.7899999999999991"/>
    <x v="3"/>
    <x v="5"/>
    <x v="0"/>
  </r>
  <r>
    <n v="351123"/>
    <n v="1250526454"/>
    <n v="88365901"/>
    <d v="2025-03-26T00:00:00"/>
    <s v="Wednesday"/>
    <s v="פרטי"/>
    <s v="מחלף נווה שאנן"/>
    <s v="קריות נתיב 34"/>
    <n v="1"/>
    <n v="9.7899999999999991"/>
    <x v="3"/>
    <x v="1"/>
    <x v="0"/>
  </r>
  <r>
    <n v="351123"/>
    <n v="1250526454"/>
    <n v="88365901"/>
    <d v="2025-03-26T00:00:00"/>
    <s v="Wednesday"/>
    <s v="פרטי"/>
    <s v="חוף הכרמל נתיב 13"/>
    <s v="מחלף נווה שאנן"/>
    <n v="1"/>
    <n v="9.7899999999999991"/>
    <x v="3"/>
    <x v="1"/>
    <x v="0"/>
  </r>
  <r>
    <n v="351123"/>
    <n v="1250526454"/>
    <n v="76886302"/>
    <d v="2025-03-24T00:00:00"/>
    <s v="Monday"/>
    <s v="פרטי"/>
    <s v="מחלף נווה שאנן"/>
    <s v="חוף הכרמל נתיב 23"/>
    <n v="1"/>
    <n v="9.7899999999999991"/>
    <x v="3"/>
    <x v="0"/>
    <x v="0"/>
  </r>
  <r>
    <n v="351123"/>
    <n v="1250526454"/>
    <n v="76886302"/>
    <d v="2025-03-24T00:00:00"/>
    <s v="Monday"/>
    <s v="פרטי"/>
    <s v="קריות נתיב 45"/>
    <s v="מחלף נווה שאנן"/>
    <n v="1"/>
    <n v="9.7899999999999991"/>
    <x v="3"/>
    <x v="0"/>
    <x v="0"/>
  </r>
  <r>
    <n v="351123"/>
    <n v="1250526454"/>
    <n v="76886302"/>
    <d v="2025-03-24T00:00:00"/>
    <s v="Monday"/>
    <s v="פרטי"/>
    <s v="מחלף נווה שאנן"/>
    <s v="קריות נתיב 33"/>
    <n v="1"/>
    <n v="9.7899999999999991"/>
    <x v="3"/>
    <x v="0"/>
    <x v="0"/>
  </r>
  <r>
    <n v="351123"/>
    <n v="1250526454"/>
    <n v="76886302"/>
    <d v="2025-03-24T00:00:00"/>
    <s v="Monday"/>
    <s v="פרטי"/>
    <s v="חוף הכרמל נתיב 14"/>
    <s v="מחלף נווה שאנן"/>
    <n v="1"/>
    <n v="9.7899999999999991"/>
    <x v="3"/>
    <x v="0"/>
    <x v="0"/>
  </r>
  <r>
    <n v="337857"/>
    <n v="1250531515"/>
    <n v="74599802"/>
    <d v="2025-03-24T00:00:00"/>
    <s v="Monday"/>
    <s v="מעל 4 עד 12 טון"/>
    <s v="חוף הכרמל נתיב 14"/>
    <s v="מחלף נווה שאנן"/>
    <n v="1"/>
    <n v="48.98"/>
    <x v="2"/>
    <x v="2"/>
    <x v="0"/>
  </r>
  <r>
    <n v="351123"/>
    <n v="1250526454"/>
    <n v="76886302"/>
    <d v="2025-03-19T00:00:00"/>
    <s v="Wednesday"/>
    <s v="פרטי"/>
    <s v="מחלף נווה שאנן"/>
    <s v="חוף הכרמל נתיב 24"/>
    <n v="1"/>
    <n v="9.7899999999999991"/>
    <x v="3"/>
    <x v="0"/>
    <x v="0"/>
  </r>
  <r>
    <n v="351123"/>
    <n v="1250526454"/>
    <n v="76886302"/>
    <d v="2025-03-19T00:00:00"/>
    <s v="Wednesday"/>
    <s v="פרטי"/>
    <s v="קריות נתיב 43"/>
    <s v="מחלף נווה שאנן"/>
    <n v="1"/>
    <n v="9.7899999999999991"/>
    <x v="3"/>
    <x v="0"/>
    <x v="0"/>
  </r>
  <r>
    <n v="351123"/>
    <n v="1250526454"/>
    <n v="76886302"/>
    <d v="2025-03-19T00:00:00"/>
    <s v="Wednesday"/>
    <s v="פרטי"/>
    <s v="מחלף נווה שאנן"/>
    <s v="קריות נתיב 33"/>
    <n v="1"/>
    <n v="9.7899999999999991"/>
    <x v="3"/>
    <x v="0"/>
    <x v="0"/>
  </r>
  <r>
    <n v="351123"/>
    <n v="1250526454"/>
    <n v="76886302"/>
    <d v="2025-03-19T00:00:00"/>
    <s v="Wednesday"/>
    <s v="פרטי"/>
    <s v="חוף הכרמל נתיב 13"/>
    <s v="מחלף נווה שאנן"/>
    <n v="1"/>
    <n v="9.7899999999999991"/>
    <x v="3"/>
    <x v="0"/>
    <x v="0"/>
  </r>
  <r>
    <n v="337857"/>
    <n v="1250531515"/>
    <n v="74599802"/>
    <d v="2025-03-17T00:00:00"/>
    <s v="Monday"/>
    <s v="מעל 4 עד 12 טון"/>
    <s v="חוף הכרמל נתיב 14"/>
    <s v="מחלף נווה שאנן"/>
    <n v="1"/>
    <n v="48.98"/>
    <x v="2"/>
    <x v="2"/>
    <x v="0"/>
  </r>
  <r>
    <n v="351123"/>
    <n v="1250526454"/>
    <n v="76886302"/>
    <d v="2025-03-16T00:00:00"/>
    <s v="Sunday"/>
    <s v="פרטי"/>
    <s v="מחלף נווה שאנן"/>
    <s v="חוף הכרמל נתיב 24"/>
    <n v="1"/>
    <n v="9.7899999999999991"/>
    <x v="3"/>
    <x v="0"/>
    <x v="0"/>
  </r>
  <r>
    <n v="351123"/>
    <n v="1250526454"/>
    <n v="76886302"/>
    <d v="2025-03-16T00:00:00"/>
    <s v="Sunday"/>
    <s v="פרטי"/>
    <s v="קריות נתיב 45"/>
    <s v="מחלף נווה שאנן"/>
    <n v="1"/>
    <n v="9.7899999999999991"/>
    <x v="3"/>
    <x v="0"/>
    <x v="0"/>
  </r>
  <r>
    <n v="351123"/>
    <n v="1250526454"/>
    <n v="76886302"/>
    <d v="2025-03-16T00:00:00"/>
    <s v="Sunday"/>
    <s v="פרטי"/>
    <s v="מחלף נווה שאנן"/>
    <s v="קריות נתיב 33"/>
    <n v="1"/>
    <n v="9.7899999999999991"/>
    <x v="3"/>
    <x v="0"/>
    <x v="0"/>
  </r>
  <r>
    <n v="351123"/>
    <n v="1250526454"/>
    <n v="76886302"/>
    <d v="2025-03-16T00:00:00"/>
    <s v="Sunday"/>
    <s v="פרטי"/>
    <s v="חוף הכרמל נתיב 12"/>
    <s v="מחלף נווה שאנן"/>
    <n v="1"/>
    <n v="9.7899999999999991"/>
    <x v="3"/>
    <x v="0"/>
    <x v="0"/>
  </r>
  <r>
    <n v="351123"/>
    <n v="1250526454"/>
    <n v="76886302"/>
    <d v="2025-03-13T00:00:00"/>
    <s v="Thursday"/>
    <s v="פרטי"/>
    <s v="מחלף נווה שאנן"/>
    <s v="חוף הכרמל נתיב 24"/>
    <n v="1"/>
    <n v="9.7899999999999991"/>
    <x v="3"/>
    <x v="0"/>
    <x v="0"/>
  </r>
  <r>
    <n v="351123"/>
    <n v="1250526454"/>
    <n v="76886302"/>
    <d v="2025-03-13T00:00:00"/>
    <s v="Thursday"/>
    <s v="פרטי"/>
    <s v="קריות נתיב 43"/>
    <s v="מחלף נווה שאנן"/>
    <n v="1"/>
    <n v="9.7899999999999991"/>
    <x v="3"/>
    <x v="0"/>
    <x v="0"/>
  </r>
  <r>
    <n v="351123"/>
    <n v="1250526454"/>
    <n v="76886302"/>
    <d v="2025-03-12T00:00:00"/>
    <s v="Wednesday"/>
    <s v="פרטי"/>
    <s v="מחלף נווה שאנן"/>
    <s v="חוף הכרמל נתיב 24"/>
    <n v="1"/>
    <n v="9.7899999999999991"/>
    <x v="3"/>
    <x v="0"/>
    <x v="0"/>
  </r>
  <r>
    <n v="351123"/>
    <n v="1250526454"/>
    <n v="76886302"/>
    <d v="2025-03-12T00:00:00"/>
    <s v="Wednesday"/>
    <s v="פרטי"/>
    <s v="קריות נתיב 43"/>
    <s v="מחלף נווה שאנן"/>
    <n v="1"/>
    <n v="9.7899999999999991"/>
    <x v="3"/>
    <x v="0"/>
    <x v="0"/>
  </r>
  <r>
    <n v="351123"/>
    <n v="1250526454"/>
    <n v="62923103"/>
    <d v="2025-03-12T00:00:00"/>
    <s v="Wednesday"/>
    <s v="מעל 4 עד 12 טון"/>
    <s v="מחלף נווה שאנן"/>
    <s v="חוף הכרמל נתיב 24"/>
    <n v="1"/>
    <n v="48.98"/>
    <x v="2"/>
    <x v="4"/>
    <x v="0"/>
  </r>
  <r>
    <n v="351123"/>
    <n v="1250526454"/>
    <n v="62923103"/>
    <d v="2025-03-12T00:00:00"/>
    <s v="Wednesday"/>
    <s v="מעל 4 עד 12 טון"/>
    <s v="קריות נתיב 43"/>
    <s v="מחלף נווה שאנן"/>
    <n v="1"/>
    <n v="48.98"/>
    <x v="2"/>
    <x v="4"/>
    <x v="0"/>
  </r>
  <r>
    <n v="351123"/>
    <n v="1250526454"/>
    <n v="76886302"/>
    <d v="2025-03-12T00:00:00"/>
    <s v="Wednesday"/>
    <s v="פרטי"/>
    <s v="מחלף נווה שאנן"/>
    <s v="קריות נתיב 34"/>
    <n v="1"/>
    <n v="9.7899999999999991"/>
    <x v="3"/>
    <x v="0"/>
    <x v="0"/>
  </r>
  <r>
    <n v="351123"/>
    <n v="1250526454"/>
    <n v="76886302"/>
    <d v="2025-03-12T00:00:00"/>
    <s v="Wednesday"/>
    <s v="פרטי"/>
    <s v="חוף הכרמל נתיב 13"/>
    <s v="מחלף נווה שאנן"/>
    <n v="1"/>
    <n v="9.7899999999999991"/>
    <x v="3"/>
    <x v="0"/>
    <x v="0"/>
  </r>
  <r>
    <n v="351123"/>
    <n v="1250526454"/>
    <n v="76886302"/>
    <d v="2025-03-11T00:00:00"/>
    <s v="Tuesday"/>
    <s v="פרטי"/>
    <s v="מחלף נווה שאנן"/>
    <s v="קריות נתיב 32"/>
    <n v="1"/>
    <n v="9.7899999999999991"/>
    <x v="3"/>
    <x v="0"/>
    <x v="0"/>
  </r>
  <r>
    <n v="351123"/>
    <n v="1250526454"/>
    <n v="76886302"/>
    <d v="2025-03-11T00:00:00"/>
    <s v="Tuesday"/>
    <s v="פרטי"/>
    <s v="חוף הכרמל נתיב 13"/>
    <s v="מחלף נווה שאנן"/>
    <n v="1"/>
    <n v="9.7899999999999991"/>
    <x v="3"/>
    <x v="0"/>
    <x v="0"/>
  </r>
  <r>
    <n v="351123"/>
    <n v="1250526454"/>
    <n v="76886302"/>
    <d v="2025-03-11T00:00:00"/>
    <s v="Tuesday"/>
    <s v="פרטי"/>
    <s v="מחלף נווה שאנן"/>
    <s v="קריות נתיב 33"/>
    <n v="1"/>
    <n v="9.7899999999999991"/>
    <x v="3"/>
    <x v="0"/>
    <x v="0"/>
  </r>
  <r>
    <n v="351123"/>
    <n v="1250526454"/>
    <n v="76886302"/>
    <d v="2025-03-11T00:00:00"/>
    <s v="Tuesday"/>
    <s v="פרטי"/>
    <s v="חוף הכרמל נתיב 14"/>
    <s v="מחלף נווה שאנן"/>
    <n v="1"/>
    <n v="9.7899999999999991"/>
    <x v="3"/>
    <x v="0"/>
    <x v="0"/>
  </r>
  <r>
    <n v="351123"/>
    <n v="1250526454"/>
    <n v="76886302"/>
    <d v="2025-03-10T00:00:00"/>
    <s v="Monday"/>
    <s v="פרטי"/>
    <s v="מחלף נווה שאנן"/>
    <s v="קריות נתיב 34"/>
    <n v="1"/>
    <n v="9.7899999999999991"/>
    <x v="3"/>
    <x v="0"/>
    <x v="0"/>
  </r>
  <r>
    <n v="351123"/>
    <n v="1250526454"/>
    <n v="76886302"/>
    <d v="2025-03-10T00:00:00"/>
    <s v="Monday"/>
    <s v="פרטי"/>
    <s v="חוף הכרמל נתיב 14"/>
    <s v="מחלף נווה שאנן"/>
    <n v="1"/>
    <n v="9.7899999999999991"/>
    <x v="3"/>
    <x v="0"/>
    <x v="0"/>
  </r>
  <r>
    <n v="337857"/>
    <n v="1250531515"/>
    <n v="74599802"/>
    <d v="2025-03-10T00:00:00"/>
    <s v="Monday"/>
    <s v="מעל 4 עד 12 טון"/>
    <s v="מחלף נווה שאנן"/>
    <s v="קריות נתיב 34"/>
    <n v="1"/>
    <n v="48.98"/>
    <x v="2"/>
    <x v="2"/>
    <x v="0"/>
  </r>
  <r>
    <n v="337857"/>
    <n v="1250531515"/>
    <n v="74599802"/>
    <d v="2025-03-10T00:00:00"/>
    <s v="Monday"/>
    <s v="מעל 4 עד 12 טון"/>
    <s v="חוף הכרמל נתיב 15"/>
    <s v="מחלף נווה שאנן"/>
    <n v="1"/>
    <n v="48.98"/>
    <x v="2"/>
    <x v="2"/>
    <x v="0"/>
  </r>
  <r>
    <n v="351123"/>
    <n v="1250526454"/>
    <n v="62923103"/>
    <d v="2025-03-10T00:00:00"/>
    <s v="Monday"/>
    <s v="מעל 4 עד 12 טון"/>
    <s v="מחלף נווה שאנן"/>
    <s v="קריות נתיב 33"/>
    <n v="1"/>
    <n v="48.98"/>
    <x v="2"/>
    <x v="4"/>
    <x v="0"/>
  </r>
  <r>
    <n v="351123"/>
    <n v="1250526454"/>
    <n v="76886302"/>
    <d v="2025-03-10T00:00:00"/>
    <s v="Monday"/>
    <s v="פרטי"/>
    <s v="מחלף נווה שאנן"/>
    <s v="קריות נתיב 33"/>
    <n v="1"/>
    <n v="9.7899999999999991"/>
    <x v="3"/>
    <x v="0"/>
    <x v="0"/>
  </r>
  <r>
    <n v="351123"/>
    <n v="1250526454"/>
    <n v="76886302"/>
    <d v="2025-03-10T00:00:00"/>
    <s v="Monday"/>
    <s v="פרטי"/>
    <s v="חוף הכרמל נתיב 13"/>
    <s v="מחלף נווה שאנן"/>
    <n v="1"/>
    <n v="9.7899999999999991"/>
    <x v="3"/>
    <x v="0"/>
    <x v="0"/>
  </r>
  <r>
    <n v="351123"/>
    <n v="1250526454"/>
    <n v="76886302"/>
    <d v="2025-03-08T00:00:00"/>
    <s v="Saturday"/>
    <s v="פרטי"/>
    <s v="מחלף נווה שאנן"/>
    <s v="קריות נתיב 33"/>
    <n v="1"/>
    <n v="9.7899999999999991"/>
    <x v="3"/>
    <x v="0"/>
    <x v="1"/>
  </r>
  <r>
    <n v="351123"/>
    <n v="1250526454"/>
    <n v="76886302"/>
    <d v="2025-03-08T00:00:00"/>
    <s v="Saturday"/>
    <s v="פרטי"/>
    <s v="חוף הכרמל נתיב 15"/>
    <s v="מחלף נווה שאנן"/>
    <n v="1"/>
    <n v="9.7899999999999991"/>
    <x v="3"/>
    <x v="0"/>
    <x v="1"/>
  </r>
  <r>
    <n v="337857"/>
    <n v="1250531515"/>
    <n v="74599802"/>
    <d v="2025-03-06T00:00:00"/>
    <s v="Thursday"/>
    <s v="מעל 4 עד 12 טון"/>
    <s v="מחלף נווה שאנן"/>
    <s v="קריות נתיב 34"/>
    <n v="1"/>
    <n v="48.98"/>
    <x v="2"/>
    <x v="2"/>
    <x v="0"/>
  </r>
  <r>
    <n v="337857"/>
    <n v="1250531515"/>
    <n v="74599802"/>
    <d v="2025-03-06T00:00:00"/>
    <s v="Thursday"/>
    <s v="מעל 4 עד 12 טון"/>
    <s v="חוף הכרמל נתיב 14"/>
    <s v="מחלף נווה שאנן"/>
    <n v="1"/>
    <n v="48.98"/>
    <x v="2"/>
    <x v="2"/>
    <x v="0"/>
  </r>
  <r>
    <n v="351123"/>
    <n v="1250526454"/>
    <n v="76886302"/>
    <d v="2025-03-03T00:00:00"/>
    <s v="Monday"/>
    <s v="פרטי"/>
    <s v="מחלף נווה שאנן"/>
    <s v="קריות נתיב 33"/>
    <n v="1"/>
    <n v="9.7899999999999991"/>
    <x v="3"/>
    <x v="0"/>
    <x v="0"/>
  </r>
  <r>
    <n v="351123"/>
    <n v="1250526454"/>
    <n v="76886302"/>
    <d v="2025-03-03T00:00:00"/>
    <s v="Monday"/>
    <s v="פרטי"/>
    <s v="חוף הכרמל נתיב 13"/>
    <s v="מחלף נווה שאנן"/>
    <n v="1"/>
    <n v="9.7899999999999991"/>
    <x v="3"/>
    <x v="0"/>
    <x v="0"/>
  </r>
  <r>
    <n v="351123"/>
    <n v="1250526454"/>
    <n v="62923103"/>
    <d v="2025-03-03T00:00:00"/>
    <s v="Monday"/>
    <s v="מעל 4 עד 12 טון"/>
    <s v="מחלף נווה שאנן"/>
    <s v="קריות נתיב 33"/>
    <n v="1"/>
    <n v="48.98"/>
    <x v="2"/>
    <x v="4"/>
    <x v="0"/>
  </r>
  <r>
    <n v="351123"/>
    <n v="1250526454"/>
    <n v="62923103"/>
    <d v="2025-03-03T00:00:00"/>
    <s v="Monday"/>
    <s v="מעל 4 עד 12 טון"/>
    <s v="קריות נתיב 44"/>
    <s v="מחלף נווה שאנן"/>
    <n v="1"/>
    <n v="48.98"/>
    <x v="2"/>
    <x v="4"/>
    <x v="0"/>
  </r>
  <r>
    <n v="351123"/>
    <n v="1250526454"/>
    <n v="62923103"/>
    <d v="2025-03-03T00:00:00"/>
    <s v="Monday"/>
    <s v="מעל 4 עד 12 טון"/>
    <s v="מחלף נווה שאנן"/>
    <s v="קריות נתיב 34"/>
    <n v="1"/>
    <n v="48.98"/>
    <x v="2"/>
    <x v="4"/>
    <x v="0"/>
  </r>
  <r>
    <n v="351123"/>
    <n v="1250526454"/>
    <n v="76886302"/>
    <d v="2025-03-02T00:00:00"/>
    <s v="Sunday"/>
    <s v="פרטי"/>
    <s v="מחלף נווה שאנן"/>
    <s v="קריות נתיב 33"/>
    <n v="1"/>
    <n v="9.7899999999999991"/>
    <x v="3"/>
    <x v="0"/>
    <x v="0"/>
  </r>
  <r>
    <n v="351123"/>
    <n v="1250526454"/>
    <n v="76886302"/>
    <d v="2025-03-02T00:00:00"/>
    <s v="Sunday"/>
    <s v="פרטי"/>
    <s v="חוף הכרמל נתיב 14"/>
    <s v="מחלף נווה שאנן"/>
    <n v="1"/>
    <n v="9.7899999999999991"/>
    <x v="3"/>
    <x v="0"/>
    <x v="0"/>
  </r>
  <r>
    <n v="351123"/>
    <n v="1250526454"/>
    <n v="76886302"/>
    <d v="2025-02-27T00:00:00"/>
    <s v="Thursday"/>
    <s v="פרטי"/>
    <s v="מחלף נווה שאנן"/>
    <s v="חוף הכרמל נתיב 24"/>
    <n v="1"/>
    <n v="9.7899999999999991"/>
    <x v="3"/>
    <x v="0"/>
    <x v="0"/>
  </r>
  <r>
    <n v="351123"/>
    <n v="1250526454"/>
    <n v="76886302"/>
    <d v="2025-02-27T00:00:00"/>
    <s v="Thursday"/>
    <s v="פרטי"/>
    <s v="קריות נתיב 45"/>
    <s v="מחלף נווה שאנן"/>
    <n v="1"/>
    <n v="9.7899999999999991"/>
    <x v="3"/>
    <x v="0"/>
    <x v="0"/>
  </r>
  <r>
    <n v="351123"/>
    <n v="1250526454"/>
    <n v="62923103"/>
    <d v="2025-02-27T00:00:00"/>
    <s v="Thursday"/>
    <s v="מעל 4 עד 12 טון"/>
    <s v="חוף הכרמל נתיב 14"/>
    <s v="מחלף נווה שאנן"/>
    <n v="1"/>
    <n v="48.98"/>
    <x v="2"/>
    <x v="4"/>
    <x v="0"/>
  </r>
  <r>
    <n v="351123"/>
    <n v="1250526454"/>
    <n v="76886302"/>
    <d v="2025-02-26T00:00:00"/>
    <s v="Wednesday"/>
    <s v="פרטי"/>
    <s v="מחלף נווה שאנן"/>
    <s v="חוף הכרמל נתיב 24"/>
    <n v="1"/>
    <n v="9.7899999999999991"/>
    <x v="3"/>
    <x v="0"/>
    <x v="0"/>
  </r>
  <r>
    <n v="351123"/>
    <n v="1250526454"/>
    <n v="76886302"/>
    <d v="2025-02-26T00:00:00"/>
    <s v="Wednesday"/>
    <s v="פרטי"/>
    <s v="קריות נתיב 44"/>
    <s v="מחלף נווה שאנן"/>
    <n v="1"/>
    <n v="9.7899999999999991"/>
    <x v="3"/>
    <x v="0"/>
    <x v="0"/>
  </r>
  <r>
    <n v="351123"/>
    <n v="1250526454"/>
    <n v="76886302"/>
    <d v="2025-02-26T00:00:00"/>
    <s v="Wednesday"/>
    <s v="פרטי"/>
    <s v="מחלף נווה שאנן"/>
    <s v="קריות נתיב 33"/>
    <n v="1"/>
    <n v="9.7899999999999991"/>
    <x v="3"/>
    <x v="0"/>
    <x v="0"/>
  </r>
  <r>
    <n v="351123"/>
    <n v="1250526454"/>
    <n v="76886302"/>
    <d v="2025-02-26T00:00:00"/>
    <s v="Wednesday"/>
    <s v="פרטי"/>
    <s v="חוף הכרמל נתיב 14"/>
    <s v="מחלף נווה שאנן"/>
    <n v="1"/>
    <n v="9.7899999999999991"/>
    <x v="3"/>
    <x v="0"/>
    <x v="0"/>
  </r>
  <r>
    <n v="337857"/>
    <n v="1250531515"/>
    <n v="51513101"/>
    <d v="2025-02-25T00:00:00"/>
    <s v="Tuesday"/>
    <s v="פרטי"/>
    <s v="מחלף נווה שאנן"/>
    <s v="חוף הכרמל נתיב 24"/>
    <n v="1"/>
    <n v="9.7899999999999991"/>
    <x v="3"/>
    <x v="6"/>
    <x v="0"/>
  </r>
  <r>
    <n v="337857"/>
    <n v="1250326306"/>
    <n v="51513101"/>
    <d v="2025-02-25T00:00:00"/>
    <s v="Tuesday"/>
    <s v="פרטי"/>
    <s v="חוף הכרמל נתיב 12"/>
    <s v="מחלף נווה שאנן"/>
    <n v="1"/>
    <n v="9.7899999999999991"/>
    <x v="3"/>
    <x v="6"/>
    <x v="0"/>
  </r>
  <r>
    <n v="351123"/>
    <n v="1250321606"/>
    <n v="76886302"/>
    <d v="2025-02-24T00:00:00"/>
    <s v="Monday"/>
    <s v="פרטי"/>
    <s v="מחלף נווה שאנן"/>
    <s v="חוף הכרמל נתיב 23"/>
    <n v="1"/>
    <n v="9.7899999999999991"/>
    <x v="3"/>
    <x v="0"/>
    <x v="0"/>
  </r>
  <r>
    <n v="351123"/>
    <n v="1250321606"/>
    <n v="76886302"/>
    <d v="2025-02-24T00:00:00"/>
    <s v="Monday"/>
    <s v="פרטי"/>
    <s v="קריות נתיב 43"/>
    <s v="מחלף נווה שאנן"/>
    <n v="1"/>
    <n v="9.7899999999999991"/>
    <x v="3"/>
    <x v="0"/>
    <x v="0"/>
  </r>
  <r>
    <n v="351123"/>
    <n v="1250321606"/>
    <n v="62923103"/>
    <d v="2025-02-24T00:00:00"/>
    <s v="Monday"/>
    <s v="מעל 4 עד 12 טון"/>
    <s v="מחלף נווה שאנן"/>
    <s v="חוף הכרמל נתיב 23"/>
    <n v="1"/>
    <n v="48.98"/>
    <x v="2"/>
    <x v="4"/>
    <x v="0"/>
  </r>
  <r>
    <n v="351123"/>
    <n v="1250321606"/>
    <n v="76886302"/>
    <d v="2025-02-24T00:00:00"/>
    <s v="Monday"/>
    <s v="פרטי"/>
    <s v="מחלף נווה שאנן"/>
    <s v="קריות נתיב 33"/>
    <n v="1"/>
    <n v="9.7899999999999991"/>
    <x v="3"/>
    <x v="0"/>
    <x v="0"/>
  </r>
  <r>
    <n v="351123"/>
    <n v="1250321606"/>
    <n v="76886302"/>
    <d v="2025-02-24T00:00:00"/>
    <s v="Monday"/>
    <s v="פרטי"/>
    <s v="חוף הכרמל נתיב 13"/>
    <s v="מחלף נווה שאנן"/>
    <n v="1"/>
    <n v="9.7899999999999991"/>
    <x v="3"/>
    <x v="0"/>
    <x v="0"/>
  </r>
  <r>
    <n v="337857"/>
    <n v="1250326306"/>
    <n v="50113501"/>
    <d v="2025-02-20T00:00:00"/>
    <s v="Thursday"/>
    <s v="פרטי"/>
    <s v="מחלף נווה שאנן"/>
    <s v="חוף הכרמל נתיב 24"/>
    <n v="1"/>
    <n v="9.7899999999999991"/>
    <x v="3"/>
    <x v="7"/>
    <x v="0"/>
  </r>
  <r>
    <n v="337857"/>
    <n v="1250326306"/>
    <n v="50113501"/>
    <d v="2025-02-20T00:00:00"/>
    <s v="Thursday"/>
    <s v="פרטי"/>
    <s v="קריות נתיב 42"/>
    <s v="מחלף נווה שאנן"/>
    <n v="1"/>
    <n v="9.7899999999999991"/>
    <x v="3"/>
    <x v="7"/>
    <x v="0"/>
  </r>
  <r>
    <n v="337857"/>
    <n v="1250326306"/>
    <n v="50113501"/>
    <d v="2025-02-20T00:00:00"/>
    <s v="Thursday"/>
    <s v="פרטי"/>
    <s v="חוף הכרמל נתיב 13"/>
    <s v="מחלף נווה שאנן"/>
    <n v="1"/>
    <n v="9.7899999999999991"/>
    <x v="3"/>
    <x v="7"/>
    <x v="0"/>
  </r>
  <r>
    <n v="351123"/>
    <n v="1250321606"/>
    <n v="76886302"/>
    <d v="2025-02-16T00:00:00"/>
    <s v="Sunday"/>
    <s v="פרטי"/>
    <s v="מחלף נווה שאנן"/>
    <s v="קריות נתיב 33"/>
    <n v="1"/>
    <n v="9.7899999999999991"/>
    <x v="3"/>
    <x v="0"/>
    <x v="0"/>
  </r>
  <r>
    <n v="351123"/>
    <n v="1250321606"/>
    <n v="76886302"/>
    <d v="2025-02-16T00:00:00"/>
    <s v="Sunday"/>
    <s v="פרטי"/>
    <s v="חוף הכרמל נתיב 13"/>
    <s v="מחלף נווה שאנן"/>
    <n v="1"/>
    <n v="9.7899999999999991"/>
    <x v="3"/>
    <x v="0"/>
    <x v="0"/>
  </r>
  <r>
    <n v="337857"/>
    <n v="1250326306"/>
    <n v="73382101"/>
    <d v="2025-02-16T00:00:00"/>
    <s v="Sunday"/>
    <s v="פרטי"/>
    <s v="מחלף נווה שאנן"/>
    <s v="חוף הכרמל נתיב 23"/>
    <n v="1"/>
    <n v="9.7899999999999991"/>
    <x v="3"/>
    <x v="8"/>
    <x v="0"/>
  </r>
  <r>
    <n v="337857"/>
    <n v="1250326306"/>
    <n v="73382101"/>
    <d v="2025-02-16T00:00:00"/>
    <s v="Sunday"/>
    <s v="פרטי"/>
    <s v="קריות נתיב 43"/>
    <s v="מחלף נווה שאנן"/>
    <n v="1"/>
    <n v="9.7899999999999991"/>
    <x v="3"/>
    <x v="8"/>
    <x v="0"/>
  </r>
  <r>
    <n v="337857"/>
    <n v="1250326306"/>
    <n v="73382101"/>
    <d v="2025-02-16T00:00:00"/>
    <s v="Sunday"/>
    <s v="פרטי"/>
    <s v="מחלף נווה שאנן"/>
    <s v="קריות נתיב 33"/>
    <n v="1"/>
    <n v="9.7899999999999991"/>
    <x v="3"/>
    <x v="8"/>
    <x v="0"/>
  </r>
  <r>
    <n v="337857"/>
    <n v="1250326306"/>
    <n v="73382101"/>
    <d v="2025-02-16T00:00:00"/>
    <s v="Sunday"/>
    <s v="פרטי"/>
    <s v="חוף הכרמל נתיב 12"/>
    <s v="מחלף נווה שאנן"/>
    <n v="1"/>
    <n v="9.7899999999999991"/>
    <x v="3"/>
    <x v="8"/>
    <x v="0"/>
  </r>
  <r>
    <n v="351123"/>
    <n v="1250321606"/>
    <n v="76886302"/>
    <d v="2025-02-15T00:00:00"/>
    <s v="Saturday"/>
    <s v="פרטי"/>
    <s v="מחלף נווה שאנן"/>
    <s v="חוף הכרמל נתיב 24"/>
    <n v="1"/>
    <n v="9.7899999999999991"/>
    <x v="3"/>
    <x v="0"/>
    <x v="1"/>
  </r>
  <r>
    <n v="351123"/>
    <n v="1250321606"/>
    <n v="76886302"/>
    <d v="2025-02-15T00:00:00"/>
    <s v="Saturday"/>
    <s v="פרטי"/>
    <s v="קריות נתיב 44"/>
    <s v="מחלף נווה שאנן"/>
    <n v="1"/>
    <n v="9.7899999999999991"/>
    <x v="3"/>
    <x v="0"/>
    <x v="1"/>
  </r>
  <r>
    <n v="337857"/>
    <n v="1250326306"/>
    <n v="73382101"/>
    <d v="2025-02-12T00:00:00"/>
    <s v="Wednesday"/>
    <s v="פרטי"/>
    <s v="מחלף נווה שאנן"/>
    <s v="חוף הכרמל נתיב 24"/>
    <n v="1"/>
    <n v="9.7899999999999991"/>
    <x v="3"/>
    <x v="8"/>
    <x v="0"/>
  </r>
  <r>
    <n v="337857"/>
    <n v="1250326306"/>
    <n v="73382101"/>
    <d v="2025-02-12T00:00:00"/>
    <s v="Wednesday"/>
    <s v="פרטי"/>
    <s v="קריות נתיב 43"/>
    <s v="מחלף נווה שאנן"/>
    <n v="1"/>
    <n v="9.7899999999999991"/>
    <x v="3"/>
    <x v="8"/>
    <x v="0"/>
  </r>
  <r>
    <n v="337857"/>
    <n v="1250326306"/>
    <n v="73382101"/>
    <d v="2025-02-12T00:00:00"/>
    <s v="Wednesday"/>
    <s v="פרטי"/>
    <s v="מחלף נווה שאנן"/>
    <s v="קריות נתיב 33"/>
    <n v="1"/>
    <n v="9.7899999999999991"/>
    <x v="3"/>
    <x v="8"/>
    <x v="0"/>
  </r>
  <r>
    <n v="337857"/>
    <n v="1250326306"/>
    <n v="73382101"/>
    <d v="2025-02-12T00:00:00"/>
    <s v="Wednesday"/>
    <s v="פרטי"/>
    <s v="חוף הכרמל נתיב 13"/>
    <s v="מחלף נווה שאנן"/>
    <n v="1"/>
    <n v="9.7899999999999991"/>
    <x v="3"/>
    <x v="8"/>
    <x v="0"/>
  </r>
  <r>
    <n v="351123"/>
    <n v="1250321606"/>
    <n v="76886302"/>
    <d v="2025-02-12T00:00:00"/>
    <s v="Wednesday"/>
    <s v="פרטי"/>
    <s v="מחלף נווה שאנן"/>
    <s v="קריות נתיב 32"/>
    <n v="1"/>
    <n v="9.7899999999999991"/>
    <x v="3"/>
    <x v="0"/>
    <x v="0"/>
  </r>
  <r>
    <n v="351123"/>
    <n v="1250321606"/>
    <n v="76886302"/>
    <d v="2025-02-12T00:00:00"/>
    <s v="Wednesday"/>
    <s v="פרטי"/>
    <s v="חוף הכרמל נתיב 14"/>
    <s v="מחלף נווה שאנן"/>
    <n v="1"/>
    <n v="9.7899999999999991"/>
    <x v="3"/>
    <x v="0"/>
    <x v="0"/>
  </r>
  <r>
    <n v="337857"/>
    <n v="1250326306"/>
    <n v="51513101"/>
    <d v="2025-02-12T00:00:00"/>
    <s v="Wednesday"/>
    <s v="פרטי"/>
    <s v="מחלף נווה שאנן"/>
    <s v="קריות נתיב 35"/>
    <n v="1"/>
    <n v="9.7899999999999991"/>
    <x v="3"/>
    <x v="6"/>
    <x v="0"/>
  </r>
  <r>
    <n v="337857"/>
    <n v="1250326306"/>
    <n v="51513101"/>
    <d v="2025-02-12T00:00:00"/>
    <s v="Wednesday"/>
    <s v="פרטי"/>
    <s v="חוף הכרמל נתיב 13"/>
    <s v="מחלף נווה שאנן"/>
    <n v="1"/>
    <n v="9.7899999999999991"/>
    <x v="3"/>
    <x v="6"/>
    <x v="0"/>
  </r>
  <r>
    <n v="337857"/>
    <n v="1250326306"/>
    <n v="51513101"/>
    <d v="2025-02-12T00:00:00"/>
    <s v="Wednesday"/>
    <s v="פרטי"/>
    <s v="מחלף נווה שאנן"/>
    <s v="חוף הכרמל נתיב 23"/>
    <n v="1"/>
    <n v="9.7899999999999991"/>
    <x v="3"/>
    <x v="6"/>
    <x v="0"/>
  </r>
  <r>
    <n v="337857"/>
    <n v="1250326306"/>
    <n v="51513101"/>
    <d v="2025-02-12T00:00:00"/>
    <s v="Wednesday"/>
    <s v="פרטי"/>
    <s v="קריות נתיב 43"/>
    <s v="מחלף נווה שאנן"/>
    <n v="1"/>
    <n v="9.7899999999999991"/>
    <x v="3"/>
    <x v="6"/>
    <x v="0"/>
  </r>
  <r>
    <n v="337857"/>
    <n v="1250326306"/>
    <n v="73382101"/>
    <d v="2025-02-12T00:00:00"/>
    <s v="Wednesday"/>
    <s v="פרטי"/>
    <s v="מחלף נווה שאנן"/>
    <s v="חוף הכרמל נתיב 23"/>
    <n v="1"/>
    <n v="9.7899999999999991"/>
    <x v="3"/>
    <x v="8"/>
    <x v="0"/>
  </r>
  <r>
    <n v="337857"/>
    <n v="1250326306"/>
    <n v="73382101"/>
    <d v="2025-02-12T00:00:00"/>
    <s v="Wednesday"/>
    <s v="פרטי"/>
    <s v="קריות נתיב 43"/>
    <s v="מחלף נווה שאנן"/>
    <n v="1"/>
    <n v="9.7899999999999991"/>
    <x v="3"/>
    <x v="8"/>
    <x v="0"/>
  </r>
  <r>
    <n v="337857"/>
    <n v="1250326306"/>
    <n v="73382101"/>
    <d v="2025-02-12T00:00:00"/>
    <s v="Wednesday"/>
    <s v="פרטי"/>
    <s v="מחלף נווה שאנן"/>
    <s v="קריות נתיב 35"/>
    <n v="1"/>
    <n v="9.7899999999999991"/>
    <x v="3"/>
    <x v="8"/>
    <x v="0"/>
  </r>
  <r>
    <n v="337857"/>
    <n v="1250326306"/>
    <n v="73382101"/>
    <d v="2025-02-12T00:00:00"/>
    <s v="Wednesday"/>
    <s v="פרטי"/>
    <s v="חוף הכרמל נתיב 13"/>
    <s v="מחלף נווה שאנן"/>
    <n v="1"/>
    <n v="9.7899999999999991"/>
    <x v="3"/>
    <x v="8"/>
    <x v="0"/>
  </r>
  <r>
    <n v="337857"/>
    <n v="1250326306"/>
    <n v="73382101"/>
    <d v="2025-02-10T00:00:00"/>
    <s v="Monday"/>
    <s v="פרטי"/>
    <s v="מחלף נווה שאנן"/>
    <s v="חוף הכרמל נתיב 23"/>
    <n v="1"/>
    <n v="9.7899999999999991"/>
    <x v="3"/>
    <x v="8"/>
    <x v="0"/>
  </r>
  <r>
    <n v="337857"/>
    <n v="1250326306"/>
    <n v="73382101"/>
    <d v="2025-02-10T00:00:00"/>
    <s v="Monday"/>
    <s v="פרטי"/>
    <s v="קריות נתיב 44"/>
    <s v="מחלף נווה שאנן"/>
    <n v="1"/>
    <n v="9.7899999999999991"/>
    <x v="3"/>
    <x v="8"/>
    <x v="0"/>
  </r>
  <r>
    <n v="351123"/>
    <n v="1250321606"/>
    <n v="62923103"/>
    <d v="2025-02-10T00:00:00"/>
    <s v="Monday"/>
    <s v="מעל 4 עד 12 טון"/>
    <s v="מחלף נווה שאנן"/>
    <s v="חוף הכרמל נתיב 24"/>
    <n v="1"/>
    <n v="48.98"/>
    <x v="2"/>
    <x v="4"/>
    <x v="0"/>
  </r>
  <r>
    <n v="351123"/>
    <n v="1250321606"/>
    <n v="62923103"/>
    <d v="2025-02-10T00:00:00"/>
    <s v="Monday"/>
    <s v="מעל 4 עד 12 טון"/>
    <s v="קריות נתיב 43"/>
    <s v="מחלף נווה שאנן"/>
    <n v="1"/>
    <n v="48.98"/>
    <x v="2"/>
    <x v="4"/>
    <x v="0"/>
  </r>
  <r>
    <n v="337857"/>
    <n v="1250326306"/>
    <n v="73382101"/>
    <d v="2025-02-10T00:00:00"/>
    <s v="Monday"/>
    <s v="פרטי"/>
    <s v="מחלף נווה שאנן"/>
    <s v="קריות נתיב 34"/>
    <n v="1"/>
    <n v="9.7899999999999991"/>
    <x v="3"/>
    <x v="8"/>
    <x v="0"/>
  </r>
  <r>
    <n v="337857"/>
    <n v="1250326306"/>
    <n v="73382101"/>
    <d v="2025-02-10T00:00:00"/>
    <s v="Monday"/>
    <s v="פרטי"/>
    <s v="חוף הכרמל נתיב 12"/>
    <s v="מחלף נווה שאנן"/>
    <n v="1"/>
    <n v="9.7899999999999991"/>
    <x v="3"/>
    <x v="8"/>
    <x v="0"/>
  </r>
  <r>
    <n v="351123"/>
    <n v="1250321606"/>
    <n v="62923103"/>
    <d v="2025-02-10T00:00:00"/>
    <s v="Monday"/>
    <s v="מעל 4 עד 12 טון"/>
    <s v="חוף הכרמל נתיב 13"/>
    <s v="מחלף נווה שאנן"/>
    <n v="1"/>
    <n v="48.98"/>
    <x v="2"/>
    <x v="4"/>
    <x v="0"/>
  </r>
  <r>
    <n v="351123"/>
    <n v="1250321606"/>
    <n v="76886302"/>
    <d v="2025-02-09T00:00:00"/>
    <s v="Sunday"/>
    <s v="פרטי"/>
    <s v="מחלף נווה שאנן"/>
    <s v="חוף הכרמל נתיב 23"/>
    <n v="1"/>
    <n v="9.7899999999999991"/>
    <x v="3"/>
    <x v="0"/>
    <x v="0"/>
  </r>
  <r>
    <n v="351123"/>
    <n v="1250321606"/>
    <n v="76886302"/>
    <d v="2025-02-09T00:00:00"/>
    <s v="Sunday"/>
    <s v="פרטי"/>
    <s v="קריות נתיב 43"/>
    <s v="מחלף נווה שאנן"/>
    <n v="1"/>
    <n v="9.7899999999999991"/>
    <x v="3"/>
    <x v="0"/>
    <x v="0"/>
  </r>
  <r>
    <n v="351123"/>
    <n v="1250321606"/>
    <n v="76886302"/>
    <d v="2025-02-09T00:00:00"/>
    <s v="Sunday"/>
    <s v="פרטי"/>
    <s v="מחלף נווה שאנן"/>
    <s v="קריות נתיב 34"/>
    <n v="1"/>
    <n v="9.7899999999999991"/>
    <x v="3"/>
    <x v="0"/>
    <x v="0"/>
  </r>
  <r>
    <n v="351123"/>
    <n v="1250321606"/>
    <n v="76886302"/>
    <d v="2025-02-09T00:00:00"/>
    <s v="Sunday"/>
    <s v="פרטי"/>
    <s v="חוף הכרמל נתיב 14"/>
    <s v="מחלף נווה שאנן"/>
    <n v="1"/>
    <n v="9.7899999999999991"/>
    <x v="3"/>
    <x v="0"/>
    <x v="0"/>
  </r>
  <r>
    <n v="337857"/>
    <n v="1250326306"/>
    <n v="73382101"/>
    <d v="2025-02-09T00:00:00"/>
    <s v="Sunday"/>
    <s v="פרטי"/>
    <s v="מחלף נווה שאנן"/>
    <s v="חוף הכרמל נתיב 23"/>
    <n v="1"/>
    <n v="9.7899999999999991"/>
    <x v="3"/>
    <x v="8"/>
    <x v="0"/>
  </r>
  <r>
    <n v="337857"/>
    <n v="1250326306"/>
    <n v="73382101"/>
    <d v="2025-02-09T00:00:00"/>
    <s v="Sunday"/>
    <s v="פרטי"/>
    <s v="קריות נתיב 43"/>
    <s v="מחלף נווה שאנן"/>
    <n v="1"/>
    <n v="9.7899999999999991"/>
    <x v="3"/>
    <x v="8"/>
    <x v="0"/>
  </r>
  <r>
    <n v="337857"/>
    <n v="1250326306"/>
    <n v="73382101"/>
    <d v="2025-02-09T00:00:00"/>
    <s v="Sunday"/>
    <s v="פרטי"/>
    <s v="מחלף נווה שאנן"/>
    <s v="קריות נתיב 33"/>
    <n v="1"/>
    <n v="9.7899999999999991"/>
    <x v="3"/>
    <x v="8"/>
    <x v="0"/>
  </r>
  <r>
    <n v="337857"/>
    <n v="1250326306"/>
    <n v="73382101"/>
    <d v="2025-02-09T00:00:00"/>
    <s v="Sunday"/>
    <s v="פרטי"/>
    <s v="חוף הכרמל נתיב 13"/>
    <s v="מחלף נווה שאנן"/>
    <n v="1"/>
    <n v="9.7899999999999991"/>
    <x v="3"/>
    <x v="8"/>
    <x v="0"/>
  </r>
  <r>
    <n v="351123"/>
    <n v="1250321606"/>
    <n v="76886302"/>
    <d v="2025-02-07T00:00:00"/>
    <s v="Friday"/>
    <s v="פרטי"/>
    <s v="מחלף נווה שאנן"/>
    <s v="חוף הכרמל נתיב 23"/>
    <n v="1"/>
    <n v="9.7899999999999991"/>
    <x v="3"/>
    <x v="0"/>
    <x v="1"/>
  </r>
  <r>
    <n v="351123"/>
    <n v="1250321606"/>
    <n v="76886302"/>
    <d v="2025-02-07T00:00:00"/>
    <s v="Friday"/>
    <s v="פרטי"/>
    <s v="קריות נתיב 44"/>
    <s v="מחלף נווה שאנן"/>
    <n v="1"/>
    <n v="9.7899999999999991"/>
    <x v="3"/>
    <x v="0"/>
    <x v="1"/>
  </r>
  <r>
    <n v="351123"/>
    <n v="1250321606"/>
    <n v="76886302"/>
    <d v="2025-02-05T00:00:00"/>
    <s v="Wednesday"/>
    <s v="פרטי"/>
    <s v="מחלף נווה שאנן"/>
    <s v="חוף הכרמל נתיב 24"/>
    <n v="1"/>
    <n v="9.7899999999999991"/>
    <x v="3"/>
    <x v="0"/>
    <x v="0"/>
  </r>
  <r>
    <n v="351123"/>
    <n v="1250321606"/>
    <n v="76886302"/>
    <d v="2025-02-05T00:00:00"/>
    <s v="Wednesday"/>
    <s v="פרטי"/>
    <s v="קריות נתיב 43"/>
    <s v="מחלף נווה שאנן"/>
    <n v="1"/>
    <n v="9.7899999999999991"/>
    <x v="3"/>
    <x v="0"/>
    <x v="0"/>
  </r>
  <r>
    <n v="351123"/>
    <n v="1250321606"/>
    <n v="76886302"/>
    <d v="2025-02-03T00:00:00"/>
    <s v="Monday"/>
    <s v="פרטי"/>
    <s v="מחלף נווה שאנן"/>
    <s v="חוף הכרמל נתיב 24"/>
    <n v="1"/>
    <n v="9.7899999999999991"/>
    <x v="3"/>
    <x v="0"/>
    <x v="0"/>
  </r>
  <r>
    <n v="351123"/>
    <n v="1250321606"/>
    <n v="76886302"/>
    <d v="2025-02-03T00:00:00"/>
    <s v="Monday"/>
    <s v="פרטי"/>
    <s v="קריות נתיב 45"/>
    <s v="מחלף נווה שאנן"/>
    <n v="1"/>
    <n v="9.7899999999999991"/>
    <x v="3"/>
    <x v="0"/>
    <x v="0"/>
  </r>
  <r>
    <n v="351123"/>
    <n v="1250321606"/>
    <n v="62923103"/>
    <d v="2025-02-03T00:00:00"/>
    <s v="Monday"/>
    <s v="מעל 4 עד 12 טון"/>
    <s v="מחלף נווה שאנן"/>
    <s v="קריות נתיב 34"/>
    <n v="1"/>
    <n v="48.98"/>
    <x v="2"/>
    <x v="4"/>
    <x v="0"/>
  </r>
  <r>
    <n v="351123"/>
    <n v="1250321606"/>
    <n v="62923103"/>
    <d v="2025-02-03T00:00:00"/>
    <s v="Monday"/>
    <s v="מעל 4 עד 12 טון"/>
    <s v="חוף הכרמל נתיב 14"/>
    <s v="מחלף נווה שאנן"/>
    <n v="1"/>
    <n v="48.98"/>
    <x v="2"/>
    <x v="4"/>
    <x v="0"/>
  </r>
  <r>
    <n v="337857"/>
    <n v="1250326306"/>
    <n v="53484801"/>
    <d v="2025-02-03T00:00:00"/>
    <s v="Monday"/>
    <s v="פרטי"/>
    <s v="מחלף נווה שאנן"/>
    <s v="קריות נתיב 34"/>
    <n v="1"/>
    <n v="9.7899999999999991"/>
    <x v="3"/>
    <x v="1"/>
    <x v="0"/>
  </r>
  <r>
    <n v="337857"/>
    <n v="1250326306"/>
    <n v="53484801"/>
    <d v="2025-02-03T00:00:00"/>
    <s v="Monday"/>
    <s v="פרטי"/>
    <s v="חוף הכרמל נתיב 13"/>
    <s v="מחלף נווה שאנן"/>
    <n v="1"/>
    <n v="9.7899999999999991"/>
    <x v="3"/>
    <x v="1"/>
    <x v="0"/>
  </r>
  <r>
    <n v="337857"/>
    <n v="1250326306"/>
    <n v="73382101"/>
    <d v="2025-02-01T00:00:00"/>
    <s v="Saturday"/>
    <s v="פרטי"/>
    <s v="מחלף נווה שאנן"/>
    <s v="חוף הכרמל נתיב 23"/>
    <n v="1"/>
    <n v="9.7899999999999991"/>
    <x v="3"/>
    <x v="8"/>
    <x v="1"/>
  </r>
  <r>
    <n v="337857"/>
    <n v="1250326306"/>
    <n v="73382101"/>
    <d v="2025-02-01T00:00:00"/>
    <s v="Saturday"/>
    <s v="פרטי"/>
    <s v="קריות נתיב 44"/>
    <s v="מחלף נווה שאנן"/>
    <n v="1"/>
    <n v="9.7899999999999991"/>
    <x v="3"/>
    <x v="8"/>
    <x v="1"/>
  </r>
  <r>
    <n v="337857"/>
    <n v="1250326306"/>
    <n v="73382101"/>
    <d v="2025-02-01T00:00:00"/>
    <s v="Saturday"/>
    <s v="פרטי"/>
    <s v="מחלף נווה שאנן"/>
    <s v="קריות נתיב 33"/>
    <n v="1"/>
    <n v="9.7899999999999991"/>
    <x v="3"/>
    <x v="8"/>
    <x v="1"/>
  </r>
  <r>
    <n v="337857"/>
    <n v="1250326306"/>
    <n v="73382101"/>
    <d v="2025-02-01T00:00:00"/>
    <s v="Saturday"/>
    <s v="פרטי"/>
    <s v="חוף הכרמל נתיב 12"/>
    <s v="מחלף נווה שאנן"/>
    <n v="1"/>
    <n v="9.7899999999999991"/>
    <x v="3"/>
    <x v="8"/>
    <x v="1"/>
  </r>
  <r>
    <n v="351123"/>
    <n v="1250321606"/>
    <n v="76886302"/>
    <d v="2025-01-28T00:00:00"/>
    <s v="Tuesday"/>
    <s v="פרטי"/>
    <s v="חוף הכרמל נתיב 13"/>
    <s v="מחלף נווה שאנן"/>
    <n v="1"/>
    <n v="9.7899999999999991"/>
    <x v="3"/>
    <x v="0"/>
    <x v="0"/>
  </r>
  <r>
    <n v="351123"/>
    <n v="1250321606"/>
    <n v="76886302"/>
    <d v="2025-01-28T00:00:00"/>
    <s v="Tuesday"/>
    <s v="פרטי"/>
    <s v="מחלף נווה שאנן"/>
    <s v="קריות נתיב 33"/>
    <n v="1"/>
    <n v="9.7899999999999991"/>
    <x v="3"/>
    <x v="0"/>
    <x v="0"/>
  </r>
  <r>
    <n v="351123"/>
    <n v="1250321606"/>
    <n v="76886302"/>
    <d v="2025-01-28T00:00:00"/>
    <s v="Tuesday"/>
    <s v="פרטי"/>
    <s v="חוף הכרמל נתיב 14"/>
    <s v="מחלף נווה שאנן"/>
    <n v="1"/>
    <n v="9.7899999999999991"/>
    <x v="3"/>
    <x v="0"/>
    <x v="0"/>
  </r>
  <r>
    <n v="337857"/>
    <n v="1250166056"/>
    <n v="73382101"/>
    <d v="2025-01-27T00:00:00"/>
    <s v="Monday"/>
    <s v="פרטי"/>
    <s v="מחלף נווה שאנן"/>
    <s v="חוף הכרמל נתיב 23"/>
    <n v="1"/>
    <n v="9.7899999999999991"/>
    <x v="3"/>
    <x v="8"/>
    <x v="0"/>
  </r>
  <r>
    <n v="337857"/>
    <n v="1250166056"/>
    <n v="73382101"/>
    <d v="2025-01-27T00:00:00"/>
    <s v="Monday"/>
    <s v="פרטי"/>
    <s v="קריות נתיב 43"/>
    <s v="מחלף נווה שאנן"/>
    <n v="1"/>
    <n v="9.7899999999999991"/>
    <x v="3"/>
    <x v="8"/>
    <x v="0"/>
  </r>
  <r>
    <n v="337857"/>
    <n v="1250166056"/>
    <n v="50113501"/>
    <d v="2025-01-23T00:00:00"/>
    <s v="Thursday"/>
    <s v="פרטי"/>
    <s v="מחלף נווה שאנן"/>
    <s v="קריות נתיב 33"/>
    <n v="1"/>
    <n v="9.7899999999999991"/>
    <x v="3"/>
    <x v="7"/>
    <x v="0"/>
  </r>
  <r>
    <n v="337857"/>
    <n v="1250166056"/>
    <n v="50113501"/>
    <d v="2025-01-23T00:00:00"/>
    <s v="Thursday"/>
    <s v="פרטי"/>
    <s v="חוף הכרמל נתיב 12"/>
    <s v="מחלף נווה שאנן"/>
    <n v="1"/>
    <n v="9.7899999999999991"/>
    <x v="3"/>
    <x v="7"/>
    <x v="0"/>
  </r>
  <r>
    <n v="351123"/>
    <n v="1250166151"/>
    <n v="76886302"/>
    <d v="2025-01-22T00:00:00"/>
    <s v="Wednesday"/>
    <s v="פרטי"/>
    <s v="מחלף נווה שאנן"/>
    <s v="קריות נתיב 34"/>
    <n v="1"/>
    <n v="9.7899999999999991"/>
    <x v="3"/>
    <x v="0"/>
    <x v="0"/>
  </r>
  <r>
    <n v="351123"/>
    <n v="1250166151"/>
    <n v="76886302"/>
    <d v="2025-01-22T00:00:00"/>
    <s v="Wednesday"/>
    <s v="פרטי"/>
    <s v="חוף הכרמל נתיב 14"/>
    <s v="מחלף נווה שאנן"/>
    <n v="1"/>
    <n v="9.7899999999999991"/>
    <x v="3"/>
    <x v="0"/>
    <x v="0"/>
  </r>
  <r>
    <n v="351123"/>
    <n v="1250166151"/>
    <n v="76886302"/>
    <d v="2025-01-22T00:00:00"/>
    <s v="Wednesday"/>
    <s v="פרטי"/>
    <s v="מחלף נווה שאנן"/>
    <s v="חוף הכרמל נתיב 24"/>
    <n v="1"/>
    <n v="9.7899999999999991"/>
    <x v="3"/>
    <x v="0"/>
    <x v="0"/>
  </r>
  <r>
    <n v="351123"/>
    <n v="1250166151"/>
    <n v="76886302"/>
    <d v="2025-01-22T00:00:00"/>
    <s v="Wednesday"/>
    <s v="פרטי"/>
    <s v="קריות נתיב 44"/>
    <s v="מחלף נווה שאנן"/>
    <n v="1"/>
    <n v="9.7899999999999991"/>
    <x v="3"/>
    <x v="0"/>
    <x v="0"/>
  </r>
  <r>
    <n v="337857"/>
    <n v="1250166056"/>
    <n v="50113501"/>
    <d v="2025-01-22T00:00:00"/>
    <s v="Wednesday"/>
    <s v="פרטי"/>
    <s v="מחלף נווה שאנן"/>
    <s v="קריות נתיב 32"/>
    <n v="1"/>
    <n v="9.7899999999999991"/>
    <x v="3"/>
    <x v="7"/>
    <x v="0"/>
  </r>
  <r>
    <n v="337857"/>
    <n v="1250166056"/>
    <n v="50113501"/>
    <d v="2025-01-22T00:00:00"/>
    <s v="Wednesday"/>
    <s v="פרטי"/>
    <s v="חוף הכרמל נתיב 12"/>
    <s v="מחלף נווה שאנן"/>
    <n v="1"/>
    <n v="9.7899999999999991"/>
    <x v="3"/>
    <x v="7"/>
    <x v="0"/>
  </r>
  <r>
    <n v="351123"/>
    <n v="1250166151"/>
    <n v="76886302"/>
    <d v="2025-01-22T00:00:00"/>
    <s v="Wednesday"/>
    <s v="פרטי"/>
    <s v="מחלף נווה שאנן"/>
    <s v="קריות נתיב 33"/>
    <n v="1"/>
    <n v="9.7899999999999991"/>
    <x v="3"/>
    <x v="0"/>
    <x v="0"/>
  </r>
  <r>
    <n v="351123"/>
    <n v="1250166151"/>
    <n v="76886302"/>
    <d v="2025-01-22T00:00:00"/>
    <s v="Wednesday"/>
    <s v="פרטי"/>
    <s v="חוף הכרמל נתיב 12"/>
    <s v="מחלף נווה שאנן"/>
    <n v="1"/>
    <n v="9.7899999999999991"/>
    <x v="3"/>
    <x v="0"/>
    <x v="0"/>
  </r>
  <r>
    <n v="351123"/>
    <n v="1250166151"/>
    <n v="76886302"/>
    <d v="2025-01-21T00:00:00"/>
    <s v="Tuesday"/>
    <s v="פרטי"/>
    <s v="מחלף נווה שאנן"/>
    <s v="קריות נתיב 33"/>
    <n v="1"/>
    <n v="9.7899999999999991"/>
    <x v="3"/>
    <x v="0"/>
    <x v="0"/>
  </r>
  <r>
    <n v="351123"/>
    <n v="1250166151"/>
    <n v="76886302"/>
    <d v="2025-01-21T00:00:00"/>
    <s v="Tuesday"/>
    <s v="פרטי"/>
    <s v="חוף הכרמל נתיב 13"/>
    <s v="מחלף נווה שאנן"/>
    <n v="1"/>
    <n v="9.7899999999999991"/>
    <x v="3"/>
    <x v="0"/>
    <x v="0"/>
  </r>
  <r>
    <n v="351123"/>
    <n v="1250166151"/>
    <n v="76886302"/>
    <d v="2025-01-20T00:00:00"/>
    <s v="Monday"/>
    <s v="פרטי"/>
    <s v="מחלף נווה שאנן"/>
    <s v="חוף הכרמל נתיב 23"/>
    <n v="1"/>
    <n v="9.7899999999999991"/>
    <x v="3"/>
    <x v="0"/>
    <x v="0"/>
  </r>
  <r>
    <n v="351123"/>
    <n v="1250166151"/>
    <n v="76886302"/>
    <d v="2025-01-20T00:00:00"/>
    <s v="Monday"/>
    <s v="פרטי"/>
    <s v="קריות נתיב 43"/>
    <s v="מחלף נווה שאנן"/>
    <n v="1"/>
    <n v="9.7899999999999991"/>
    <x v="3"/>
    <x v="0"/>
    <x v="0"/>
  </r>
  <r>
    <n v="337857"/>
    <n v="1250166056"/>
    <n v="73382101"/>
    <d v="2025-01-20T00:00:00"/>
    <s v="Monday"/>
    <s v="פרטי"/>
    <s v="מחלף נווה שאנן"/>
    <s v="חוף הכרמל נתיב 23"/>
    <n v="1"/>
    <n v="9.7899999999999991"/>
    <x v="3"/>
    <x v="8"/>
    <x v="0"/>
  </r>
  <r>
    <n v="337857"/>
    <n v="1250166056"/>
    <n v="73382101"/>
    <d v="2025-01-20T00:00:00"/>
    <s v="Monday"/>
    <s v="פרטי"/>
    <s v="קריות נתיב 43"/>
    <s v="מחלף נווה שאנן"/>
    <n v="1"/>
    <n v="9.7899999999999991"/>
    <x v="3"/>
    <x v="8"/>
    <x v="0"/>
  </r>
  <r>
    <n v="337857"/>
    <n v="1250166056"/>
    <n v="73382101"/>
    <d v="2025-01-20T00:00:00"/>
    <s v="Monday"/>
    <s v="פרטי"/>
    <s v="מחלף נווה שאנן"/>
    <s v="קריות נתיב 33"/>
    <n v="1"/>
    <n v="9.7899999999999991"/>
    <x v="3"/>
    <x v="8"/>
    <x v="0"/>
  </r>
  <r>
    <n v="337857"/>
    <n v="1250166056"/>
    <n v="73382101"/>
    <d v="2025-01-20T00:00:00"/>
    <s v="Monday"/>
    <s v="פרטי"/>
    <s v="חוף הכרמל נתיב 12"/>
    <s v="מחלף נווה שאנן"/>
    <n v="1"/>
    <n v="9.7899999999999991"/>
    <x v="3"/>
    <x v="8"/>
    <x v="0"/>
  </r>
  <r>
    <n v="351123"/>
    <n v="1250166151"/>
    <n v="76886302"/>
    <d v="2025-01-20T00:00:00"/>
    <s v="Monday"/>
    <s v="פרטי"/>
    <s v="מחלף נווה שאנן"/>
    <s v="קריות נתיב 33"/>
    <n v="1"/>
    <n v="9.7899999999999991"/>
    <x v="3"/>
    <x v="0"/>
    <x v="0"/>
  </r>
  <r>
    <n v="351123"/>
    <n v="1250166151"/>
    <n v="76886302"/>
    <d v="2025-01-20T00:00:00"/>
    <s v="Monday"/>
    <s v="פרטי"/>
    <s v="חוף הכרמל נתיב 13"/>
    <s v="מחלף נווה שאנן"/>
    <n v="1"/>
    <n v="9.7899999999999991"/>
    <x v="3"/>
    <x v="0"/>
    <x v="0"/>
  </r>
  <r>
    <n v="351123"/>
    <n v="1250166151"/>
    <n v="76886302"/>
    <d v="2025-01-16T00:00:00"/>
    <s v="Thursday"/>
    <s v="פרטי"/>
    <s v="מחלף נווה שאנן"/>
    <s v="חוף הכרמל נתיב 24"/>
    <n v="1"/>
    <n v="9.7899999999999991"/>
    <x v="3"/>
    <x v="0"/>
    <x v="0"/>
  </r>
  <r>
    <n v="351123"/>
    <n v="1250166151"/>
    <n v="76886302"/>
    <d v="2025-01-16T00:00:00"/>
    <s v="Thursday"/>
    <s v="פרטי"/>
    <s v="קריות נתיב 45"/>
    <s v="מחלף נווה שאנן"/>
    <n v="1"/>
    <n v="9.7899999999999991"/>
    <x v="3"/>
    <x v="0"/>
    <x v="0"/>
  </r>
  <r>
    <n v="351123"/>
    <n v="1250166151"/>
    <n v="76886302"/>
    <d v="2025-01-16T00:00:00"/>
    <s v="Thursday"/>
    <s v="פרטי"/>
    <s v="מחלף נווה שאנן"/>
    <s v="קריות נתיב 34"/>
    <n v="1"/>
    <n v="9.7899999999999991"/>
    <x v="3"/>
    <x v="0"/>
    <x v="0"/>
  </r>
  <r>
    <n v="351123"/>
    <n v="1250166151"/>
    <n v="76886302"/>
    <d v="2025-01-16T00:00:00"/>
    <s v="Thursday"/>
    <s v="פרטי"/>
    <s v="חוף הכרמל נתיב 14"/>
    <s v="מחלף נווה שאנן"/>
    <n v="1"/>
    <n v="9.7899999999999991"/>
    <x v="3"/>
    <x v="0"/>
    <x v="0"/>
  </r>
  <r>
    <n v="351123"/>
    <n v="1250166151"/>
    <n v="76886302"/>
    <d v="2025-01-13T00:00:00"/>
    <s v="Monday"/>
    <s v="פרטי"/>
    <s v="מחלף נווה שאנן"/>
    <s v="קריות נתיב 34"/>
    <n v="1"/>
    <n v="9.7899999999999991"/>
    <x v="3"/>
    <x v="0"/>
    <x v="0"/>
  </r>
  <r>
    <n v="351123"/>
    <n v="1250166151"/>
    <n v="76886302"/>
    <d v="2025-01-13T00:00:00"/>
    <s v="Monday"/>
    <s v="פרטי"/>
    <s v="חוף הכרמל נתיב 14"/>
    <s v="מחלף נווה שאנן"/>
    <n v="1"/>
    <n v="9.7899999999999991"/>
    <x v="3"/>
    <x v="0"/>
    <x v="0"/>
  </r>
  <r>
    <n v="351123"/>
    <n v="1250166151"/>
    <n v="76886302"/>
    <d v="2025-01-13T00:00:00"/>
    <s v="Monday"/>
    <s v="פרטי"/>
    <s v="מחלף נווה שאנן"/>
    <s v="חוף הכרמל נתיב 23"/>
    <n v="1"/>
    <n v="9.7899999999999991"/>
    <x v="3"/>
    <x v="0"/>
    <x v="0"/>
  </r>
  <r>
    <n v="351123"/>
    <n v="1250166151"/>
    <n v="76886302"/>
    <d v="2025-01-13T00:00:00"/>
    <s v="Monday"/>
    <s v="פרטי"/>
    <s v="קריות נתיב 43"/>
    <s v="מחלף נווה שאנן"/>
    <n v="1"/>
    <n v="9.7899999999999991"/>
    <x v="3"/>
    <x v="0"/>
    <x v="0"/>
  </r>
  <r>
    <n v="351123"/>
    <n v="1250166151"/>
    <n v="62923103"/>
    <d v="2025-01-13T00:00:00"/>
    <s v="Monday"/>
    <s v="מעל 4 עד 12 טון"/>
    <s v="מחלף נווה שאנן"/>
    <s v="קריות נתיב 34"/>
    <n v="1"/>
    <n v="48.98"/>
    <x v="2"/>
    <x v="4"/>
    <x v="0"/>
  </r>
  <r>
    <n v="351123"/>
    <n v="1250166151"/>
    <n v="62923103"/>
    <d v="2025-01-13T00:00:00"/>
    <s v="Monday"/>
    <s v="מעל 4 עד 12 טון"/>
    <s v="חוף הכרמל נתיב 13"/>
    <s v="מחלף נווה שאנן"/>
    <n v="1"/>
    <n v="48.98"/>
    <x v="2"/>
    <x v="4"/>
    <x v="0"/>
  </r>
  <r>
    <n v="337857"/>
    <n v="1250166056"/>
    <n v="53484801"/>
    <d v="2025-01-13T00:00:00"/>
    <s v="Monday"/>
    <s v="פרטי"/>
    <s v="מחלף נווה שאנן"/>
    <s v="קריות נתיב 34"/>
    <n v="1"/>
    <n v="9.7899999999999991"/>
    <x v="3"/>
    <x v="1"/>
    <x v="0"/>
  </r>
  <r>
    <n v="337857"/>
    <n v="1250166056"/>
    <n v="53484801"/>
    <d v="2025-01-13T00:00:00"/>
    <s v="Monday"/>
    <s v="פרטי"/>
    <s v="חוף הכרמל נתיב 13"/>
    <s v="מחלף נווה שאנן"/>
    <n v="1"/>
    <n v="9.7899999999999991"/>
    <x v="3"/>
    <x v="1"/>
    <x v="0"/>
  </r>
  <r>
    <n v="351123"/>
    <n v="1250166151"/>
    <n v="76886302"/>
    <d v="2025-01-09T00:00:00"/>
    <s v="Thursday"/>
    <s v="פרטי"/>
    <s v="מחלף נווה שאנן"/>
    <s v="קריות נתיב 34"/>
    <n v="1"/>
    <n v="9.7899999999999991"/>
    <x v="3"/>
    <x v="0"/>
    <x v="0"/>
  </r>
  <r>
    <n v="351123"/>
    <n v="1250166151"/>
    <n v="76886302"/>
    <d v="2025-01-09T00:00:00"/>
    <s v="Thursday"/>
    <s v="פרטי"/>
    <s v="חוף הכרמל נתיב 13"/>
    <s v="מחלף נווה שאנן"/>
    <n v="1"/>
    <n v="9.7899999999999991"/>
    <x v="3"/>
    <x v="0"/>
    <x v="0"/>
  </r>
  <r>
    <n v="351123"/>
    <n v="1250166151"/>
    <n v="76886302"/>
    <d v="2025-01-09T00:00:00"/>
    <s v="Thursday"/>
    <s v="פרטי"/>
    <s v="מחלף נווה שאנן"/>
    <s v="חוף הכרמל נתיב 24"/>
    <n v="1"/>
    <n v="9.7899999999999991"/>
    <x v="3"/>
    <x v="0"/>
    <x v="0"/>
  </r>
  <r>
    <n v="351123"/>
    <n v="1250166151"/>
    <n v="76886302"/>
    <d v="2025-01-09T00:00:00"/>
    <s v="Thursday"/>
    <s v="פרטי"/>
    <s v="קריות נתיב 45"/>
    <s v="מחלף נווה שאנן"/>
    <n v="1"/>
    <n v="9.7899999999999991"/>
    <x v="3"/>
    <x v="0"/>
    <x v="0"/>
  </r>
  <r>
    <n v="351123"/>
    <n v="1250166151"/>
    <n v="62923103"/>
    <d v="2025-01-09T00:00:00"/>
    <s v="Thursday"/>
    <s v="מעל 4 עד 12 טון"/>
    <s v="מחלף נווה שאנן"/>
    <s v="חוף הכרמל נתיב 23"/>
    <n v="1"/>
    <n v="48.98"/>
    <x v="2"/>
    <x v="4"/>
    <x v="0"/>
  </r>
  <r>
    <n v="351123"/>
    <n v="1250166151"/>
    <n v="62923103"/>
    <d v="2025-01-09T00:00:00"/>
    <s v="Thursday"/>
    <s v="מעל 4 עד 12 טון"/>
    <s v="קריות נתיב 43"/>
    <s v="מחלף נווה שאנן"/>
    <n v="1"/>
    <n v="48.98"/>
    <x v="2"/>
    <x v="4"/>
    <x v="0"/>
  </r>
  <r>
    <n v="351123"/>
    <n v="1250166151"/>
    <n v="76886302"/>
    <d v="2025-01-09T00:00:00"/>
    <s v="Thursday"/>
    <s v="פרטי"/>
    <s v="מחלף נווה שאנן"/>
    <s v="קריות נתיב 34"/>
    <n v="1"/>
    <n v="9.7899999999999991"/>
    <x v="3"/>
    <x v="0"/>
    <x v="0"/>
  </r>
  <r>
    <n v="351123"/>
    <n v="1250166151"/>
    <n v="76886302"/>
    <d v="2025-01-09T00:00:00"/>
    <s v="Thursday"/>
    <s v="פרטי"/>
    <s v="חוף הכרמל נתיב 13"/>
    <s v="מחלף נווה שאנן"/>
    <n v="1"/>
    <n v="9.7899999999999991"/>
    <x v="3"/>
    <x v="0"/>
    <x v="0"/>
  </r>
  <r>
    <n v="351123"/>
    <n v="1250166151"/>
    <n v="62923103"/>
    <d v="2025-01-08T00:00:00"/>
    <s v="Wednesday"/>
    <s v="מעל 4 עד 12 טון"/>
    <s v="מחלף נווה שאנן"/>
    <s v="חוף הכרמל נתיב 23"/>
    <n v="1"/>
    <n v="48.98"/>
    <x v="2"/>
    <x v="4"/>
    <x v="0"/>
  </r>
  <r>
    <n v="351123"/>
    <n v="1250166151"/>
    <n v="62923103"/>
    <d v="2025-01-08T00:00:00"/>
    <s v="Wednesday"/>
    <s v="מעל 4 עד 12 טון"/>
    <s v="קריות נתיב 44"/>
    <s v="מחלף נווה שאנן"/>
    <n v="1"/>
    <n v="48.98"/>
    <x v="2"/>
    <x v="4"/>
    <x v="0"/>
  </r>
  <r>
    <n v="337857"/>
    <n v="1250166056"/>
    <n v="73382101"/>
    <d v="2025-01-08T00:00:00"/>
    <s v="Wednesday"/>
    <s v="פרטי"/>
    <s v="מחלף נווה שאנן"/>
    <s v="קריות נתיב 34"/>
    <n v="1"/>
    <n v="9.7899999999999991"/>
    <x v="3"/>
    <x v="8"/>
    <x v="0"/>
  </r>
  <r>
    <n v="337857"/>
    <n v="1250166056"/>
    <n v="73382101"/>
    <d v="2025-01-08T00:00:00"/>
    <s v="Wednesday"/>
    <s v="פרטי"/>
    <s v="חוף הכרמל נתיב 13"/>
    <s v="מחלף נווה שאנן"/>
    <n v="1"/>
    <n v="9.7899999999999991"/>
    <x v="3"/>
    <x v="8"/>
    <x v="0"/>
  </r>
  <r>
    <n v="351123"/>
    <n v="1250166151"/>
    <n v="76886302"/>
    <d v="2025-01-07T00:00:00"/>
    <s v="Tuesday"/>
    <s v="פרטי"/>
    <s v="מחלף נווה שאנן"/>
    <s v="קריות נתיב 34"/>
    <n v="1"/>
    <n v="9.7899999999999991"/>
    <x v="3"/>
    <x v="0"/>
    <x v="0"/>
  </r>
  <r>
    <n v="351123"/>
    <n v="1250166151"/>
    <n v="76886302"/>
    <d v="2025-01-07T00:00:00"/>
    <s v="Tuesday"/>
    <s v="פרטי"/>
    <s v="חוף הכרמל נתיב 12"/>
    <s v="מחלף נווה שאנן"/>
    <n v="1"/>
    <n v="9.7899999999999991"/>
    <x v="3"/>
    <x v="0"/>
    <x v="0"/>
  </r>
  <r>
    <n v="337857"/>
    <n v="1250166056"/>
    <n v="54718201"/>
    <d v="2025-01-06T00:00:00"/>
    <s v="Monday"/>
    <s v="פרטי"/>
    <s v="מחלף נווה שאנן"/>
    <s v="קריות נתיב 33"/>
    <n v="1"/>
    <n v="9.7899999999999991"/>
    <x v="3"/>
    <x v="9"/>
    <x v="0"/>
  </r>
  <r>
    <n v="337857"/>
    <n v="1250166056"/>
    <n v="54718201"/>
    <d v="2025-01-06T00:00:00"/>
    <s v="Monday"/>
    <s v="פרטי"/>
    <s v="חוף הכרמל נתיב 13"/>
    <s v="מחלף נווה שאנן"/>
    <n v="1"/>
    <n v="9.7899999999999991"/>
    <x v="3"/>
    <x v="9"/>
    <x v="0"/>
  </r>
  <r>
    <n v="351123"/>
    <n v="1250166151"/>
    <n v="62923103"/>
    <d v="2025-01-06T00:00:00"/>
    <s v="Monday"/>
    <s v="מעל 4 עד 12 טון"/>
    <s v="חוף הכרמל נתיב 14"/>
    <s v="מחלף נווה שאנן"/>
    <n v="1"/>
    <n v="48.98"/>
    <x v="2"/>
    <x v="4"/>
    <x v="0"/>
  </r>
  <r>
    <n v="351123"/>
    <n v="1250166151"/>
    <n v="76886302"/>
    <d v="2025-01-03T00:00:00"/>
    <s v="Friday"/>
    <s v="פרטי"/>
    <s v="מחלף נווה שאנן"/>
    <s v="חוף הכרמל נתיב 24"/>
    <n v="1"/>
    <n v="9.7899999999999991"/>
    <x v="3"/>
    <x v="0"/>
    <x v="1"/>
  </r>
  <r>
    <n v="351123"/>
    <n v="1250166151"/>
    <n v="76886302"/>
    <d v="2025-01-03T00:00:00"/>
    <s v="Friday"/>
    <s v="פרטי"/>
    <s v="קריות נתיב 44"/>
    <s v="מחלף נווה שאנן"/>
    <n v="1"/>
    <n v="9.7899999999999991"/>
    <x v="3"/>
    <x v="0"/>
    <x v="1"/>
  </r>
  <r>
    <n v="351123"/>
    <n v="1250166151"/>
    <n v="76886302"/>
    <d v="2025-01-03T00:00:00"/>
    <s v="Friday"/>
    <s v="פרטי"/>
    <s v="מחלף נווה שאנן"/>
    <s v="קריות נתיב 34"/>
    <n v="1"/>
    <n v="9.7899999999999991"/>
    <x v="3"/>
    <x v="0"/>
    <x v="1"/>
  </r>
  <r>
    <n v="351123"/>
    <n v="1250166151"/>
    <n v="76886302"/>
    <d v="2025-01-03T00:00:00"/>
    <s v="Friday"/>
    <s v="פרטי"/>
    <s v="חוף הכרמל נתיב 13"/>
    <s v="מחלף נווה שאנן"/>
    <n v="1"/>
    <n v="9.7899999999999991"/>
    <x v="3"/>
    <x v="0"/>
    <x v="1"/>
  </r>
  <r>
    <n v="351123"/>
    <n v="1250166151"/>
    <n v="76886302"/>
    <d v="2025-01-02T00:00:00"/>
    <s v="Thursday"/>
    <s v="פרטי"/>
    <s v="מחלף נווה שאנן"/>
    <s v="קריות נתיב 34"/>
    <n v="1"/>
    <n v="9.7899999999999991"/>
    <x v="3"/>
    <x v="0"/>
    <x v="0"/>
  </r>
  <r>
    <n v="351123"/>
    <n v="1250166151"/>
    <n v="76886302"/>
    <d v="2025-01-02T00:00:00"/>
    <s v="Thursday"/>
    <s v="פרטי"/>
    <s v="חוף הכרמל נתיב 14"/>
    <s v="מחלף נווה שאנן"/>
    <n v="1"/>
    <n v="9.7899999999999991"/>
    <x v="3"/>
    <x v="0"/>
    <x v="0"/>
  </r>
  <r>
    <n v="337857"/>
    <n v="1250166056"/>
    <n v="73382101"/>
    <d v="2025-01-02T00:00:00"/>
    <s v="Thursday"/>
    <s v="פרטי"/>
    <s v="מחלף נווה שאנן"/>
    <s v="חוף הכרמל נתיב 24"/>
    <n v="1"/>
    <n v="9.7899999999999991"/>
    <x v="3"/>
    <x v="8"/>
    <x v="0"/>
  </r>
  <r>
    <n v="337857"/>
    <n v="1250166056"/>
    <n v="73382101"/>
    <d v="2025-01-02T00:00:00"/>
    <s v="Thursday"/>
    <s v="פרטי"/>
    <s v="קריות נתיב 43"/>
    <s v="מחלף נווה שאנן"/>
    <n v="1"/>
    <n v="9.7899999999999991"/>
    <x v="3"/>
    <x v="8"/>
    <x v="0"/>
  </r>
  <r>
    <n v="351123"/>
    <n v="1250166151"/>
    <n v="76886302"/>
    <d v="2025-01-01T00:00:00"/>
    <s v="Wednesday"/>
    <s v="פרטי"/>
    <s v="מחלף נווה שאנן"/>
    <s v="חוף הכרמל נתיב 22"/>
    <n v="1"/>
    <n v="9.7899999999999991"/>
    <x v="3"/>
    <x v="0"/>
    <x v="0"/>
  </r>
  <r>
    <n v="351123"/>
    <n v="1250166151"/>
    <n v="76886302"/>
    <d v="2025-01-01T00:00:00"/>
    <s v="Wednesday"/>
    <s v="פרטי"/>
    <s v="קריות נתיב 43"/>
    <s v="מחלף נווה שאנן"/>
    <n v="1"/>
    <n v="9.7899999999999991"/>
    <x v="3"/>
    <x v="0"/>
    <x v="0"/>
  </r>
  <r>
    <n v="351123"/>
    <n v="1250166151"/>
    <n v="76886302"/>
    <d v="2025-01-01T00:00:00"/>
    <s v="Wednesday"/>
    <s v="פרטי"/>
    <s v="מחלף נווה שאנן"/>
    <s v="קריות נתיב 32"/>
    <n v="1"/>
    <n v="9.7899999999999991"/>
    <x v="3"/>
    <x v="0"/>
    <x v="0"/>
  </r>
  <r>
    <n v="351123"/>
    <n v="1250166151"/>
    <n v="76886302"/>
    <d v="2025-01-01T00:00:00"/>
    <s v="Wednesday"/>
    <s v="פרטי"/>
    <s v="חוף הכרמל נתיב 13"/>
    <s v="מחלף נווה שאנן"/>
    <n v="1"/>
    <n v="9.7899999999999991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E97D1-AD09-48E9-B442-17399CB8CA8A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5" firstHeaderRow="1" firstDataRow="2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dataField="1" showAll="0">
      <items count="5">
        <item x="3"/>
        <item x="0"/>
        <item x="2"/>
        <item x="1"/>
        <item t="default"/>
      </items>
    </pivotField>
    <pivotField axis="axisRow" showAll="0">
      <items count="11">
        <item x="5"/>
        <item x="1"/>
        <item x="8"/>
        <item x="7"/>
        <item x="6"/>
        <item x="0"/>
        <item x="3"/>
        <item x="2"/>
        <item x="4"/>
        <item x="9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Sum of סכום כולל מע&quot;מ" fld="10" baseField="0" baseItem="0"/>
  </dataFields>
  <chartFormats count="2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2F15-A4A5-4535-AEF3-FE4817B8DC06}">
  <dimension ref="A3:D15"/>
  <sheetViews>
    <sheetView workbookViewId="0">
      <selection activeCell="A3" sqref="A3:C15"/>
    </sheetView>
  </sheetViews>
  <sheetFormatPr defaultRowHeight="14.5"/>
  <cols>
    <col min="1" max="1" width="20" bestFit="1" customWidth="1"/>
    <col min="2" max="2" width="16.1796875" bestFit="1" customWidth="1"/>
    <col min="3" max="3" width="8.81640625" bestFit="1" customWidth="1"/>
    <col min="4" max="4" width="10.7265625" bestFit="1" customWidth="1"/>
    <col min="5" max="5" width="9.54296875" bestFit="1" customWidth="1"/>
    <col min="6" max="6" width="3.90625" bestFit="1" customWidth="1"/>
    <col min="7" max="7" width="11.81640625" bestFit="1" customWidth="1"/>
    <col min="8" max="8" width="9.54296875" bestFit="1" customWidth="1"/>
    <col min="9" max="9" width="11.81640625" bestFit="1" customWidth="1"/>
    <col min="10" max="10" width="9.54296875" bestFit="1" customWidth="1"/>
    <col min="11" max="11" width="11.81640625" bestFit="1" customWidth="1"/>
    <col min="12" max="12" width="10.7265625" bestFit="1" customWidth="1"/>
  </cols>
  <sheetData>
    <row r="3" spans="1:4">
      <c r="A3" s="28" t="s">
        <v>127</v>
      </c>
      <c r="B3" s="28" t="s">
        <v>124</v>
      </c>
    </row>
    <row r="4" spans="1:4">
      <c r="A4" s="28" t="s">
        <v>122</v>
      </c>
      <c r="B4" t="s">
        <v>125</v>
      </c>
      <c r="C4" t="s">
        <v>126</v>
      </c>
      <c r="D4" t="s">
        <v>123</v>
      </c>
    </row>
    <row r="5" spans="1:4">
      <c r="A5" s="29" t="s">
        <v>55</v>
      </c>
      <c r="B5">
        <v>23.104399999999998</v>
      </c>
      <c r="D5">
        <v>23.104399999999998</v>
      </c>
    </row>
    <row r="6" spans="1:4">
      <c r="A6" s="29" t="s">
        <v>63</v>
      </c>
      <c r="B6">
        <v>138.83879999999999</v>
      </c>
      <c r="D6">
        <v>138.83879999999999</v>
      </c>
    </row>
    <row r="7" spans="1:4">
      <c r="A7" s="29" t="s">
        <v>61</v>
      </c>
      <c r="B7">
        <v>346.5659999999998</v>
      </c>
      <c r="C7">
        <v>46.208799999999997</v>
      </c>
      <c r="D7">
        <v>392.7747999999998</v>
      </c>
    </row>
    <row r="8" spans="1:4">
      <c r="A8" s="29" t="s">
        <v>103</v>
      </c>
      <c r="B8">
        <v>80.865399999999994</v>
      </c>
      <c r="D8">
        <v>80.865399999999994</v>
      </c>
    </row>
    <row r="9" spans="1:4">
      <c r="A9" s="29" t="s">
        <v>53</v>
      </c>
      <c r="B9">
        <v>69.313199999999995</v>
      </c>
      <c r="D9">
        <v>69.313199999999995</v>
      </c>
    </row>
    <row r="10" spans="1:4">
      <c r="A10" s="29" t="s">
        <v>72</v>
      </c>
      <c r="B10">
        <v>1676.8390000000036</v>
      </c>
      <c r="C10">
        <v>196.63519999999997</v>
      </c>
      <c r="D10">
        <v>1873.4742000000035</v>
      </c>
    </row>
    <row r="11" spans="1:4">
      <c r="A11" s="29" t="s">
        <v>70</v>
      </c>
      <c r="B11">
        <v>23.1752</v>
      </c>
      <c r="D11">
        <v>23.1752</v>
      </c>
    </row>
    <row r="12" spans="1:4">
      <c r="A12" s="29" t="s">
        <v>74</v>
      </c>
      <c r="B12">
        <v>752.42699999999968</v>
      </c>
      <c r="D12">
        <v>752.42699999999968</v>
      </c>
    </row>
    <row r="13" spans="1:4">
      <c r="A13" s="29" t="s">
        <v>77</v>
      </c>
      <c r="B13">
        <v>1619.0661999999991</v>
      </c>
      <c r="D13">
        <v>1619.0661999999991</v>
      </c>
    </row>
    <row r="14" spans="1:4">
      <c r="A14" s="29" t="s">
        <v>50</v>
      </c>
      <c r="B14">
        <v>23.104399999999998</v>
      </c>
      <c r="D14">
        <v>23.104399999999998</v>
      </c>
    </row>
    <row r="15" spans="1:4">
      <c r="A15" s="29" t="s">
        <v>123</v>
      </c>
      <c r="B15">
        <v>4753.2996000000021</v>
      </c>
      <c r="C15">
        <v>242.84399999999997</v>
      </c>
      <c r="D15">
        <v>4996.1436000000022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1800-740B-4BD3-816D-F7DA41413874}">
  <dimension ref="A1:M273"/>
  <sheetViews>
    <sheetView rightToLeft="1" tabSelected="1" workbookViewId="0">
      <pane ySplit="5" topLeftCell="A6" activePane="bottomLeft" state="frozen"/>
      <selection pane="bottomLeft" activeCell="L6" sqref="L6:M6"/>
    </sheetView>
  </sheetViews>
  <sheetFormatPr defaultRowHeight="14.5"/>
  <cols>
    <col min="1" max="1" width="29" customWidth="1"/>
    <col min="2" max="2" width="12.54296875" bestFit="1" customWidth="1"/>
    <col min="3" max="3" width="8.81640625" bestFit="1" customWidth="1"/>
    <col min="4" max="4" width="26.54296875" style="27" bestFit="1" customWidth="1"/>
    <col min="5" max="5" width="15.1796875" customWidth="1"/>
    <col min="6" max="6" width="13.6328125" bestFit="1" customWidth="1"/>
    <col min="7" max="8" width="16.1796875" bestFit="1" customWidth="1"/>
    <col min="9" max="9" width="8.81640625" bestFit="1" customWidth="1"/>
    <col min="10" max="10" width="12.453125" bestFit="1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</row>
    <row r="5" spans="1:13">
      <c r="A5" t="s">
        <v>3</v>
      </c>
      <c r="B5" t="s">
        <v>4</v>
      </c>
      <c r="C5" t="s">
        <v>5</v>
      </c>
      <c r="D5" s="27" t="s">
        <v>111</v>
      </c>
      <c r="E5" s="26" t="s">
        <v>111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119</v>
      </c>
      <c r="L5" t="s">
        <v>120</v>
      </c>
      <c r="M5" t="s">
        <v>121</v>
      </c>
    </row>
    <row r="6" spans="1:13">
      <c r="A6">
        <v>351123</v>
      </c>
      <c r="B6">
        <v>1250730493</v>
      </c>
      <c r="C6">
        <v>76886302</v>
      </c>
      <c r="D6" s="27">
        <v>45771</v>
      </c>
      <c r="E6" s="26" t="s">
        <v>112</v>
      </c>
      <c r="F6" t="s">
        <v>11</v>
      </c>
      <c r="G6" t="s">
        <v>12</v>
      </c>
      <c r="H6" t="s">
        <v>13</v>
      </c>
      <c r="I6">
        <v>1</v>
      </c>
      <c r="J6">
        <v>9.82</v>
      </c>
      <c r="K6">
        <f>J6*1.18</f>
        <v>11.5876</v>
      </c>
      <c r="L6" t="str">
        <f>_xlfn.IFNA(VLOOKUP(C6,[1]מצבת_כלי_רכב!$E:$F,2,),"לא נמצא")</f>
        <v>יניב הררי</v>
      </c>
      <c r="M6" t="str">
        <f>IF(OR(E6="Friday", E6="Saturday"),"yes","no")</f>
        <v>no</v>
      </c>
    </row>
    <row r="7" spans="1:13">
      <c r="A7">
        <v>351123</v>
      </c>
      <c r="B7">
        <v>1250730493</v>
      </c>
      <c r="C7">
        <v>76886302</v>
      </c>
      <c r="D7" s="27">
        <v>45771</v>
      </c>
      <c r="E7" s="26" t="s">
        <v>112</v>
      </c>
      <c r="F7" t="s">
        <v>11</v>
      </c>
      <c r="G7" t="s">
        <v>14</v>
      </c>
      <c r="H7" t="s">
        <v>12</v>
      </c>
      <c r="I7">
        <v>1</v>
      </c>
      <c r="J7">
        <v>9.82</v>
      </c>
      <c r="K7">
        <f t="shared" ref="K7:K70" si="0">J7*1.18</f>
        <v>11.5876</v>
      </c>
      <c r="L7" t="str">
        <f>_xlfn.IFNA(VLOOKUP(C7,[1]מצבת_כלי_רכב!$E:$F,2,),"לא נמצא")</f>
        <v>יניב הררי</v>
      </c>
      <c r="M7" t="str">
        <f t="shared" ref="M7:M70" si="1">IF(OR(E7="Friday", E7="Saturday"),"yes","no")</f>
        <v>no</v>
      </c>
    </row>
    <row r="8" spans="1:13">
      <c r="A8">
        <v>351123</v>
      </c>
      <c r="B8">
        <v>1250730493</v>
      </c>
      <c r="C8">
        <v>76886302</v>
      </c>
      <c r="D8" s="27">
        <v>45770</v>
      </c>
      <c r="E8" s="26" t="s">
        <v>113</v>
      </c>
      <c r="F8" t="s">
        <v>11</v>
      </c>
      <c r="G8" t="s">
        <v>12</v>
      </c>
      <c r="H8" t="s">
        <v>15</v>
      </c>
      <c r="I8">
        <v>1</v>
      </c>
      <c r="J8">
        <v>9.82</v>
      </c>
      <c r="K8">
        <f t="shared" si="0"/>
        <v>11.5876</v>
      </c>
      <c r="L8" t="str">
        <f>_xlfn.IFNA(VLOOKUP(C8,[1]מצבת_כלי_רכב!$E:$F,2,),"לא נמצא")</f>
        <v>יניב הררי</v>
      </c>
      <c r="M8" t="str">
        <f t="shared" si="1"/>
        <v>no</v>
      </c>
    </row>
    <row r="9" spans="1:13">
      <c r="A9">
        <v>351123</v>
      </c>
      <c r="B9">
        <v>1250730493</v>
      </c>
      <c r="C9">
        <v>76886302</v>
      </c>
      <c r="D9" s="27">
        <v>45770</v>
      </c>
      <c r="E9" s="26" t="s">
        <v>113</v>
      </c>
      <c r="F9" t="s">
        <v>11</v>
      </c>
      <c r="G9" t="s">
        <v>14</v>
      </c>
      <c r="H9" t="s">
        <v>12</v>
      </c>
      <c r="I9">
        <v>1</v>
      </c>
      <c r="J9">
        <v>9.82</v>
      </c>
      <c r="K9">
        <f t="shared" si="0"/>
        <v>11.5876</v>
      </c>
      <c r="L9" t="str">
        <f>_xlfn.IFNA(VLOOKUP(C9,[1]מצבת_כלי_רכב!$E:$F,2,),"לא נמצא")</f>
        <v>יניב הררי</v>
      </c>
      <c r="M9" t="str">
        <f t="shared" si="1"/>
        <v>no</v>
      </c>
    </row>
    <row r="10" spans="1:13">
      <c r="A10">
        <v>351123</v>
      </c>
      <c r="B10">
        <v>1250730493</v>
      </c>
      <c r="C10">
        <v>76886302</v>
      </c>
      <c r="D10" s="27">
        <v>45770</v>
      </c>
      <c r="E10" s="26" t="s">
        <v>113</v>
      </c>
      <c r="F10" t="s">
        <v>11</v>
      </c>
      <c r="G10" t="s">
        <v>12</v>
      </c>
      <c r="H10" t="s">
        <v>16</v>
      </c>
      <c r="I10">
        <v>1</v>
      </c>
      <c r="J10">
        <v>9.82</v>
      </c>
      <c r="K10">
        <f t="shared" si="0"/>
        <v>11.5876</v>
      </c>
      <c r="L10" t="str">
        <f>_xlfn.IFNA(VLOOKUP(C10,[1]מצבת_כלי_רכב!$E:$F,2,),"לא נמצא")</f>
        <v>יניב הררי</v>
      </c>
      <c r="M10" t="str">
        <f t="shared" si="1"/>
        <v>no</v>
      </c>
    </row>
    <row r="11" spans="1:13">
      <c r="A11">
        <v>351123</v>
      </c>
      <c r="B11">
        <v>1250730493</v>
      </c>
      <c r="C11">
        <v>76886302</v>
      </c>
      <c r="D11" s="27">
        <v>45770</v>
      </c>
      <c r="E11" s="26" t="s">
        <v>113</v>
      </c>
      <c r="F11" t="s">
        <v>11</v>
      </c>
      <c r="G11" t="s">
        <v>17</v>
      </c>
      <c r="H11" t="s">
        <v>12</v>
      </c>
      <c r="I11">
        <v>1</v>
      </c>
      <c r="J11">
        <v>9.82</v>
      </c>
      <c r="K11">
        <f t="shared" si="0"/>
        <v>11.5876</v>
      </c>
      <c r="L11" t="str">
        <f>_xlfn.IFNA(VLOOKUP(C11,[1]מצבת_כלי_רכב!$E:$F,2,),"לא נמצא")</f>
        <v>יניב הררי</v>
      </c>
      <c r="M11" t="str">
        <f t="shared" si="1"/>
        <v>no</v>
      </c>
    </row>
    <row r="12" spans="1:13">
      <c r="A12">
        <v>351123</v>
      </c>
      <c r="B12">
        <v>1250730493</v>
      </c>
      <c r="C12">
        <v>76886302</v>
      </c>
      <c r="D12" s="27">
        <v>45769</v>
      </c>
      <c r="E12" s="26" t="s">
        <v>114</v>
      </c>
      <c r="F12" t="s">
        <v>11</v>
      </c>
      <c r="G12" t="s">
        <v>12</v>
      </c>
      <c r="H12" t="s">
        <v>13</v>
      </c>
      <c r="I12">
        <v>1</v>
      </c>
      <c r="J12">
        <v>9.82</v>
      </c>
      <c r="K12">
        <f t="shared" si="0"/>
        <v>11.5876</v>
      </c>
      <c r="L12" t="str">
        <f>_xlfn.IFNA(VLOOKUP(C12,[1]מצבת_כלי_רכב!$E:$F,2,),"לא נמצא")</f>
        <v>יניב הררי</v>
      </c>
      <c r="M12" t="str">
        <f t="shared" si="1"/>
        <v>no</v>
      </c>
    </row>
    <row r="13" spans="1:13">
      <c r="A13">
        <v>351123</v>
      </c>
      <c r="B13">
        <v>1250730493</v>
      </c>
      <c r="C13">
        <v>76886302</v>
      </c>
      <c r="D13" s="27">
        <v>45769</v>
      </c>
      <c r="E13" s="26" t="s">
        <v>114</v>
      </c>
      <c r="F13" t="s">
        <v>11</v>
      </c>
      <c r="G13" t="s">
        <v>14</v>
      </c>
      <c r="H13" t="s">
        <v>12</v>
      </c>
      <c r="I13">
        <v>1</v>
      </c>
      <c r="J13">
        <v>9.82</v>
      </c>
      <c r="K13">
        <f t="shared" si="0"/>
        <v>11.5876</v>
      </c>
      <c r="L13" t="str">
        <f>_xlfn.IFNA(VLOOKUP(C13,[1]מצבת_כלי_רכב!$E:$F,2,),"לא נמצא")</f>
        <v>יניב הררי</v>
      </c>
      <c r="M13" t="str">
        <f t="shared" si="1"/>
        <v>no</v>
      </c>
    </row>
    <row r="14" spans="1:13">
      <c r="A14">
        <v>351123</v>
      </c>
      <c r="B14">
        <v>1250730493</v>
      </c>
      <c r="C14">
        <v>76886302</v>
      </c>
      <c r="D14" s="27">
        <v>45769</v>
      </c>
      <c r="E14" s="26" t="s">
        <v>114</v>
      </c>
      <c r="F14" t="s">
        <v>11</v>
      </c>
      <c r="G14" t="s">
        <v>12</v>
      </c>
      <c r="H14" t="s">
        <v>16</v>
      </c>
      <c r="I14">
        <v>1</v>
      </c>
      <c r="J14">
        <v>9.82</v>
      </c>
      <c r="K14">
        <f t="shared" si="0"/>
        <v>11.5876</v>
      </c>
      <c r="L14" t="str">
        <f>_xlfn.IFNA(VLOOKUP(C14,[1]מצבת_כלי_רכב!$E:$F,2,),"לא נמצא")</f>
        <v>יניב הררי</v>
      </c>
      <c r="M14" t="str">
        <f t="shared" si="1"/>
        <v>no</v>
      </c>
    </row>
    <row r="15" spans="1:13">
      <c r="A15">
        <v>351123</v>
      </c>
      <c r="B15">
        <v>1250730493</v>
      </c>
      <c r="C15">
        <v>76886302</v>
      </c>
      <c r="D15" s="27">
        <v>45769</v>
      </c>
      <c r="E15" s="26" t="s">
        <v>114</v>
      </c>
      <c r="F15" t="s">
        <v>11</v>
      </c>
      <c r="G15" t="s">
        <v>17</v>
      </c>
      <c r="H15" t="s">
        <v>12</v>
      </c>
      <c r="I15">
        <v>1</v>
      </c>
      <c r="J15">
        <v>9.82</v>
      </c>
      <c r="K15">
        <f t="shared" si="0"/>
        <v>11.5876</v>
      </c>
      <c r="L15" t="str">
        <f>_xlfn.IFNA(VLOOKUP(C15,[1]מצבת_כלי_רכב!$E:$F,2,),"לא נמצא")</f>
        <v>יניב הררי</v>
      </c>
      <c r="M15" t="str">
        <f t="shared" si="1"/>
        <v>no</v>
      </c>
    </row>
    <row r="16" spans="1:13">
      <c r="A16">
        <v>351123</v>
      </c>
      <c r="B16">
        <v>1250730493</v>
      </c>
      <c r="C16">
        <v>76886302</v>
      </c>
      <c r="D16" s="27">
        <v>45767</v>
      </c>
      <c r="E16" s="26" t="s">
        <v>115</v>
      </c>
      <c r="F16" t="s">
        <v>11</v>
      </c>
      <c r="G16" t="s">
        <v>12</v>
      </c>
      <c r="H16" t="s">
        <v>13</v>
      </c>
      <c r="I16">
        <v>1</v>
      </c>
      <c r="J16">
        <v>9.82</v>
      </c>
      <c r="K16">
        <f t="shared" si="0"/>
        <v>11.5876</v>
      </c>
      <c r="L16" t="str">
        <f>_xlfn.IFNA(VLOOKUP(C16,[1]מצבת_כלי_רכב!$E:$F,2,),"לא נמצא")</f>
        <v>יניב הררי</v>
      </c>
      <c r="M16" t="str">
        <f t="shared" si="1"/>
        <v>no</v>
      </c>
    </row>
    <row r="17" spans="1:13">
      <c r="A17">
        <v>351123</v>
      </c>
      <c r="B17">
        <v>1250730493</v>
      </c>
      <c r="C17">
        <v>76886302</v>
      </c>
      <c r="D17" s="27">
        <v>45767</v>
      </c>
      <c r="E17" s="26" t="s">
        <v>115</v>
      </c>
      <c r="F17" t="s">
        <v>11</v>
      </c>
      <c r="G17" t="s">
        <v>18</v>
      </c>
      <c r="H17" t="s">
        <v>12</v>
      </c>
      <c r="I17">
        <v>1</v>
      </c>
      <c r="J17">
        <v>9.82</v>
      </c>
      <c r="K17">
        <f t="shared" si="0"/>
        <v>11.5876</v>
      </c>
      <c r="L17" t="str">
        <f>_xlfn.IFNA(VLOOKUP(C17,[1]מצבת_כלי_רכב!$E:$F,2,),"לא נמצא")</f>
        <v>יניב הררי</v>
      </c>
      <c r="M17" t="str">
        <f t="shared" si="1"/>
        <v>no</v>
      </c>
    </row>
    <row r="18" spans="1:13">
      <c r="A18">
        <v>351123</v>
      </c>
      <c r="B18">
        <v>1250730493</v>
      </c>
      <c r="C18">
        <v>76886302</v>
      </c>
      <c r="D18" s="27">
        <v>45767</v>
      </c>
      <c r="E18" s="26" t="s">
        <v>115</v>
      </c>
      <c r="F18" t="s">
        <v>11</v>
      </c>
      <c r="G18" t="s">
        <v>12</v>
      </c>
      <c r="H18" t="s">
        <v>16</v>
      </c>
      <c r="I18">
        <v>1</v>
      </c>
      <c r="J18">
        <v>9.82</v>
      </c>
      <c r="K18">
        <f t="shared" si="0"/>
        <v>11.5876</v>
      </c>
      <c r="L18" t="str">
        <f>_xlfn.IFNA(VLOOKUP(C18,[1]מצבת_כלי_רכב!$E:$F,2,),"לא נמצא")</f>
        <v>יניב הררי</v>
      </c>
      <c r="M18" t="str">
        <f t="shared" si="1"/>
        <v>no</v>
      </c>
    </row>
    <row r="19" spans="1:13">
      <c r="A19">
        <v>351123</v>
      </c>
      <c r="B19">
        <v>1250730493</v>
      </c>
      <c r="C19">
        <v>76886302</v>
      </c>
      <c r="D19" s="27">
        <v>45767</v>
      </c>
      <c r="E19" s="26" t="s">
        <v>115</v>
      </c>
      <c r="F19" t="s">
        <v>11</v>
      </c>
      <c r="G19" t="s">
        <v>17</v>
      </c>
      <c r="H19" t="s">
        <v>12</v>
      </c>
      <c r="I19">
        <v>1</v>
      </c>
      <c r="J19">
        <v>9.82</v>
      </c>
      <c r="K19">
        <f t="shared" si="0"/>
        <v>11.5876</v>
      </c>
      <c r="L19" t="str">
        <f>_xlfn.IFNA(VLOOKUP(C19,[1]מצבת_כלי_רכב!$E:$F,2,),"לא נמצא")</f>
        <v>יניב הררי</v>
      </c>
      <c r="M19" t="str">
        <f t="shared" si="1"/>
        <v>no</v>
      </c>
    </row>
    <row r="20" spans="1:13">
      <c r="A20">
        <v>351123</v>
      </c>
      <c r="B20">
        <v>1250730493</v>
      </c>
      <c r="C20">
        <v>76886302</v>
      </c>
      <c r="D20" s="27">
        <v>45765</v>
      </c>
      <c r="E20" s="26" t="s">
        <v>116</v>
      </c>
      <c r="F20" t="s">
        <v>11</v>
      </c>
      <c r="G20" t="s">
        <v>17</v>
      </c>
      <c r="H20" t="s">
        <v>12</v>
      </c>
      <c r="I20">
        <v>1</v>
      </c>
      <c r="J20">
        <v>9.82</v>
      </c>
      <c r="K20">
        <f t="shared" si="0"/>
        <v>11.5876</v>
      </c>
      <c r="L20" t="str">
        <f>_xlfn.IFNA(VLOOKUP(C20,[1]מצבת_כלי_רכב!$E:$F,2,),"לא נמצא")</f>
        <v>יניב הררי</v>
      </c>
      <c r="M20" t="str">
        <f t="shared" si="1"/>
        <v>yes</v>
      </c>
    </row>
    <row r="21" spans="1:13">
      <c r="A21">
        <v>351123</v>
      </c>
      <c r="B21">
        <v>1250730493</v>
      </c>
      <c r="C21">
        <v>76886302</v>
      </c>
      <c r="D21" s="27">
        <v>45764</v>
      </c>
      <c r="E21" s="26" t="s">
        <v>112</v>
      </c>
      <c r="F21" t="s">
        <v>11</v>
      </c>
      <c r="G21" t="s">
        <v>12</v>
      </c>
      <c r="H21" t="s">
        <v>15</v>
      </c>
      <c r="I21">
        <v>1</v>
      </c>
      <c r="J21">
        <v>9.82</v>
      </c>
      <c r="K21">
        <f t="shared" si="0"/>
        <v>11.5876</v>
      </c>
      <c r="L21" t="str">
        <f>_xlfn.IFNA(VLOOKUP(C21,[1]מצבת_כלי_רכב!$E:$F,2,),"לא נמצא")</f>
        <v>יניב הררי</v>
      </c>
      <c r="M21" t="str">
        <f t="shared" si="1"/>
        <v>no</v>
      </c>
    </row>
    <row r="22" spans="1:13">
      <c r="A22">
        <v>351123</v>
      </c>
      <c r="B22">
        <v>1250730493</v>
      </c>
      <c r="C22">
        <v>76886302</v>
      </c>
      <c r="D22" s="27">
        <v>45764</v>
      </c>
      <c r="E22" s="26" t="s">
        <v>112</v>
      </c>
      <c r="F22" t="s">
        <v>11</v>
      </c>
      <c r="G22" t="s">
        <v>14</v>
      </c>
      <c r="H22" t="s">
        <v>12</v>
      </c>
      <c r="I22">
        <v>1</v>
      </c>
      <c r="J22">
        <v>9.82</v>
      </c>
      <c r="K22">
        <f t="shared" si="0"/>
        <v>11.5876</v>
      </c>
      <c r="L22" t="str">
        <f>_xlfn.IFNA(VLOOKUP(C22,[1]מצבת_כלי_רכב!$E:$F,2,),"לא נמצא")</f>
        <v>יניב הררי</v>
      </c>
      <c r="M22" t="str">
        <f t="shared" si="1"/>
        <v>no</v>
      </c>
    </row>
    <row r="23" spans="1:13">
      <c r="A23">
        <v>351123</v>
      </c>
      <c r="B23">
        <v>1250730493</v>
      </c>
      <c r="C23">
        <v>76886302</v>
      </c>
      <c r="D23" s="27">
        <v>45764</v>
      </c>
      <c r="E23" s="26" t="s">
        <v>112</v>
      </c>
      <c r="F23" t="s">
        <v>11</v>
      </c>
      <c r="G23" t="s">
        <v>12</v>
      </c>
      <c r="H23" t="s">
        <v>19</v>
      </c>
      <c r="I23">
        <v>1</v>
      </c>
      <c r="J23">
        <v>9.82</v>
      </c>
      <c r="K23">
        <f t="shared" si="0"/>
        <v>11.5876</v>
      </c>
      <c r="L23" t="str">
        <f>_xlfn.IFNA(VLOOKUP(C23,[1]מצבת_כלי_רכב!$E:$F,2,),"לא נמצא")</f>
        <v>יניב הררי</v>
      </c>
      <c r="M23" t="str">
        <f t="shared" si="1"/>
        <v>no</v>
      </c>
    </row>
    <row r="24" spans="1:13">
      <c r="A24">
        <v>351123</v>
      </c>
      <c r="B24">
        <v>1250730493</v>
      </c>
      <c r="C24">
        <v>76886302</v>
      </c>
      <c r="D24" s="27">
        <v>45764</v>
      </c>
      <c r="E24" s="26" t="s">
        <v>112</v>
      </c>
      <c r="F24" t="s">
        <v>11</v>
      </c>
      <c r="G24" t="s">
        <v>20</v>
      </c>
      <c r="H24" t="s">
        <v>12</v>
      </c>
      <c r="I24">
        <v>1</v>
      </c>
      <c r="J24">
        <v>9.82</v>
      </c>
      <c r="K24">
        <f t="shared" si="0"/>
        <v>11.5876</v>
      </c>
      <c r="L24" t="str">
        <f>_xlfn.IFNA(VLOOKUP(C24,[1]מצבת_כלי_רכב!$E:$F,2,),"לא נמצא")</f>
        <v>יניב הררי</v>
      </c>
      <c r="M24" t="str">
        <f t="shared" si="1"/>
        <v>no</v>
      </c>
    </row>
    <row r="25" spans="1:13">
      <c r="A25">
        <v>351123</v>
      </c>
      <c r="B25">
        <v>1250730493</v>
      </c>
      <c r="C25">
        <v>88365901</v>
      </c>
      <c r="D25" s="27">
        <v>45764</v>
      </c>
      <c r="E25" s="26" t="s">
        <v>112</v>
      </c>
      <c r="F25" t="s">
        <v>11</v>
      </c>
      <c r="G25" t="s">
        <v>12</v>
      </c>
      <c r="H25" t="s">
        <v>21</v>
      </c>
      <c r="I25">
        <v>1</v>
      </c>
      <c r="J25">
        <v>9.82</v>
      </c>
      <c r="K25">
        <f t="shared" si="0"/>
        <v>11.5876</v>
      </c>
      <c r="L25" t="str">
        <f>_xlfn.IFNA(VLOOKUP(C25,[1]מצבת_כלי_רכב!$E:$F,2,),"לא נמצא")</f>
        <v>איציק גבע</v>
      </c>
      <c r="M25" t="str">
        <f t="shared" si="1"/>
        <v>no</v>
      </c>
    </row>
    <row r="26" spans="1:13">
      <c r="A26">
        <v>351123</v>
      </c>
      <c r="B26">
        <v>1250730493</v>
      </c>
      <c r="C26">
        <v>88365901</v>
      </c>
      <c r="D26" s="27">
        <v>45764</v>
      </c>
      <c r="E26" s="26" t="s">
        <v>112</v>
      </c>
      <c r="F26" t="s">
        <v>11</v>
      </c>
      <c r="G26" t="s">
        <v>20</v>
      </c>
      <c r="H26" t="s">
        <v>12</v>
      </c>
      <c r="I26">
        <v>1</v>
      </c>
      <c r="J26">
        <v>9.82</v>
      </c>
      <c r="K26">
        <f t="shared" si="0"/>
        <v>11.5876</v>
      </c>
      <c r="L26" t="str">
        <f>_xlfn.IFNA(VLOOKUP(C26,[1]מצבת_כלי_רכב!$E:$F,2,),"לא נמצא")</f>
        <v>איציק גבע</v>
      </c>
      <c r="M26" t="str">
        <f t="shared" si="1"/>
        <v>no</v>
      </c>
    </row>
    <row r="27" spans="1:13">
      <c r="A27">
        <v>351123</v>
      </c>
      <c r="B27">
        <v>1250730493</v>
      </c>
      <c r="C27">
        <v>76886302</v>
      </c>
      <c r="D27" s="27">
        <v>45763</v>
      </c>
      <c r="E27" s="26" t="s">
        <v>113</v>
      </c>
      <c r="F27" t="s">
        <v>11</v>
      </c>
      <c r="G27" t="s">
        <v>12</v>
      </c>
      <c r="H27" t="s">
        <v>15</v>
      </c>
      <c r="I27">
        <v>1</v>
      </c>
      <c r="J27">
        <v>9.82</v>
      </c>
      <c r="K27">
        <f t="shared" si="0"/>
        <v>11.5876</v>
      </c>
      <c r="L27" t="str">
        <f>_xlfn.IFNA(VLOOKUP(C27,[1]מצבת_כלי_רכב!$E:$F,2,),"לא נמצא")</f>
        <v>יניב הררי</v>
      </c>
      <c r="M27" t="str">
        <f t="shared" si="1"/>
        <v>no</v>
      </c>
    </row>
    <row r="28" spans="1:13">
      <c r="A28">
        <v>351123</v>
      </c>
      <c r="B28">
        <v>1250730493</v>
      </c>
      <c r="C28">
        <v>76886302</v>
      </c>
      <c r="D28" s="27">
        <v>45763</v>
      </c>
      <c r="E28" s="26" t="s">
        <v>113</v>
      </c>
      <c r="F28" t="s">
        <v>11</v>
      </c>
      <c r="G28" t="s">
        <v>22</v>
      </c>
      <c r="H28" t="s">
        <v>12</v>
      </c>
      <c r="I28">
        <v>1</v>
      </c>
      <c r="J28">
        <v>9.82</v>
      </c>
      <c r="K28">
        <f t="shared" si="0"/>
        <v>11.5876</v>
      </c>
      <c r="L28" t="str">
        <f>_xlfn.IFNA(VLOOKUP(C28,[1]מצבת_כלי_רכב!$E:$F,2,),"לא נמצא")</f>
        <v>יניב הררי</v>
      </c>
      <c r="M28" t="str">
        <f t="shared" si="1"/>
        <v>no</v>
      </c>
    </row>
    <row r="29" spans="1:13">
      <c r="A29">
        <v>337857</v>
      </c>
      <c r="B29">
        <v>1250734437</v>
      </c>
      <c r="C29">
        <v>74599802</v>
      </c>
      <c r="D29" s="27">
        <v>45763</v>
      </c>
      <c r="E29" s="26" t="s">
        <v>113</v>
      </c>
      <c r="F29" t="s">
        <v>23</v>
      </c>
      <c r="G29" t="s">
        <v>12</v>
      </c>
      <c r="H29" t="s">
        <v>13</v>
      </c>
      <c r="I29">
        <v>1</v>
      </c>
      <c r="J29">
        <v>49.11</v>
      </c>
      <c r="K29">
        <f t="shared" si="0"/>
        <v>57.949799999999996</v>
      </c>
      <c r="L29" t="str">
        <f>_xlfn.IFNA(VLOOKUP(C29,[1]מצבת_כלי_רכב!$E:$F,2,),"לא נמצא")</f>
        <v>מחסן איציק משיח</v>
      </c>
      <c r="M29" t="str">
        <f t="shared" si="1"/>
        <v>no</v>
      </c>
    </row>
    <row r="30" spans="1:13">
      <c r="A30">
        <v>337857</v>
      </c>
      <c r="B30">
        <v>1250734437</v>
      </c>
      <c r="C30">
        <v>74599802</v>
      </c>
      <c r="D30" s="27">
        <v>45763</v>
      </c>
      <c r="E30" s="26" t="s">
        <v>113</v>
      </c>
      <c r="F30" t="s">
        <v>23</v>
      </c>
      <c r="G30" t="s">
        <v>14</v>
      </c>
      <c r="H30" t="s">
        <v>12</v>
      </c>
      <c r="I30">
        <v>1</v>
      </c>
      <c r="J30">
        <v>49.11</v>
      </c>
      <c r="K30">
        <f t="shared" si="0"/>
        <v>57.949799999999996</v>
      </c>
      <c r="L30" t="str">
        <f>_xlfn.IFNA(VLOOKUP(C30,[1]מצבת_כלי_רכב!$E:$F,2,),"לא נמצא")</f>
        <v>מחסן איציק משיח</v>
      </c>
      <c r="M30" t="str">
        <f t="shared" si="1"/>
        <v>no</v>
      </c>
    </row>
    <row r="31" spans="1:13">
      <c r="A31">
        <v>337857</v>
      </c>
      <c r="B31">
        <v>1250734437</v>
      </c>
      <c r="C31">
        <v>39429702</v>
      </c>
      <c r="D31" s="27">
        <v>45763</v>
      </c>
      <c r="E31" s="26" t="s">
        <v>113</v>
      </c>
      <c r="F31" t="s">
        <v>11</v>
      </c>
      <c r="G31" t="s">
        <v>12</v>
      </c>
      <c r="H31" t="s">
        <v>21</v>
      </c>
      <c r="I31">
        <v>1</v>
      </c>
      <c r="J31">
        <v>9.82</v>
      </c>
      <c r="K31">
        <f t="shared" si="0"/>
        <v>11.5876</v>
      </c>
      <c r="L31" t="str">
        <f>_xlfn.IFNA(VLOOKUP(C31,[1]מצבת_כלי_רכב!$E:$F,2,),"לא נמצא")</f>
        <v xml:space="preserve">ירון יוסף </v>
      </c>
      <c r="M31" t="str">
        <f t="shared" si="1"/>
        <v>no</v>
      </c>
    </row>
    <row r="32" spans="1:13">
      <c r="A32">
        <v>337857</v>
      </c>
      <c r="B32">
        <v>1250734437</v>
      </c>
      <c r="C32">
        <v>39429702</v>
      </c>
      <c r="D32" s="27">
        <v>45763</v>
      </c>
      <c r="E32" s="26" t="s">
        <v>113</v>
      </c>
      <c r="F32" t="s">
        <v>11</v>
      </c>
      <c r="G32" t="s">
        <v>20</v>
      </c>
      <c r="H32" t="s">
        <v>12</v>
      </c>
      <c r="I32">
        <v>1</v>
      </c>
      <c r="J32">
        <v>9.82</v>
      </c>
      <c r="K32">
        <f t="shared" si="0"/>
        <v>11.5876</v>
      </c>
      <c r="L32" t="str">
        <f>_xlfn.IFNA(VLOOKUP(C32,[1]מצבת_כלי_רכב!$E:$F,2,),"לא נמצא")</f>
        <v xml:space="preserve">ירון יוסף </v>
      </c>
      <c r="M32" t="str">
        <f t="shared" si="1"/>
        <v>no</v>
      </c>
    </row>
    <row r="33" spans="1:13">
      <c r="A33">
        <v>351123</v>
      </c>
      <c r="B33">
        <v>1250730493</v>
      </c>
      <c r="C33">
        <v>76886302</v>
      </c>
      <c r="D33" s="27">
        <v>45763</v>
      </c>
      <c r="E33" s="26" t="s">
        <v>113</v>
      </c>
      <c r="F33" t="s">
        <v>11</v>
      </c>
      <c r="G33" t="s">
        <v>12</v>
      </c>
      <c r="H33" t="s">
        <v>16</v>
      </c>
      <c r="I33">
        <v>1</v>
      </c>
      <c r="J33">
        <v>9.82</v>
      </c>
      <c r="K33">
        <f t="shared" si="0"/>
        <v>11.5876</v>
      </c>
      <c r="L33" t="str">
        <f>_xlfn.IFNA(VLOOKUP(C33,[1]מצבת_כלי_רכב!$E:$F,2,),"לא נמצא")</f>
        <v>יניב הררי</v>
      </c>
      <c r="M33" t="str">
        <f t="shared" si="1"/>
        <v>no</v>
      </c>
    </row>
    <row r="34" spans="1:13">
      <c r="A34">
        <v>337857</v>
      </c>
      <c r="B34">
        <v>1250734437</v>
      </c>
      <c r="C34">
        <v>74599802</v>
      </c>
      <c r="D34" s="27">
        <v>45763</v>
      </c>
      <c r="E34" s="26" t="s">
        <v>113</v>
      </c>
      <c r="F34" t="s">
        <v>23</v>
      </c>
      <c r="G34" t="s">
        <v>12</v>
      </c>
      <c r="H34" t="s">
        <v>21</v>
      </c>
      <c r="I34">
        <v>1</v>
      </c>
      <c r="J34">
        <v>49.11</v>
      </c>
      <c r="K34">
        <f t="shared" si="0"/>
        <v>57.949799999999996</v>
      </c>
      <c r="L34" t="str">
        <f>_xlfn.IFNA(VLOOKUP(C34,[1]מצבת_כלי_רכב!$E:$F,2,),"לא נמצא")</f>
        <v>מחסן איציק משיח</v>
      </c>
      <c r="M34" t="str">
        <f t="shared" si="1"/>
        <v>no</v>
      </c>
    </row>
    <row r="35" spans="1:13">
      <c r="A35">
        <v>351123</v>
      </c>
      <c r="B35">
        <v>1250730493</v>
      </c>
      <c r="C35">
        <v>76886302</v>
      </c>
      <c r="D35" s="27">
        <v>45763</v>
      </c>
      <c r="E35" s="26" t="s">
        <v>113</v>
      </c>
      <c r="F35" t="s">
        <v>11</v>
      </c>
      <c r="G35" t="s">
        <v>17</v>
      </c>
      <c r="H35" t="s">
        <v>12</v>
      </c>
      <c r="I35">
        <v>1</v>
      </c>
      <c r="J35">
        <v>9.82</v>
      </c>
      <c r="K35">
        <f t="shared" si="0"/>
        <v>11.5876</v>
      </c>
      <c r="L35" t="str">
        <f>_xlfn.IFNA(VLOOKUP(C35,[1]מצבת_כלי_רכב!$E:$F,2,),"לא נמצא")</f>
        <v>יניב הררי</v>
      </c>
      <c r="M35" t="str">
        <f t="shared" si="1"/>
        <v>no</v>
      </c>
    </row>
    <row r="36" spans="1:13">
      <c r="A36">
        <v>337857</v>
      </c>
      <c r="B36">
        <v>1250734437</v>
      </c>
      <c r="C36">
        <v>74599802</v>
      </c>
      <c r="D36" s="27">
        <v>45763</v>
      </c>
      <c r="E36" s="26" t="s">
        <v>113</v>
      </c>
      <c r="F36" t="s">
        <v>23</v>
      </c>
      <c r="G36" t="s">
        <v>20</v>
      </c>
      <c r="H36" t="s">
        <v>12</v>
      </c>
      <c r="I36">
        <v>1</v>
      </c>
      <c r="J36">
        <v>49.11</v>
      </c>
      <c r="K36">
        <f t="shared" si="0"/>
        <v>57.949799999999996</v>
      </c>
      <c r="L36" t="str">
        <f>_xlfn.IFNA(VLOOKUP(C36,[1]מצבת_כלי_רכב!$E:$F,2,),"לא נמצא")</f>
        <v>מחסן איציק משיח</v>
      </c>
      <c r="M36" t="str">
        <f t="shared" si="1"/>
        <v>no</v>
      </c>
    </row>
    <row r="37" spans="1:13">
      <c r="A37">
        <v>351123</v>
      </c>
      <c r="B37">
        <v>1250730493</v>
      </c>
      <c r="C37">
        <v>62923103</v>
      </c>
      <c r="D37" s="27">
        <v>45762</v>
      </c>
      <c r="E37" s="26" t="s">
        <v>114</v>
      </c>
      <c r="F37" t="s">
        <v>23</v>
      </c>
      <c r="G37" t="s">
        <v>12</v>
      </c>
      <c r="H37" t="s">
        <v>15</v>
      </c>
      <c r="I37">
        <v>1</v>
      </c>
      <c r="J37">
        <v>49.11</v>
      </c>
      <c r="K37">
        <f t="shared" si="0"/>
        <v>57.949799999999996</v>
      </c>
      <c r="L37" t="str">
        <f>_xlfn.IFNA(VLOOKUP(C37,[1]מצבת_כלי_רכב!$E:$F,2,),"לא נמצא")</f>
        <v>מחסן ספרינטר</v>
      </c>
      <c r="M37" t="str">
        <f t="shared" si="1"/>
        <v>no</v>
      </c>
    </row>
    <row r="38" spans="1:13">
      <c r="A38">
        <v>351123</v>
      </c>
      <c r="B38">
        <v>1250730493</v>
      </c>
      <c r="C38">
        <v>62923103</v>
      </c>
      <c r="D38" s="27">
        <v>45762</v>
      </c>
      <c r="E38" s="26" t="s">
        <v>114</v>
      </c>
      <c r="F38" t="s">
        <v>23</v>
      </c>
      <c r="G38" t="s">
        <v>22</v>
      </c>
      <c r="H38" t="s">
        <v>12</v>
      </c>
      <c r="I38">
        <v>1</v>
      </c>
      <c r="J38">
        <v>49.11</v>
      </c>
      <c r="K38">
        <f t="shared" si="0"/>
        <v>57.949799999999996</v>
      </c>
      <c r="L38" t="str">
        <f>_xlfn.IFNA(VLOOKUP(C38,[1]מצבת_כלי_רכב!$E:$F,2,),"לא נמצא")</f>
        <v>מחסן ספרינטר</v>
      </c>
      <c r="M38" t="str">
        <f t="shared" si="1"/>
        <v>no</v>
      </c>
    </row>
    <row r="39" spans="1:13">
      <c r="A39">
        <v>351123</v>
      </c>
      <c r="B39">
        <v>1250730493</v>
      </c>
      <c r="C39">
        <v>62923103</v>
      </c>
      <c r="D39" s="27">
        <v>45762</v>
      </c>
      <c r="E39" s="26" t="s">
        <v>114</v>
      </c>
      <c r="F39" t="s">
        <v>23</v>
      </c>
      <c r="G39" t="s">
        <v>12</v>
      </c>
      <c r="H39" t="s">
        <v>24</v>
      </c>
      <c r="I39">
        <v>1</v>
      </c>
      <c r="J39">
        <v>49.11</v>
      </c>
      <c r="K39">
        <f t="shared" si="0"/>
        <v>57.949799999999996</v>
      </c>
      <c r="L39" t="str">
        <f>_xlfn.IFNA(VLOOKUP(C39,[1]מצבת_כלי_רכב!$E:$F,2,),"לא נמצא")</f>
        <v>מחסן ספרינטר</v>
      </c>
      <c r="M39" t="str">
        <f t="shared" si="1"/>
        <v>no</v>
      </c>
    </row>
    <row r="40" spans="1:13">
      <c r="A40">
        <v>351123</v>
      </c>
      <c r="B40">
        <v>1250730493</v>
      </c>
      <c r="C40">
        <v>76886302</v>
      </c>
      <c r="D40" s="27">
        <v>45762</v>
      </c>
      <c r="E40" s="26" t="s">
        <v>114</v>
      </c>
      <c r="F40" t="s">
        <v>11</v>
      </c>
      <c r="G40" t="s">
        <v>12</v>
      </c>
      <c r="H40" t="s">
        <v>21</v>
      </c>
      <c r="I40">
        <v>1</v>
      </c>
      <c r="J40">
        <v>9.82</v>
      </c>
      <c r="K40">
        <f t="shared" si="0"/>
        <v>11.5876</v>
      </c>
      <c r="L40" t="str">
        <f>_xlfn.IFNA(VLOOKUP(C40,[1]מצבת_כלי_רכב!$E:$F,2,),"לא נמצא")</f>
        <v>יניב הררי</v>
      </c>
      <c r="M40" t="str">
        <f t="shared" si="1"/>
        <v>no</v>
      </c>
    </row>
    <row r="41" spans="1:13">
      <c r="A41">
        <v>351123</v>
      </c>
      <c r="B41">
        <v>1250730493</v>
      </c>
      <c r="C41">
        <v>76886302</v>
      </c>
      <c r="D41" s="27">
        <v>45762</v>
      </c>
      <c r="E41" s="26" t="s">
        <v>114</v>
      </c>
      <c r="F41" t="s">
        <v>11</v>
      </c>
      <c r="G41" t="s">
        <v>25</v>
      </c>
      <c r="H41" t="s">
        <v>12</v>
      </c>
      <c r="I41">
        <v>1</v>
      </c>
      <c r="J41">
        <v>9.82</v>
      </c>
      <c r="K41">
        <f t="shared" si="0"/>
        <v>11.5876</v>
      </c>
      <c r="L41" t="str">
        <f>_xlfn.IFNA(VLOOKUP(C41,[1]מצבת_כלי_רכב!$E:$F,2,),"לא נמצא")</f>
        <v>יניב הררי</v>
      </c>
      <c r="M41" t="str">
        <f t="shared" si="1"/>
        <v>no</v>
      </c>
    </row>
    <row r="42" spans="1:13">
      <c r="A42">
        <v>351123</v>
      </c>
      <c r="B42">
        <v>1250730493</v>
      </c>
      <c r="C42">
        <v>76886302</v>
      </c>
      <c r="D42" s="27">
        <v>45759</v>
      </c>
      <c r="E42" s="26" t="s">
        <v>117</v>
      </c>
      <c r="F42" t="s">
        <v>11</v>
      </c>
      <c r="G42" t="s">
        <v>12</v>
      </c>
      <c r="H42" t="s">
        <v>21</v>
      </c>
      <c r="I42">
        <v>1</v>
      </c>
      <c r="J42">
        <v>9.82</v>
      </c>
      <c r="K42">
        <f t="shared" si="0"/>
        <v>11.5876</v>
      </c>
      <c r="L42" t="str">
        <f>_xlfn.IFNA(VLOOKUP(C42,[1]מצבת_כלי_רכב!$E:$F,2,),"לא נמצא")</f>
        <v>יניב הררי</v>
      </c>
      <c r="M42" t="str">
        <f t="shared" si="1"/>
        <v>yes</v>
      </c>
    </row>
    <row r="43" spans="1:13">
      <c r="A43">
        <v>351123</v>
      </c>
      <c r="B43">
        <v>1250730493</v>
      </c>
      <c r="C43">
        <v>76886302</v>
      </c>
      <c r="D43" s="27">
        <v>45759</v>
      </c>
      <c r="E43" s="26" t="s">
        <v>117</v>
      </c>
      <c r="F43" t="s">
        <v>11</v>
      </c>
      <c r="G43" t="s">
        <v>17</v>
      </c>
      <c r="H43" t="s">
        <v>12</v>
      </c>
      <c r="I43">
        <v>1</v>
      </c>
      <c r="J43">
        <v>9.82</v>
      </c>
      <c r="K43">
        <f t="shared" si="0"/>
        <v>11.5876</v>
      </c>
      <c r="L43" t="str">
        <f>_xlfn.IFNA(VLOOKUP(C43,[1]מצבת_כלי_רכב!$E:$F,2,),"לא נמצא")</f>
        <v>יניב הררי</v>
      </c>
      <c r="M43" t="str">
        <f t="shared" si="1"/>
        <v>yes</v>
      </c>
    </row>
    <row r="44" spans="1:13">
      <c r="A44">
        <v>351123</v>
      </c>
      <c r="B44">
        <v>1250730493</v>
      </c>
      <c r="C44">
        <v>76886302</v>
      </c>
      <c r="D44" s="27">
        <v>45758</v>
      </c>
      <c r="E44" s="26" t="s">
        <v>116</v>
      </c>
      <c r="F44" t="s">
        <v>11</v>
      </c>
      <c r="G44" t="s">
        <v>12</v>
      </c>
      <c r="H44" t="s">
        <v>16</v>
      </c>
      <c r="I44">
        <v>1</v>
      </c>
      <c r="J44">
        <v>9.82</v>
      </c>
      <c r="K44">
        <f t="shared" si="0"/>
        <v>11.5876</v>
      </c>
      <c r="L44" t="str">
        <f>_xlfn.IFNA(VLOOKUP(C44,[1]מצבת_כלי_רכב!$E:$F,2,),"לא נמצא")</f>
        <v>יניב הררי</v>
      </c>
      <c r="M44" t="str">
        <f t="shared" si="1"/>
        <v>yes</v>
      </c>
    </row>
    <row r="45" spans="1:13">
      <c r="A45">
        <v>351123</v>
      </c>
      <c r="B45">
        <v>1250730493</v>
      </c>
      <c r="C45">
        <v>76886302</v>
      </c>
      <c r="D45" s="27">
        <v>45758</v>
      </c>
      <c r="E45" s="26" t="s">
        <v>116</v>
      </c>
      <c r="F45" t="s">
        <v>11</v>
      </c>
      <c r="G45" t="s">
        <v>17</v>
      </c>
      <c r="H45" t="s">
        <v>12</v>
      </c>
      <c r="I45">
        <v>1</v>
      </c>
      <c r="J45">
        <v>9.82</v>
      </c>
      <c r="K45">
        <f t="shared" si="0"/>
        <v>11.5876</v>
      </c>
      <c r="L45" t="str">
        <f>_xlfn.IFNA(VLOOKUP(C45,[1]מצבת_כלי_רכב!$E:$F,2,),"לא נמצא")</f>
        <v>יניב הררי</v>
      </c>
      <c r="M45" t="str">
        <f t="shared" si="1"/>
        <v>yes</v>
      </c>
    </row>
    <row r="46" spans="1:13">
      <c r="A46">
        <v>351123</v>
      </c>
      <c r="B46">
        <v>1250730493</v>
      </c>
      <c r="C46">
        <v>76886302</v>
      </c>
      <c r="D46" s="27">
        <v>45758</v>
      </c>
      <c r="E46" s="26" t="s">
        <v>116</v>
      </c>
      <c r="F46" t="s">
        <v>11</v>
      </c>
      <c r="G46" t="s">
        <v>12</v>
      </c>
      <c r="H46" t="s">
        <v>13</v>
      </c>
      <c r="I46">
        <v>1</v>
      </c>
      <c r="J46">
        <v>9.82</v>
      </c>
      <c r="K46">
        <f t="shared" si="0"/>
        <v>11.5876</v>
      </c>
      <c r="L46" t="str">
        <f>_xlfn.IFNA(VLOOKUP(C46,[1]מצבת_כלי_רכב!$E:$F,2,),"לא נמצא")</f>
        <v>יניב הררי</v>
      </c>
      <c r="M46" t="str">
        <f t="shared" si="1"/>
        <v>yes</v>
      </c>
    </row>
    <row r="47" spans="1:13">
      <c r="A47">
        <v>351123</v>
      </c>
      <c r="B47">
        <v>1250730493</v>
      </c>
      <c r="C47">
        <v>76886302</v>
      </c>
      <c r="D47" s="27">
        <v>45758</v>
      </c>
      <c r="E47" s="26" t="s">
        <v>116</v>
      </c>
      <c r="F47" t="s">
        <v>11</v>
      </c>
      <c r="G47" t="s">
        <v>18</v>
      </c>
      <c r="H47" t="s">
        <v>12</v>
      </c>
      <c r="I47">
        <v>1</v>
      </c>
      <c r="J47">
        <v>9.82</v>
      </c>
      <c r="K47">
        <f t="shared" si="0"/>
        <v>11.5876</v>
      </c>
      <c r="L47" t="str">
        <f>_xlfn.IFNA(VLOOKUP(C47,[1]מצבת_כלי_רכב!$E:$F,2,),"לא נמצא")</f>
        <v>יניב הררי</v>
      </c>
      <c r="M47" t="str">
        <f t="shared" si="1"/>
        <v>yes</v>
      </c>
    </row>
    <row r="48" spans="1:13">
      <c r="A48">
        <v>351123</v>
      </c>
      <c r="B48">
        <v>1250730493</v>
      </c>
      <c r="C48">
        <v>76886302</v>
      </c>
      <c r="D48" s="27">
        <v>45757</v>
      </c>
      <c r="E48" s="26" t="s">
        <v>112</v>
      </c>
      <c r="F48" t="s">
        <v>11</v>
      </c>
      <c r="G48" t="s">
        <v>12</v>
      </c>
      <c r="H48" t="s">
        <v>26</v>
      </c>
      <c r="I48">
        <v>1</v>
      </c>
      <c r="J48">
        <v>9.82</v>
      </c>
      <c r="K48">
        <f t="shared" si="0"/>
        <v>11.5876</v>
      </c>
      <c r="L48" t="str">
        <f>_xlfn.IFNA(VLOOKUP(C48,[1]מצבת_כלי_רכב!$E:$F,2,),"לא נמצא")</f>
        <v>יניב הררי</v>
      </c>
      <c r="M48" t="str">
        <f t="shared" si="1"/>
        <v>no</v>
      </c>
    </row>
    <row r="49" spans="1:13">
      <c r="A49">
        <v>351123</v>
      </c>
      <c r="B49">
        <v>1250730493</v>
      </c>
      <c r="C49">
        <v>76886302</v>
      </c>
      <c r="D49" s="27">
        <v>45757</v>
      </c>
      <c r="E49" s="26" t="s">
        <v>112</v>
      </c>
      <c r="F49" t="s">
        <v>11</v>
      </c>
      <c r="G49" t="s">
        <v>14</v>
      </c>
      <c r="H49" t="s">
        <v>12</v>
      </c>
      <c r="I49">
        <v>1</v>
      </c>
      <c r="J49">
        <v>9.82</v>
      </c>
      <c r="K49">
        <f t="shared" si="0"/>
        <v>11.5876</v>
      </c>
      <c r="L49" t="str">
        <f>_xlfn.IFNA(VLOOKUP(C49,[1]מצבת_כלי_רכב!$E:$F,2,),"לא נמצא")</f>
        <v>יניב הררי</v>
      </c>
      <c r="M49" t="str">
        <f t="shared" si="1"/>
        <v>no</v>
      </c>
    </row>
    <row r="50" spans="1:13">
      <c r="A50">
        <v>351123</v>
      </c>
      <c r="B50">
        <v>1250730493</v>
      </c>
      <c r="C50">
        <v>76886302</v>
      </c>
      <c r="D50" s="27">
        <v>45757</v>
      </c>
      <c r="E50" s="26" t="s">
        <v>112</v>
      </c>
      <c r="F50" t="s">
        <v>11</v>
      </c>
      <c r="G50" t="s">
        <v>12</v>
      </c>
      <c r="H50" t="s">
        <v>19</v>
      </c>
      <c r="I50">
        <v>1</v>
      </c>
      <c r="J50">
        <v>9.82</v>
      </c>
      <c r="K50">
        <f t="shared" si="0"/>
        <v>11.5876</v>
      </c>
      <c r="L50" t="str">
        <f>_xlfn.IFNA(VLOOKUP(C50,[1]מצבת_כלי_רכב!$E:$F,2,),"לא נמצא")</f>
        <v>יניב הררי</v>
      </c>
      <c r="M50" t="str">
        <f t="shared" si="1"/>
        <v>no</v>
      </c>
    </row>
    <row r="51" spans="1:13">
      <c r="A51">
        <v>351123</v>
      </c>
      <c r="B51">
        <v>1250730493</v>
      </c>
      <c r="C51">
        <v>76886302</v>
      </c>
      <c r="D51" s="27">
        <v>45757</v>
      </c>
      <c r="E51" s="26" t="s">
        <v>112</v>
      </c>
      <c r="F51" t="s">
        <v>11</v>
      </c>
      <c r="G51" t="s">
        <v>17</v>
      </c>
      <c r="H51" t="s">
        <v>12</v>
      </c>
      <c r="I51">
        <v>1</v>
      </c>
      <c r="J51">
        <v>9.82</v>
      </c>
      <c r="K51">
        <f t="shared" si="0"/>
        <v>11.5876</v>
      </c>
      <c r="L51" t="str">
        <f>_xlfn.IFNA(VLOOKUP(C51,[1]מצבת_כלי_רכב!$E:$F,2,),"לא נמצא")</f>
        <v>יניב הררי</v>
      </c>
      <c r="M51" t="str">
        <f t="shared" si="1"/>
        <v>no</v>
      </c>
    </row>
    <row r="52" spans="1:13">
      <c r="A52">
        <v>351123</v>
      </c>
      <c r="B52">
        <v>1250730493</v>
      </c>
      <c r="C52">
        <v>76886302</v>
      </c>
      <c r="D52" s="27">
        <v>45756</v>
      </c>
      <c r="E52" s="26" t="s">
        <v>113</v>
      </c>
      <c r="F52" t="s">
        <v>11</v>
      </c>
      <c r="G52" t="s">
        <v>12</v>
      </c>
      <c r="H52" t="s">
        <v>19</v>
      </c>
      <c r="I52">
        <v>1</v>
      </c>
      <c r="J52">
        <v>9.82</v>
      </c>
      <c r="K52">
        <f t="shared" si="0"/>
        <v>11.5876</v>
      </c>
      <c r="L52" t="str">
        <f>_xlfn.IFNA(VLOOKUP(C52,[1]מצבת_כלי_רכב!$E:$F,2,),"לא נמצא")</f>
        <v>יניב הררי</v>
      </c>
      <c r="M52" t="str">
        <f t="shared" si="1"/>
        <v>no</v>
      </c>
    </row>
    <row r="53" spans="1:13">
      <c r="A53">
        <v>351123</v>
      </c>
      <c r="B53">
        <v>1250730493</v>
      </c>
      <c r="C53">
        <v>76886302</v>
      </c>
      <c r="D53" s="27">
        <v>45756</v>
      </c>
      <c r="E53" s="26" t="s">
        <v>113</v>
      </c>
      <c r="F53" t="s">
        <v>11</v>
      </c>
      <c r="G53" t="s">
        <v>20</v>
      </c>
      <c r="H53" t="s">
        <v>12</v>
      </c>
      <c r="I53">
        <v>1</v>
      </c>
      <c r="J53">
        <v>9.82</v>
      </c>
      <c r="K53">
        <f t="shared" si="0"/>
        <v>11.5876</v>
      </c>
      <c r="L53" t="str">
        <f>_xlfn.IFNA(VLOOKUP(C53,[1]מצבת_כלי_רכב!$E:$F,2,),"לא נמצא")</f>
        <v>יניב הררי</v>
      </c>
      <c r="M53" t="str">
        <f t="shared" si="1"/>
        <v>no</v>
      </c>
    </row>
    <row r="54" spans="1:13">
      <c r="A54">
        <v>351123</v>
      </c>
      <c r="B54">
        <v>1250730493</v>
      </c>
      <c r="C54">
        <v>76886302</v>
      </c>
      <c r="D54" s="27">
        <v>45756</v>
      </c>
      <c r="E54" s="26" t="s">
        <v>113</v>
      </c>
      <c r="F54" t="s">
        <v>11</v>
      </c>
      <c r="G54" t="s">
        <v>12</v>
      </c>
      <c r="H54" t="s">
        <v>26</v>
      </c>
      <c r="I54">
        <v>1</v>
      </c>
      <c r="J54">
        <v>9.82</v>
      </c>
      <c r="K54">
        <f t="shared" si="0"/>
        <v>11.5876</v>
      </c>
      <c r="L54" t="str">
        <f>_xlfn.IFNA(VLOOKUP(C54,[1]מצבת_כלי_רכב!$E:$F,2,),"לא נמצא")</f>
        <v>יניב הררי</v>
      </c>
      <c r="M54" t="str">
        <f t="shared" si="1"/>
        <v>no</v>
      </c>
    </row>
    <row r="55" spans="1:13">
      <c r="A55">
        <v>351123</v>
      </c>
      <c r="B55">
        <v>1250730493</v>
      </c>
      <c r="C55">
        <v>76886302</v>
      </c>
      <c r="D55" s="27">
        <v>45756</v>
      </c>
      <c r="E55" s="26" t="s">
        <v>113</v>
      </c>
      <c r="F55" t="s">
        <v>11</v>
      </c>
      <c r="G55" t="s">
        <v>22</v>
      </c>
      <c r="H55" t="s">
        <v>12</v>
      </c>
      <c r="I55">
        <v>1</v>
      </c>
      <c r="J55">
        <v>9.82</v>
      </c>
      <c r="K55">
        <f t="shared" si="0"/>
        <v>11.5876</v>
      </c>
      <c r="L55" t="str">
        <f>_xlfn.IFNA(VLOOKUP(C55,[1]מצבת_כלי_רכב!$E:$F,2,),"לא נמצא")</f>
        <v>יניב הררי</v>
      </c>
      <c r="M55" t="str">
        <f t="shared" si="1"/>
        <v>no</v>
      </c>
    </row>
    <row r="56" spans="1:13">
      <c r="A56">
        <v>351123</v>
      </c>
      <c r="B56">
        <v>1250730493</v>
      </c>
      <c r="C56">
        <v>76886302</v>
      </c>
      <c r="D56" s="27">
        <v>45756</v>
      </c>
      <c r="E56" s="26" t="s">
        <v>113</v>
      </c>
      <c r="F56" t="s">
        <v>11</v>
      </c>
      <c r="G56" t="s">
        <v>12</v>
      </c>
      <c r="H56" t="s">
        <v>19</v>
      </c>
      <c r="I56">
        <v>1</v>
      </c>
      <c r="J56">
        <v>9.82</v>
      </c>
      <c r="K56">
        <f t="shared" si="0"/>
        <v>11.5876</v>
      </c>
      <c r="L56" t="str">
        <f>_xlfn.IFNA(VLOOKUP(C56,[1]מצבת_כלי_רכב!$E:$F,2,),"לא נמצא")</f>
        <v>יניב הררי</v>
      </c>
      <c r="M56" t="str">
        <f t="shared" si="1"/>
        <v>no</v>
      </c>
    </row>
    <row r="57" spans="1:13">
      <c r="A57">
        <v>351123</v>
      </c>
      <c r="B57">
        <v>1250730493</v>
      </c>
      <c r="C57">
        <v>76886302</v>
      </c>
      <c r="D57" s="27">
        <v>45756</v>
      </c>
      <c r="E57" s="26" t="s">
        <v>113</v>
      </c>
      <c r="F57" t="s">
        <v>11</v>
      </c>
      <c r="G57" t="s">
        <v>25</v>
      </c>
      <c r="H57" t="s">
        <v>12</v>
      </c>
      <c r="I57">
        <v>1</v>
      </c>
      <c r="J57">
        <v>9.82</v>
      </c>
      <c r="K57">
        <f t="shared" si="0"/>
        <v>11.5876</v>
      </c>
      <c r="L57" t="str">
        <f>_xlfn.IFNA(VLOOKUP(C57,[1]מצבת_כלי_רכב!$E:$F,2,),"לא נמצא")</f>
        <v>יניב הררי</v>
      </c>
      <c r="M57" t="str">
        <f t="shared" si="1"/>
        <v>no</v>
      </c>
    </row>
    <row r="58" spans="1:13">
      <c r="A58">
        <v>351123</v>
      </c>
      <c r="B58">
        <v>1250730493</v>
      </c>
      <c r="C58">
        <v>76886302</v>
      </c>
      <c r="D58" s="27">
        <v>45754</v>
      </c>
      <c r="E58" s="26" t="s">
        <v>118</v>
      </c>
      <c r="F58" t="s">
        <v>11</v>
      </c>
      <c r="G58" t="s">
        <v>12</v>
      </c>
      <c r="H58" t="s">
        <v>21</v>
      </c>
      <c r="I58">
        <v>1</v>
      </c>
      <c r="J58">
        <v>9.82</v>
      </c>
      <c r="K58">
        <f t="shared" si="0"/>
        <v>11.5876</v>
      </c>
      <c r="L58" t="str">
        <f>_xlfn.IFNA(VLOOKUP(C58,[1]מצבת_כלי_רכב!$E:$F,2,),"לא נמצא")</f>
        <v>יניב הררי</v>
      </c>
      <c r="M58" t="str">
        <f t="shared" si="1"/>
        <v>no</v>
      </c>
    </row>
    <row r="59" spans="1:13">
      <c r="A59">
        <v>351123</v>
      </c>
      <c r="B59">
        <v>1250730493</v>
      </c>
      <c r="C59">
        <v>76886302</v>
      </c>
      <c r="D59" s="27">
        <v>45754</v>
      </c>
      <c r="E59" s="26" t="s">
        <v>118</v>
      </c>
      <c r="F59" t="s">
        <v>11</v>
      </c>
      <c r="G59" t="s">
        <v>17</v>
      </c>
      <c r="H59" t="s">
        <v>12</v>
      </c>
      <c r="I59">
        <v>1</v>
      </c>
      <c r="J59">
        <v>9.82</v>
      </c>
      <c r="K59">
        <f t="shared" si="0"/>
        <v>11.5876</v>
      </c>
      <c r="L59" t="str">
        <f>_xlfn.IFNA(VLOOKUP(C59,[1]מצבת_כלי_רכב!$E:$F,2,),"לא נמצא")</f>
        <v>יניב הררי</v>
      </c>
      <c r="M59" t="str">
        <f t="shared" si="1"/>
        <v>no</v>
      </c>
    </row>
    <row r="60" spans="1:13">
      <c r="A60">
        <v>337857</v>
      </c>
      <c r="B60">
        <v>1250734437</v>
      </c>
      <c r="C60">
        <v>74599802</v>
      </c>
      <c r="D60" s="27">
        <v>45754</v>
      </c>
      <c r="E60" s="26" t="s">
        <v>118</v>
      </c>
      <c r="F60" t="s">
        <v>23</v>
      </c>
      <c r="G60" t="s">
        <v>12</v>
      </c>
      <c r="H60" t="s">
        <v>13</v>
      </c>
      <c r="I60">
        <v>1</v>
      </c>
      <c r="J60">
        <v>49.11</v>
      </c>
      <c r="K60">
        <f t="shared" si="0"/>
        <v>57.949799999999996</v>
      </c>
      <c r="L60" t="str">
        <f>_xlfn.IFNA(VLOOKUP(C60,[1]מצבת_כלי_רכב!$E:$F,2,),"לא נמצא")</f>
        <v>מחסן איציק משיח</v>
      </c>
      <c r="M60" t="str">
        <f t="shared" si="1"/>
        <v>no</v>
      </c>
    </row>
    <row r="61" spans="1:13">
      <c r="A61">
        <v>337857</v>
      </c>
      <c r="B61">
        <v>1250734437</v>
      </c>
      <c r="C61">
        <v>74599802</v>
      </c>
      <c r="D61" s="27">
        <v>45754</v>
      </c>
      <c r="E61" s="26" t="s">
        <v>118</v>
      </c>
      <c r="F61" t="s">
        <v>23</v>
      </c>
      <c r="G61" t="s">
        <v>18</v>
      </c>
      <c r="H61" t="s">
        <v>12</v>
      </c>
      <c r="I61">
        <v>1</v>
      </c>
      <c r="J61">
        <v>49.11</v>
      </c>
      <c r="K61">
        <f t="shared" si="0"/>
        <v>57.949799999999996</v>
      </c>
      <c r="L61" t="str">
        <f>_xlfn.IFNA(VLOOKUP(C61,[1]מצבת_כלי_רכב!$E:$F,2,),"לא נמצא")</f>
        <v>מחסן איציק משיח</v>
      </c>
      <c r="M61" t="str">
        <f t="shared" si="1"/>
        <v>no</v>
      </c>
    </row>
    <row r="62" spans="1:13">
      <c r="A62">
        <v>337857</v>
      </c>
      <c r="B62">
        <v>1250734437</v>
      </c>
      <c r="C62">
        <v>74599802</v>
      </c>
      <c r="D62" s="27">
        <v>45754</v>
      </c>
      <c r="E62" s="26" t="s">
        <v>118</v>
      </c>
      <c r="F62" t="s">
        <v>23</v>
      </c>
      <c r="G62" t="s">
        <v>20</v>
      </c>
      <c r="H62" t="s">
        <v>12</v>
      </c>
      <c r="I62">
        <v>1</v>
      </c>
      <c r="J62">
        <v>49.11</v>
      </c>
      <c r="K62">
        <f t="shared" si="0"/>
        <v>57.949799999999996</v>
      </c>
      <c r="L62" t="str">
        <f>_xlfn.IFNA(VLOOKUP(C62,[1]מצבת_כלי_רכב!$E:$F,2,),"לא נמצא")</f>
        <v>מחסן איציק משיח</v>
      </c>
      <c r="M62" t="str">
        <f t="shared" si="1"/>
        <v>no</v>
      </c>
    </row>
    <row r="63" spans="1:13">
      <c r="A63">
        <v>351123</v>
      </c>
      <c r="B63">
        <v>1250730493</v>
      </c>
      <c r="C63">
        <v>88365901</v>
      </c>
      <c r="D63" s="27">
        <v>45753</v>
      </c>
      <c r="E63" s="26" t="s">
        <v>115</v>
      </c>
      <c r="F63" t="s">
        <v>11</v>
      </c>
      <c r="G63" t="s">
        <v>12</v>
      </c>
      <c r="H63" t="s">
        <v>13</v>
      </c>
      <c r="I63">
        <v>1</v>
      </c>
      <c r="J63">
        <v>9.82</v>
      </c>
      <c r="K63">
        <f t="shared" si="0"/>
        <v>11.5876</v>
      </c>
      <c r="L63" t="str">
        <f>_xlfn.IFNA(VLOOKUP(C63,[1]מצבת_כלי_רכב!$E:$F,2,),"לא נמצא")</f>
        <v>איציק גבע</v>
      </c>
      <c r="M63" t="str">
        <f t="shared" si="1"/>
        <v>no</v>
      </c>
    </row>
    <row r="64" spans="1:13">
      <c r="A64">
        <v>351123</v>
      </c>
      <c r="B64">
        <v>1250730493</v>
      </c>
      <c r="C64">
        <v>88365901</v>
      </c>
      <c r="D64" s="27">
        <v>45753</v>
      </c>
      <c r="E64" s="26" t="s">
        <v>115</v>
      </c>
      <c r="F64" t="s">
        <v>11</v>
      </c>
      <c r="G64" t="s">
        <v>14</v>
      </c>
      <c r="H64" t="s">
        <v>12</v>
      </c>
      <c r="I64">
        <v>1</v>
      </c>
      <c r="J64">
        <v>9.82</v>
      </c>
      <c r="K64">
        <f t="shared" si="0"/>
        <v>11.5876</v>
      </c>
      <c r="L64" t="str">
        <f>_xlfn.IFNA(VLOOKUP(C64,[1]מצבת_כלי_רכב!$E:$F,2,),"לא נמצא")</f>
        <v>איציק גבע</v>
      </c>
      <c r="M64" t="str">
        <f t="shared" si="1"/>
        <v>no</v>
      </c>
    </row>
    <row r="65" spans="1:13">
      <c r="A65">
        <v>351123</v>
      </c>
      <c r="B65">
        <v>1250730493</v>
      </c>
      <c r="C65">
        <v>88365901</v>
      </c>
      <c r="D65" s="27">
        <v>45753</v>
      </c>
      <c r="E65" s="26" t="s">
        <v>115</v>
      </c>
      <c r="F65" t="s">
        <v>11</v>
      </c>
      <c r="G65" t="s">
        <v>12</v>
      </c>
      <c r="H65" t="s">
        <v>24</v>
      </c>
      <c r="I65">
        <v>1</v>
      </c>
      <c r="J65">
        <v>9.82</v>
      </c>
      <c r="K65">
        <f t="shared" si="0"/>
        <v>11.5876</v>
      </c>
      <c r="L65" t="str">
        <f>_xlfn.IFNA(VLOOKUP(C65,[1]מצבת_כלי_רכב!$E:$F,2,),"לא נמצא")</f>
        <v>איציק גבע</v>
      </c>
      <c r="M65" t="str">
        <f t="shared" si="1"/>
        <v>no</v>
      </c>
    </row>
    <row r="66" spans="1:13">
      <c r="A66">
        <v>351123</v>
      </c>
      <c r="B66">
        <v>1250730493</v>
      </c>
      <c r="C66">
        <v>88365901</v>
      </c>
      <c r="D66" s="27">
        <v>45753</v>
      </c>
      <c r="E66" s="26" t="s">
        <v>115</v>
      </c>
      <c r="F66" t="s">
        <v>11</v>
      </c>
      <c r="G66" t="s">
        <v>20</v>
      </c>
      <c r="H66" t="s">
        <v>12</v>
      </c>
      <c r="I66">
        <v>1</v>
      </c>
      <c r="J66">
        <v>9.82</v>
      </c>
      <c r="K66">
        <f t="shared" si="0"/>
        <v>11.5876</v>
      </c>
      <c r="L66" t="str">
        <f>_xlfn.IFNA(VLOOKUP(C66,[1]מצבת_כלי_רכב!$E:$F,2,),"לא נמצא")</f>
        <v>איציק גבע</v>
      </c>
      <c r="M66" t="str">
        <f t="shared" si="1"/>
        <v>no</v>
      </c>
    </row>
    <row r="67" spans="1:13">
      <c r="A67">
        <v>351123</v>
      </c>
      <c r="B67">
        <v>1250730493</v>
      </c>
      <c r="C67">
        <v>76886302</v>
      </c>
      <c r="D67" s="27">
        <v>45753</v>
      </c>
      <c r="E67" s="26" t="s">
        <v>115</v>
      </c>
      <c r="F67" t="s">
        <v>11</v>
      </c>
      <c r="G67" t="s">
        <v>12</v>
      </c>
      <c r="H67" t="s">
        <v>16</v>
      </c>
      <c r="I67">
        <v>1</v>
      </c>
      <c r="J67">
        <v>9.82</v>
      </c>
      <c r="K67">
        <f t="shared" si="0"/>
        <v>11.5876</v>
      </c>
      <c r="L67" t="str">
        <f>_xlfn.IFNA(VLOOKUP(C67,[1]מצבת_כלי_רכב!$E:$F,2,),"לא נמצא")</f>
        <v>יניב הררי</v>
      </c>
      <c r="M67" t="str">
        <f t="shared" si="1"/>
        <v>no</v>
      </c>
    </row>
    <row r="68" spans="1:13">
      <c r="A68">
        <v>351123</v>
      </c>
      <c r="B68">
        <v>1250730493</v>
      </c>
      <c r="C68">
        <v>76886302</v>
      </c>
      <c r="D68" s="27">
        <v>45753</v>
      </c>
      <c r="E68" s="26" t="s">
        <v>115</v>
      </c>
      <c r="F68" t="s">
        <v>11</v>
      </c>
      <c r="G68" t="s">
        <v>17</v>
      </c>
      <c r="H68" t="s">
        <v>12</v>
      </c>
      <c r="I68">
        <v>1</v>
      </c>
      <c r="J68">
        <v>9.82</v>
      </c>
      <c r="K68">
        <f t="shared" si="0"/>
        <v>11.5876</v>
      </c>
      <c r="L68" t="str">
        <f>_xlfn.IFNA(VLOOKUP(C68,[1]מצבת_כלי_רכב!$E:$F,2,),"לא נמצא")</f>
        <v>יניב הררי</v>
      </c>
      <c r="M68" t="str">
        <f t="shared" si="1"/>
        <v>no</v>
      </c>
    </row>
    <row r="69" spans="1:13">
      <c r="A69">
        <v>351123</v>
      </c>
      <c r="B69">
        <v>1250730493</v>
      </c>
      <c r="C69">
        <v>76886302</v>
      </c>
      <c r="D69" s="27">
        <v>45750</v>
      </c>
      <c r="E69" s="26" t="s">
        <v>112</v>
      </c>
      <c r="F69" t="s">
        <v>11</v>
      </c>
      <c r="G69" t="s">
        <v>12</v>
      </c>
      <c r="H69" t="s">
        <v>13</v>
      </c>
      <c r="I69">
        <v>1</v>
      </c>
      <c r="J69">
        <v>9.82</v>
      </c>
      <c r="K69">
        <f t="shared" si="0"/>
        <v>11.5876</v>
      </c>
      <c r="L69" t="str">
        <f>_xlfn.IFNA(VLOOKUP(C69,[1]מצבת_כלי_רכב!$E:$F,2,),"לא נמצא")</f>
        <v>יניב הררי</v>
      </c>
      <c r="M69" t="str">
        <f t="shared" si="1"/>
        <v>no</v>
      </c>
    </row>
    <row r="70" spans="1:13">
      <c r="A70">
        <v>351123</v>
      </c>
      <c r="B70">
        <v>1250730493</v>
      </c>
      <c r="C70">
        <v>76886302</v>
      </c>
      <c r="D70" s="27">
        <v>45750</v>
      </c>
      <c r="E70" s="26" t="s">
        <v>112</v>
      </c>
      <c r="F70" t="s">
        <v>11</v>
      </c>
      <c r="G70" t="s">
        <v>22</v>
      </c>
      <c r="H70" t="s">
        <v>12</v>
      </c>
      <c r="I70">
        <v>1</v>
      </c>
      <c r="J70">
        <v>9.82</v>
      </c>
      <c r="K70">
        <f t="shared" si="0"/>
        <v>11.5876</v>
      </c>
      <c r="L70" t="str">
        <f>_xlfn.IFNA(VLOOKUP(C70,[1]מצבת_כלי_רכב!$E:$F,2,),"לא נמצא")</f>
        <v>יניב הררי</v>
      </c>
      <c r="M70" t="str">
        <f t="shared" si="1"/>
        <v>no</v>
      </c>
    </row>
    <row r="71" spans="1:13">
      <c r="A71">
        <v>351123</v>
      </c>
      <c r="B71">
        <v>1250730493</v>
      </c>
      <c r="C71">
        <v>76886302</v>
      </c>
      <c r="D71" s="27">
        <v>45750</v>
      </c>
      <c r="E71" s="26" t="s">
        <v>112</v>
      </c>
      <c r="F71" t="s">
        <v>11</v>
      </c>
      <c r="G71" t="s">
        <v>12</v>
      </c>
      <c r="H71" t="s">
        <v>16</v>
      </c>
      <c r="I71">
        <v>1</v>
      </c>
      <c r="J71">
        <v>9.82</v>
      </c>
      <c r="K71">
        <f t="shared" ref="K71:K134" si="2">J71*1.18</f>
        <v>11.5876</v>
      </c>
      <c r="L71" t="str">
        <f>_xlfn.IFNA(VLOOKUP(C71,[1]מצבת_כלי_רכב!$E:$F,2,),"לא נמצא")</f>
        <v>יניב הררי</v>
      </c>
      <c r="M71" t="str">
        <f t="shared" ref="M71:M134" si="3">IF(OR(E71="Friday", E71="Saturday"),"yes","no")</f>
        <v>no</v>
      </c>
    </row>
    <row r="72" spans="1:13">
      <c r="A72">
        <v>351123</v>
      </c>
      <c r="B72">
        <v>1250730493</v>
      </c>
      <c r="C72">
        <v>76886302</v>
      </c>
      <c r="D72" s="27">
        <v>45750</v>
      </c>
      <c r="E72" s="26" t="s">
        <v>112</v>
      </c>
      <c r="F72" t="s">
        <v>11</v>
      </c>
      <c r="G72" t="s">
        <v>20</v>
      </c>
      <c r="H72" t="s">
        <v>12</v>
      </c>
      <c r="I72">
        <v>1</v>
      </c>
      <c r="J72">
        <v>9.82</v>
      </c>
      <c r="K72">
        <f t="shared" si="2"/>
        <v>11.5876</v>
      </c>
      <c r="L72" t="str">
        <f>_xlfn.IFNA(VLOOKUP(C72,[1]מצבת_כלי_רכב!$E:$F,2,),"לא נמצא")</f>
        <v>יניב הררי</v>
      </c>
      <c r="M72" t="str">
        <f t="shared" si="3"/>
        <v>no</v>
      </c>
    </row>
    <row r="73" spans="1:13">
      <c r="A73">
        <v>351123</v>
      </c>
      <c r="B73">
        <v>1250730493</v>
      </c>
      <c r="C73">
        <v>62923103</v>
      </c>
      <c r="D73" s="27">
        <v>45750</v>
      </c>
      <c r="E73" s="26" t="s">
        <v>112</v>
      </c>
      <c r="F73" t="s">
        <v>23</v>
      </c>
      <c r="G73" t="s">
        <v>12</v>
      </c>
      <c r="H73" t="s">
        <v>15</v>
      </c>
      <c r="I73">
        <v>1</v>
      </c>
      <c r="J73">
        <v>49.11</v>
      </c>
      <c r="K73">
        <f t="shared" si="2"/>
        <v>57.949799999999996</v>
      </c>
      <c r="L73" t="str">
        <f>_xlfn.IFNA(VLOOKUP(C73,[1]מצבת_כלי_רכב!$E:$F,2,),"לא נמצא")</f>
        <v>מחסן ספרינטר</v>
      </c>
      <c r="M73" t="str">
        <f t="shared" si="3"/>
        <v>no</v>
      </c>
    </row>
    <row r="74" spans="1:13">
      <c r="A74">
        <v>351123</v>
      </c>
      <c r="B74">
        <v>1250730493</v>
      </c>
      <c r="C74">
        <v>62923103</v>
      </c>
      <c r="D74" s="27">
        <v>45750</v>
      </c>
      <c r="E74" s="26" t="s">
        <v>112</v>
      </c>
      <c r="F74" t="s">
        <v>23</v>
      </c>
      <c r="G74" t="s">
        <v>18</v>
      </c>
      <c r="H74" t="s">
        <v>12</v>
      </c>
      <c r="I74">
        <v>1</v>
      </c>
      <c r="J74">
        <v>49.11</v>
      </c>
      <c r="K74">
        <f t="shared" si="2"/>
        <v>57.949799999999996</v>
      </c>
      <c r="L74" t="str">
        <f>_xlfn.IFNA(VLOOKUP(C74,[1]מצבת_כלי_רכב!$E:$F,2,),"לא נמצא")</f>
        <v>מחסן ספרינטר</v>
      </c>
      <c r="M74" t="str">
        <f t="shared" si="3"/>
        <v>no</v>
      </c>
    </row>
    <row r="75" spans="1:13">
      <c r="A75">
        <v>351123</v>
      </c>
      <c r="B75">
        <v>1250730493</v>
      </c>
      <c r="C75">
        <v>76886302</v>
      </c>
      <c r="D75" s="27">
        <v>45749</v>
      </c>
      <c r="E75" s="26" t="s">
        <v>113</v>
      </c>
      <c r="F75" t="s">
        <v>11</v>
      </c>
      <c r="G75" t="s">
        <v>12</v>
      </c>
      <c r="H75" t="s">
        <v>21</v>
      </c>
      <c r="I75">
        <v>1</v>
      </c>
      <c r="J75">
        <v>9.82</v>
      </c>
      <c r="K75">
        <f t="shared" si="2"/>
        <v>11.5876</v>
      </c>
      <c r="L75" t="str">
        <f>_xlfn.IFNA(VLOOKUP(C75,[1]מצבת_כלי_רכב!$E:$F,2,),"לא נמצא")</f>
        <v>יניב הררי</v>
      </c>
      <c r="M75" t="str">
        <f t="shared" si="3"/>
        <v>no</v>
      </c>
    </row>
    <row r="76" spans="1:13">
      <c r="A76">
        <v>351123</v>
      </c>
      <c r="B76">
        <v>1250730493</v>
      </c>
      <c r="C76">
        <v>76886302</v>
      </c>
      <c r="D76" s="27">
        <v>45749</v>
      </c>
      <c r="E76" s="26" t="s">
        <v>113</v>
      </c>
      <c r="F76" t="s">
        <v>11</v>
      </c>
      <c r="G76" t="s">
        <v>20</v>
      </c>
      <c r="H76" t="s">
        <v>12</v>
      </c>
      <c r="I76">
        <v>1</v>
      </c>
      <c r="J76">
        <v>9.82</v>
      </c>
      <c r="K76">
        <f t="shared" si="2"/>
        <v>11.5876</v>
      </c>
      <c r="L76" t="str">
        <f>_xlfn.IFNA(VLOOKUP(C76,[1]מצבת_כלי_רכב!$E:$F,2,),"לא נמצא")</f>
        <v>יניב הררי</v>
      </c>
      <c r="M76" t="str">
        <f t="shared" si="3"/>
        <v>no</v>
      </c>
    </row>
    <row r="77" spans="1:13">
      <c r="A77">
        <v>351123</v>
      </c>
      <c r="B77">
        <v>1250730493</v>
      </c>
      <c r="C77">
        <v>76886302</v>
      </c>
      <c r="D77" s="27">
        <v>45748</v>
      </c>
      <c r="E77" s="26" t="s">
        <v>114</v>
      </c>
      <c r="F77" t="s">
        <v>11</v>
      </c>
      <c r="G77" t="s">
        <v>12</v>
      </c>
      <c r="H77" t="s">
        <v>16</v>
      </c>
      <c r="I77">
        <v>1</v>
      </c>
      <c r="J77">
        <v>9.82</v>
      </c>
      <c r="K77">
        <f t="shared" si="2"/>
        <v>11.5876</v>
      </c>
      <c r="L77" t="str">
        <f>_xlfn.IFNA(VLOOKUP(C77,[1]מצבת_כלי_רכב!$E:$F,2,),"לא נמצא")</f>
        <v>יניב הררי</v>
      </c>
      <c r="M77" t="str">
        <f t="shared" si="3"/>
        <v>no</v>
      </c>
    </row>
    <row r="78" spans="1:13">
      <c r="A78">
        <v>351123</v>
      </c>
      <c r="B78">
        <v>1250730493</v>
      </c>
      <c r="C78">
        <v>76886302</v>
      </c>
      <c r="D78" s="27">
        <v>45748</v>
      </c>
      <c r="E78" s="26" t="s">
        <v>114</v>
      </c>
      <c r="F78" t="s">
        <v>11</v>
      </c>
      <c r="G78" t="s">
        <v>17</v>
      </c>
      <c r="H78" t="s">
        <v>12</v>
      </c>
      <c r="I78">
        <v>1</v>
      </c>
      <c r="J78">
        <v>9.82</v>
      </c>
      <c r="K78">
        <f t="shared" si="2"/>
        <v>11.5876</v>
      </c>
      <c r="L78" t="str">
        <f>_xlfn.IFNA(VLOOKUP(C78,[1]מצבת_כלי_רכב!$E:$F,2,),"לא נמצא")</f>
        <v>יניב הררי</v>
      </c>
      <c r="M78" t="str">
        <f t="shared" si="3"/>
        <v>no</v>
      </c>
    </row>
    <row r="79" spans="1:13">
      <c r="A79">
        <v>351123</v>
      </c>
      <c r="B79">
        <v>1250730493</v>
      </c>
      <c r="C79">
        <v>76886302</v>
      </c>
      <c r="D79" s="27">
        <v>45748</v>
      </c>
      <c r="E79" s="26" t="s">
        <v>114</v>
      </c>
      <c r="F79" t="s">
        <v>11</v>
      </c>
      <c r="G79" t="s">
        <v>12</v>
      </c>
      <c r="H79" t="s">
        <v>13</v>
      </c>
      <c r="I79">
        <v>1</v>
      </c>
      <c r="J79">
        <v>9.82</v>
      </c>
      <c r="K79">
        <f t="shared" si="2"/>
        <v>11.5876</v>
      </c>
      <c r="L79" t="str">
        <f>_xlfn.IFNA(VLOOKUP(C79,[1]מצבת_כלי_רכב!$E:$F,2,),"לא נמצא")</f>
        <v>יניב הררי</v>
      </c>
      <c r="M79" t="str">
        <f t="shared" si="3"/>
        <v>no</v>
      </c>
    </row>
    <row r="80" spans="1:13">
      <c r="A80">
        <v>351123</v>
      </c>
      <c r="B80">
        <v>1250730493</v>
      </c>
      <c r="C80">
        <v>76886302</v>
      </c>
      <c r="D80" s="27">
        <v>45748</v>
      </c>
      <c r="E80" s="26" t="s">
        <v>114</v>
      </c>
      <c r="F80" t="s">
        <v>11</v>
      </c>
      <c r="G80" t="s">
        <v>14</v>
      </c>
      <c r="H80" t="s">
        <v>12</v>
      </c>
      <c r="I80">
        <v>1</v>
      </c>
      <c r="J80">
        <v>9.82</v>
      </c>
      <c r="K80">
        <f t="shared" si="2"/>
        <v>11.5876</v>
      </c>
      <c r="L80" t="str">
        <f>_xlfn.IFNA(VLOOKUP(C80,[1]מצבת_כלי_רכב!$E:$F,2,),"לא נמצא")</f>
        <v>יניב הררי</v>
      </c>
      <c r="M80" t="str">
        <f t="shared" si="3"/>
        <v>no</v>
      </c>
    </row>
    <row r="81" spans="1:13">
      <c r="A81">
        <v>351123</v>
      </c>
      <c r="B81">
        <v>1250730493</v>
      </c>
      <c r="C81">
        <v>76886302</v>
      </c>
      <c r="D81" s="27">
        <v>45748</v>
      </c>
      <c r="E81" s="26" t="s">
        <v>114</v>
      </c>
      <c r="F81" t="s">
        <v>11</v>
      </c>
      <c r="G81" t="s">
        <v>12</v>
      </c>
      <c r="H81" t="s">
        <v>19</v>
      </c>
      <c r="I81">
        <v>1</v>
      </c>
      <c r="J81">
        <v>9.82</v>
      </c>
      <c r="K81">
        <f t="shared" si="2"/>
        <v>11.5876</v>
      </c>
      <c r="L81" t="str">
        <f>_xlfn.IFNA(VLOOKUP(C81,[1]מצבת_כלי_רכב!$E:$F,2,),"לא נמצא")</f>
        <v>יניב הררי</v>
      </c>
      <c r="M81" t="str">
        <f t="shared" si="3"/>
        <v>no</v>
      </c>
    </row>
    <row r="82" spans="1:13">
      <c r="A82">
        <v>351123</v>
      </c>
      <c r="B82">
        <v>1250730493</v>
      </c>
      <c r="C82">
        <v>76886302</v>
      </c>
      <c r="D82" s="27">
        <v>45748</v>
      </c>
      <c r="E82" s="26" t="s">
        <v>114</v>
      </c>
      <c r="F82" t="s">
        <v>11</v>
      </c>
      <c r="G82" t="s">
        <v>25</v>
      </c>
      <c r="H82" t="s">
        <v>12</v>
      </c>
      <c r="I82">
        <v>1</v>
      </c>
      <c r="J82">
        <v>9.82</v>
      </c>
      <c r="K82">
        <f t="shared" si="2"/>
        <v>11.5876</v>
      </c>
      <c r="L82" t="str">
        <f>_xlfn.IFNA(VLOOKUP(C82,[1]מצבת_כלי_רכב!$E:$F,2,),"לא נמצא")</f>
        <v>יניב הררי</v>
      </c>
      <c r="M82" t="str">
        <f t="shared" si="3"/>
        <v>no</v>
      </c>
    </row>
    <row r="83" spans="1:13">
      <c r="A83">
        <v>351123</v>
      </c>
      <c r="B83">
        <v>1250730493</v>
      </c>
      <c r="C83">
        <v>62923103</v>
      </c>
      <c r="D83" s="27">
        <v>45747</v>
      </c>
      <c r="E83" s="26" t="s">
        <v>118</v>
      </c>
      <c r="F83" t="s">
        <v>23</v>
      </c>
      <c r="G83" t="s">
        <v>12</v>
      </c>
      <c r="H83" t="s">
        <v>13</v>
      </c>
      <c r="I83">
        <v>1</v>
      </c>
      <c r="J83">
        <v>48.98</v>
      </c>
      <c r="K83">
        <f t="shared" si="2"/>
        <v>57.796399999999991</v>
      </c>
      <c r="L83" t="str">
        <f>_xlfn.IFNA(VLOOKUP(C83,[1]מצבת_כלי_רכב!$E:$F,2,),"לא נמצא")</f>
        <v>מחסן ספרינטר</v>
      </c>
      <c r="M83" t="str">
        <f t="shared" si="3"/>
        <v>no</v>
      </c>
    </row>
    <row r="84" spans="1:13">
      <c r="A84">
        <v>351123</v>
      </c>
      <c r="B84">
        <v>1250730493</v>
      </c>
      <c r="C84">
        <v>62923103</v>
      </c>
      <c r="D84" s="27">
        <v>45747</v>
      </c>
      <c r="E84" s="26" t="s">
        <v>118</v>
      </c>
      <c r="F84" t="s">
        <v>23</v>
      </c>
      <c r="G84" t="s">
        <v>14</v>
      </c>
      <c r="H84" t="s">
        <v>12</v>
      </c>
      <c r="I84">
        <v>1</v>
      </c>
      <c r="J84">
        <v>48.98</v>
      </c>
      <c r="K84">
        <f t="shared" si="2"/>
        <v>57.796399999999991</v>
      </c>
      <c r="L84" t="str">
        <f>_xlfn.IFNA(VLOOKUP(C84,[1]מצבת_כלי_רכב!$E:$F,2,),"לא נמצא")</f>
        <v>מחסן ספרינטר</v>
      </c>
      <c r="M84" t="str">
        <f t="shared" si="3"/>
        <v>no</v>
      </c>
    </row>
    <row r="85" spans="1:13">
      <c r="A85">
        <v>351123</v>
      </c>
      <c r="B85">
        <v>1250730493</v>
      </c>
      <c r="C85">
        <v>62923103</v>
      </c>
      <c r="D85" s="27">
        <v>45747</v>
      </c>
      <c r="E85" s="26" t="s">
        <v>118</v>
      </c>
      <c r="F85" t="s">
        <v>23</v>
      </c>
      <c r="G85" t="s">
        <v>12</v>
      </c>
      <c r="H85" t="s">
        <v>16</v>
      </c>
      <c r="I85">
        <v>1</v>
      </c>
      <c r="J85">
        <v>48.98</v>
      </c>
      <c r="K85">
        <f t="shared" si="2"/>
        <v>57.796399999999991</v>
      </c>
      <c r="L85" t="str">
        <f>_xlfn.IFNA(VLOOKUP(C85,[1]מצבת_כלי_רכב!$E:$F,2,),"לא נמצא")</f>
        <v>מחסן ספרינטר</v>
      </c>
      <c r="M85" t="str">
        <f t="shared" si="3"/>
        <v>no</v>
      </c>
    </row>
    <row r="86" spans="1:13">
      <c r="A86">
        <v>351123</v>
      </c>
      <c r="B86">
        <v>1250730493</v>
      </c>
      <c r="C86">
        <v>76886302</v>
      </c>
      <c r="D86" s="27">
        <v>45746</v>
      </c>
      <c r="E86" s="26" t="s">
        <v>115</v>
      </c>
      <c r="F86" t="s">
        <v>11</v>
      </c>
      <c r="G86" t="s">
        <v>12</v>
      </c>
      <c r="H86" t="s">
        <v>13</v>
      </c>
      <c r="I86">
        <v>1</v>
      </c>
      <c r="J86">
        <v>9.7899999999999991</v>
      </c>
      <c r="K86">
        <f t="shared" si="2"/>
        <v>11.552199999999999</v>
      </c>
      <c r="L86" t="str">
        <f>_xlfn.IFNA(VLOOKUP(C86,[1]מצבת_כלי_רכב!$E:$F,2,),"לא נמצא")</f>
        <v>יניב הררי</v>
      </c>
      <c r="M86" t="str">
        <f t="shared" si="3"/>
        <v>no</v>
      </c>
    </row>
    <row r="87" spans="1:13">
      <c r="A87">
        <v>351123</v>
      </c>
      <c r="B87">
        <v>1250730493</v>
      </c>
      <c r="C87">
        <v>76886302</v>
      </c>
      <c r="D87" s="27">
        <v>45746</v>
      </c>
      <c r="E87" s="26" t="s">
        <v>115</v>
      </c>
      <c r="F87" t="s">
        <v>11</v>
      </c>
      <c r="G87" t="s">
        <v>27</v>
      </c>
      <c r="H87" t="s">
        <v>12</v>
      </c>
      <c r="I87">
        <v>1</v>
      </c>
      <c r="J87">
        <v>9.7899999999999991</v>
      </c>
      <c r="K87">
        <f t="shared" si="2"/>
        <v>11.552199999999999</v>
      </c>
      <c r="L87" t="str">
        <f>_xlfn.IFNA(VLOOKUP(C87,[1]מצבת_כלי_רכב!$E:$F,2,),"לא נמצא")</f>
        <v>יניב הררי</v>
      </c>
      <c r="M87" t="str">
        <f t="shared" si="3"/>
        <v>no</v>
      </c>
    </row>
    <row r="88" spans="1:13">
      <c r="A88">
        <v>351123</v>
      </c>
      <c r="B88">
        <v>1250730493</v>
      </c>
      <c r="C88">
        <v>76886302</v>
      </c>
      <c r="D88" s="27">
        <v>45746</v>
      </c>
      <c r="E88" s="26" t="s">
        <v>115</v>
      </c>
      <c r="F88" t="s">
        <v>11</v>
      </c>
      <c r="G88" t="s">
        <v>12</v>
      </c>
      <c r="H88" t="s">
        <v>16</v>
      </c>
      <c r="I88">
        <v>1</v>
      </c>
      <c r="J88">
        <v>9.7899999999999991</v>
      </c>
      <c r="K88">
        <f t="shared" si="2"/>
        <v>11.552199999999999</v>
      </c>
      <c r="L88" t="str">
        <f>_xlfn.IFNA(VLOOKUP(C88,[1]מצבת_כלי_רכב!$E:$F,2,),"לא נמצא")</f>
        <v>יניב הררי</v>
      </c>
      <c r="M88" t="str">
        <f t="shared" si="3"/>
        <v>no</v>
      </c>
    </row>
    <row r="89" spans="1:13">
      <c r="A89">
        <v>351123</v>
      </c>
      <c r="B89">
        <v>1250730493</v>
      </c>
      <c r="C89">
        <v>76886302</v>
      </c>
      <c r="D89" s="27">
        <v>45746</v>
      </c>
      <c r="E89" s="26" t="s">
        <v>115</v>
      </c>
      <c r="F89" t="s">
        <v>11</v>
      </c>
      <c r="G89" t="s">
        <v>20</v>
      </c>
      <c r="H89" t="s">
        <v>12</v>
      </c>
      <c r="I89">
        <v>1</v>
      </c>
      <c r="J89">
        <v>9.7899999999999991</v>
      </c>
      <c r="K89">
        <f t="shared" si="2"/>
        <v>11.552199999999999</v>
      </c>
      <c r="L89" t="str">
        <f>_xlfn.IFNA(VLOOKUP(C89,[1]מצבת_כלי_רכב!$E:$F,2,),"לא נמצא")</f>
        <v>יניב הררי</v>
      </c>
      <c r="M89" t="str">
        <f t="shared" si="3"/>
        <v>no</v>
      </c>
    </row>
    <row r="90" spans="1:13">
      <c r="A90">
        <v>351123</v>
      </c>
      <c r="B90">
        <v>1250730493</v>
      </c>
      <c r="C90">
        <v>76886302</v>
      </c>
      <c r="D90" s="27">
        <v>45743</v>
      </c>
      <c r="E90" s="26" t="s">
        <v>112</v>
      </c>
      <c r="F90" t="s">
        <v>11</v>
      </c>
      <c r="G90" t="s">
        <v>12</v>
      </c>
      <c r="H90" t="s">
        <v>13</v>
      </c>
      <c r="I90">
        <v>1</v>
      </c>
      <c r="J90">
        <v>9.7899999999999991</v>
      </c>
      <c r="K90">
        <f t="shared" si="2"/>
        <v>11.552199999999999</v>
      </c>
      <c r="L90" t="str">
        <f>_xlfn.IFNA(VLOOKUP(C90,[1]מצבת_כלי_רכב!$E:$F,2,),"לא נמצא")</f>
        <v>יניב הררי</v>
      </c>
      <c r="M90" t="str">
        <f t="shared" si="3"/>
        <v>no</v>
      </c>
    </row>
    <row r="91" spans="1:13">
      <c r="A91">
        <v>351123</v>
      </c>
      <c r="B91">
        <v>1250730493</v>
      </c>
      <c r="C91">
        <v>76886302</v>
      </c>
      <c r="D91" s="27">
        <v>45743</v>
      </c>
      <c r="E91" s="26" t="s">
        <v>112</v>
      </c>
      <c r="F91" t="s">
        <v>11</v>
      </c>
      <c r="G91" t="s">
        <v>14</v>
      </c>
      <c r="H91" t="s">
        <v>12</v>
      </c>
      <c r="I91">
        <v>1</v>
      </c>
      <c r="J91">
        <v>9.7899999999999991</v>
      </c>
      <c r="K91">
        <f t="shared" si="2"/>
        <v>11.552199999999999</v>
      </c>
      <c r="L91" t="str">
        <f>_xlfn.IFNA(VLOOKUP(C91,[1]מצבת_כלי_רכב!$E:$F,2,),"לא נמצא")</f>
        <v>יניב הררי</v>
      </c>
      <c r="M91" t="str">
        <f t="shared" si="3"/>
        <v>no</v>
      </c>
    </row>
    <row r="92" spans="1:13">
      <c r="A92">
        <v>351123</v>
      </c>
      <c r="B92">
        <v>1250730493</v>
      </c>
      <c r="C92">
        <v>63864202</v>
      </c>
      <c r="D92" s="27">
        <v>45743</v>
      </c>
      <c r="E92" s="26" t="s">
        <v>112</v>
      </c>
      <c r="F92" t="s">
        <v>11</v>
      </c>
      <c r="G92" t="s">
        <v>12</v>
      </c>
      <c r="H92" t="s">
        <v>19</v>
      </c>
      <c r="I92">
        <v>1</v>
      </c>
      <c r="J92">
        <v>9.7899999999999991</v>
      </c>
      <c r="K92">
        <f t="shared" si="2"/>
        <v>11.552199999999999</v>
      </c>
      <c r="L92" t="str">
        <f>_xlfn.IFNA(VLOOKUP(C92,[1]מצבת_כלי_רכב!$E:$F,2,),"לא נמצא")</f>
        <v xml:space="preserve">אבי ברכה </v>
      </c>
      <c r="M92" t="str">
        <f t="shared" si="3"/>
        <v>no</v>
      </c>
    </row>
    <row r="93" spans="1:13">
      <c r="A93">
        <v>351123</v>
      </c>
      <c r="B93">
        <v>1250730493</v>
      </c>
      <c r="C93">
        <v>63864202</v>
      </c>
      <c r="D93" s="27">
        <v>45743</v>
      </c>
      <c r="E93" s="26" t="s">
        <v>112</v>
      </c>
      <c r="F93" t="s">
        <v>11</v>
      </c>
      <c r="G93" t="s">
        <v>20</v>
      </c>
      <c r="H93" t="s">
        <v>12</v>
      </c>
      <c r="I93">
        <v>1</v>
      </c>
      <c r="J93">
        <v>9.7899999999999991</v>
      </c>
      <c r="K93">
        <f t="shared" si="2"/>
        <v>11.552199999999999</v>
      </c>
      <c r="L93" t="str">
        <f>_xlfn.IFNA(VLOOKUP(C93,[1]מצבת_כלי_רכב!$E:$F,2,),"לא נמצא")</f>
        <v xml:space="preserve">אבי ברכה </v>
      </c>
      <c r="M93" t="str">
        <f t="shared" si="3"/>
        <v>no</v>
      </c>
    </row>
    <row r="94" spans="1:13">
      <c r="A94">
        <v>351123</v>
      </c>
      <c r="B94">
        <v>1250526454</v>
      </c>
      <c r="C94">
        <v>88365901</v>
      </c>
      <c r="D94" s="27">
        <v>45742</v>
      </c>
      <c r="E94" s="26" t="s">
        <v>113</v>
      </c>
      <c r="F94" t="s">
        <v>11</v>
      </c>
      <c r="G94" t="s">
        <v>12</v>
      </c>
      <c r="H94" t="s">
        <v>21</v>
      </c>
      <c r="I94">
        <v>1</v>
      </c>
      <c r="J94">
        <v>9.7899999999999991</v>
      </c>
      <c r="K94">
        <f t="shared" si="2"/>
        <v>11.552199999999999</v>
      </c>
      <c r="L94" t="str">
        <f>_xlfn.IFNA(VLOOKUP(C94,[1]מצבת_כלי_רכב!$E:$F,2,),"לא נמצא")</f>
        <v>איציק גבע</v>
      </c>
      <c r="M94" t="str">
        <f t="shared" si="3"/>
        <v>no</v>
      </c>
    </row>
    <row r="95" spans="1:13">
      <c r="A95">
        <v>351123</v>
      </c>
      <c r="B95">
        <v>1250526454</v>
      </c>
      <c r="C95">
        <v>88365901</v>
      </c>
      <c r="D95" s="27">
        <v>45742</v>
      </c>
      <c r="E95" s="26" t="s">
        <v>113</v>
      </c>
      <c r="F95" t="s">
        <v>11</v>
      </c>
      <c r="G95" t="s">
        <v>20</v>
      </c>
      <c r="H95" t="s">
        <v>12</v>
      </c>
      <c r="I95">
        <v>1</v>
      </c>
      <c r="J95">
        <v>9.7899999999999991</v>
      </c>
      <c r="K95">
        <f t="shared" si="2"/>
        <v>11.552199999999999</v>
      </c>
      <c r="L95" t="str">
        <f>_xlfn.IFNA(VLOOKUP(C95,[1]מצבת_כלי_רכב!$E:$F,2,),"לא נמצא")</f>
        <v>איציק גבע</v>
      </c>
      <c r="M95" t="str">
        <f t="shared" si="3"/>
        <v>no</v>
      </c>
    </row>
    <row r="96" spans="1:13">
      <c r="A96">
        <v>351123</v>
      </c>
      <c r="B96">
        <v>1250526454</v>
      </c>
      <c r="C96">
        <v>76886302</v>
      </c>
      <c r="D96" s="27">
        <v>45740</v>
      </c>
      <c r="E96" s="26" t="s">
        <v>118</v>
      </c>
      <c r="F96" t="s">
        <v>11</v>
      </c>
      <c r="G96" t="s">
        <v>12</v>
      </c>
      <c r="H96" t="s">
        <v>15</v>
      </c>
      <c r="I96">
        <v>1</v>
      </c>
      <c r="J96">
        <v>9.7899999999999991</v>
      </c>
      <c r="K96">
        <f t="shared" si="2"/>
        <v>11.552199999999999</v>
      </c>
      <c r="L96" t="str">
        <f>_xlfn.IFNA(VLOOKUP(C96,[1]מצבת_כלי_רכב!$E:$F,2,),"לא נמצא")</f>
        <v>יניב הררי</v>
      </c>
      <c r="M96" t="str">
        <f t="shared" si="3"/>
        <v>no</v>
      </c>
    </row>
    <row r="97" spans="1:13">
      <c r="A97">
        <v>351123</v>
      </c>
      <c r="B97">
        <v>1250526454</v>
      </c>
      <c r="C97">
        <v>76886302</v>
      </c>
      <c r="D97" s="27">
        <v>45740</v>
      </c>
      <c r="E97" s="26" t="s">
        <v>118</v>
      </c>
      <c r="F97" t="s">
        <v>11</v>
      </c>
      <c r="G97" t="s">
        <v>22</v>
      </c>
      <c r="H97" t="s">
        <v>12</v>
      </c>
      <c r="I97">
        <v>1</v>
      </c>
      <c r="J97">
        <v>9.7899999999999991</v>
      </c>
      <c r="K97">
        <f t="shared" si="2"/>
        <v>11.552199999999999</v>
      </c>
      <c r="L97" t="str">
        <f>_xlfn.IFNA(VLOOKUP(C97,[1]מצבת_כלי_רכב!$E:$F,2,),"לא נמצא")</f>
        <v>יניב הררי</v>
      </c>
      <c r="M97" t="str">
        <f t="shared" si="3"/>
        <v>no</v>
      </c>
    </row>
    <row r="98" spans="1:13">
      <c r="A98">
        <v>351123</v>
      </c>
      <c r="B98">
        <v>1250526454</v>
      </c>
      <c r="C98">
        <v>76886302</v>
      </c>
      <c r="D98" s="27">
        <v>45740</v>
      </c>
      <c r="E98" s="26" t="s">
        <v>118</v>
      </c>
      <c r="F98" t="s">
        <v>11</v>
      </c>
      <c r="G98" t="s">
        <v>12</v>
      </c>
      <c r="H98" t="s">
        <v>16</v>
      </c>
      <c r="I98">
        <v>1</v>
      </c>
      <c r="J98">
        <v>9.7899999999999991</v>
      </c>
      <c r="K98">
        <f t="shared" si="2"/>
        <v>11.552199999999999</v>
      </c>
      <c r="L98" t="str">
        <f>_xlfn.IFNA(VLOOKUP(C98,[1]מצבת_כלי_רכב!$E:$F,2,),"לא נמצא")</f>
        <v>יניב הררי</v>
      </c>
      <c r="M98" t="str">
        <f t="shared" si="3"/>
        <v>no</v>
      </c>
    </row>
    <row r="99" spans="1:13">
      <c r="A99">
        <v>351123</v>
      </c>
      <c r="B99">
        <v>1250526454</v>
      </c>
      <c r="C99">
        <v>76886302</v>
      </c>
      <c r="D99" s="27">
        <v>45740</v>
      </c>
      <c r="E99" s="26" t="s">
        <v>118</v>
      </c>
      <c r="F99" t="s">
        <v>11</v>
      </c>
      <c r="G99" t="s">
        <v>17</v>
      </c>
      <c r="H99" t="s">
        <v>12</v>
      </c>
      <c r="I99">
        <v>1</v>
      </c>
      <c r="J99">
        <v>9.7899999999999991</v>
      </c>
      <c r="K99">
        <f t="shared" si="2"/>
        <v>11.552199999999999</v>
      </c>
      <c r="L99" t="str">
        <f>_xlfn.IFNA(VLOOKUP(C99,[1]מצבת_כלי_רכב!$E:$F,2,),"לא נמצא")</f>
        <v>יניב הררי</v>
      </c>
      <c r="M99" t="str">
        <f t="shared" si="3"/>
        <v>no</v>
      </c>
    </row>
    <row r="100" spans="1:13">
      <c r="A100">
        <v>337857</v>
      </c>
      <c r="B100">
        <v>1250531515</v>
      </c>
      <c r="C100">
        <v>74599802</v>
      </c>
      <c r="D100" s="27">
        <v>45740</v>
      </c>
      <c r="E100" s="26" t="s">
        <v>118</v>
      </c>
      <c r="F100" t="s">
        <v>23</v>
      </c>
      <c r="G100" t="s">
        <v>17</v>
      </c>
      <c r="H100" t="s">
        <v>12</v>
      </c>
      <c r="I100">
        <v>1</v>
      </c>
      <c r="J100">
        <v>48.98</v>
      </c>
      <c r="K100">
        <f t="shared" si="2"/>
        <v>57.796399999999991</v>
      </c>
      <c r="L100" t="str">
        <f>_xlfn.IFNA(VLOOKUP(C100,[1]מצבת_כלי_רכב!$E:$F,2,),"לא נמצא")</f>
        <v>מחסן איציק משיח</v>
      </c>
      <c r="M100" t="str">
        <f t="shared" si="3"/>
        <v>no</v>
      </c>
    </row>
    <row r="101" spans="1:13">
      <c r="A101">
        <v>351123</v>
      </c>
      <c r="B101">
        <v>1250526454</v>
      </c>
      <c r="C101">
        <v>76886302</v>
      </c>
      <c r="D101" s="27">
        <v>45735</v>
      </c>
      <c r="E101" s="26" t="s">
        <v>113</v>
      </c>
      <c r="F101" t="s">
        <v>11</v>
      </c>
      <c r="G101" t="s">
        <v>12</v>
      </c>
      <c r="H101" t="s">
        <v>13</v>
      </c>
      <c r="I101">
        <v>1</v>
      </c>
      <c r="J101">
        <v>9.7899999999999991</v>
      </c>
      <c r="K101">
        <f t="shared" si="2"/>
        <v>11.552199999999999</v>
      </c>
      <c r="L101" t="str">
        <f>_xlfn.IFNA(VLOOKUP(C101,[1]מצבת_כלי_רכב!$E:$F,2,),"לא נמצא")</f>
        <v>יניב הררי</v>
      </c>
      <c r="M101" t="str">
        <f t="shared" si="3"/>
        <v>no</v>
      </c>
    </row>
    <row r="102" spans="1:13">
      <c r="A102">
        <v>351123</v>
      </c>
      <c r="B102">
        <v>1250526454</v>
      </c>
      <c r="C102">
        <v>76886302</v>
      </c>
      <c r="D102" s="27">
        <v>45735</v>
      </c>
      <c r="E102" s="26" t="s">
        <v>113</v>
      </c>
      <c r="F102" t="s">
        <v>11</v>
      </c>
      <c r="G102" t="s">
        <v>14</v>
      </c>
      <c r="H102" t="s">
        <v>12</v>
      </c>
      <c r="I102">
        <v>1</v>
      </c>
      <c r="J102">
        <v>9.7899999999999991</v>
      </c>
      <c r="K102">
        <f t="shared" si="2"/>
        <v>11.552199999999999</v>
      </c>
      <c r="L102" t="str">
        <f>_xlfn.IFNA(VLOOKUP(C102,[1]מצבת_כלי_רכב!$E:$F,2,),"לא נמצא")</f>
        <v>יניב הררי</v>
      </c>
      <c r="M102" t="str">
        <f t="shared" si="3"/>
        <v>no</v>
      </c>
    </row>
    <row r="103" spans="1:13">
      <c r="A103">
        <v>351123</v>
      </c>
      <c r="B103">
        <v>1250526454</v>
      </c>
      <c r="C103">
        <v>76886302</v>
      </c>
      <c r="D103" s="27">
        <v>45735</v>
      </c>
      <c r="E103" s="26" t="s">
        <v>113</v>
      </c>
      <c r="F103" t="s">
        <v>11</v>
      </c>
      <c r="G103" t="s">
        <v>12</v>
      </c>
      <c r="H103" t="s">
        <v>16</v>
      </c>
      <c r="I103">
        <v>1</v>
      </c>
      <c r="J103">
        <v>9.7899999999999991</v>
      </c>
      <c r="K103">
        <f t="shared" si="2"/>
        <v>11.552199999999999</v>
      </c>
      <c r="L103" t="str">
        <f>_xlfn.IFNA(VLOOKUP(C103,[1]מצבת_כלי_רכב!$E:$F,2,),"לא נמצא")</f>
        <v>יניב הררי</v>
      </c>
      <c r="M103" t="str">
        <f t="shared" si="3"/>
        <v>no</v>
      </c>
    </row>
    <row r="104" spans="1:13">
      <c r="A104">
        <v>351123</v>
      </c>
      <c r="B104">
        <v>1250526454</v>
      </c>
      <c r="C104">
        <v>76886302</v>
      </c>
      <c r="D104" s="27">
        <v>45735</v>
      </c>
      <c r="E104" s="26" t="s">
        <v>113</v>
      </c>
      <c r="F104" t="s">
        <v>11</v>
      </c>
      <c r="G104" t="s">
        <v>20</v>
      </c>
      <c r="H104" t="s">
        <v>12</v>
      </c>
      <c r="I104">
        <v>1</v>
      </c>
      <c r="J104">
        <v>9.7899999999999991</v>
      </c>
      <c r="K104">
        <f t="shared" si="2"/>
        <v>11.552199999999999</v>
      </c>
      <c r="L104" t="str">
        <f>_xlfn.IFNA(VLOOKUP(C104,[1]מצבת_כלי_רכב!$E:$F,2,),"לא נמצא")</f>
        <v>יניב הררי</v>
      </c>
      <c r="M104" t="str">
        <f t="shared" si="3"/>
        <v>no</v>
      </c>
    </row>
    <row r="105" spans="1:13">
      <c r="A105">
        <v>337857</v>
      </c>
      <c r="B105">
        <v>1250531515</v>
      </c>
      <c r="C105">
        <v>74599802</v>
      </c>
      <c r="D105" s="27">
        <v>45733</v>
      </c>
      <c r="E105" s="26" t="s">
        <v>118</v>
      </c>
      <c r="F105" t="s">
        <v>23</v>
      </c>
      <c r="G105" t="s">
        <v>17</v>
      </c>
      <c r="H105" t="s">
        <v>12</v>
      </c>
      <c r="I105">
        <v>1</v>
      </c>
      <c r="J105">
        <v>48.98</v>
      </c>
      <c r="K105">
        <f t="shared" si="2"/>
        <v>57.796399999999991</v>
      </c>
      <c r="L105" t="str">
        <f>_xlfn.IFNA(VLOOKUP(C105,[1]מצבת_כלי_רכב!$E:$F,2,),"לא נמצא")</f>
        <v>מחסן איציק משיח</v>
      </c>
      <c r="M105" t="str">
        <f t="shared" si="3"/>
        <v>no</v>
      </c>
    </row>
    <row r="106" spans="1:13">
      <c r="A106">
        <v>351123</v>
      </c>
      <c r="B106">
        <v>1250526454</v>
      </c>
      <c r="C106">
        <v>76886302</v>
      </c>
      <c r="D106" s="27">
        <v>45732</v>
      </c>
      <c r="E106" s="26" t="s">
        <v>115</v>
      </c>
      <c r="F106" t="s">
        <v>11</v>
      </c>
      <c r="G106" t="s">
        <v>12</v>
      </c>
      <c r="H106" t="s">
        <v>13</v>
      </c>
      <c r="I106">
        <v>1</v>
      </c>
      <c r="J106">
        <v>9.7899999999999991</v>
      </c>
      <c r="K106">
        <f t="shared" si="2"/>
        <v>11.552199999999999</v>
      </c>
      <c r="L106" t="str">
        <f>_xlfn.IFNA(VLOOKUP(C106,[1]מצבת_כלי_רכב!$E:$F,2,),"לא נמצא")</f>
        <v>יניב הררי</v>
      </c>
      <c r="M106" t="str">
        <f t="shared" si="3"/>
        <v>no</v>
      </c>
    </row>
    <row r="107" spans="1:13">
      <c r="A107">
        <v>351123</v>
      </c>
      <c r="B107">
        <v>1250526454</v>
      </c>
      <c r="C107">
        <v>76886302</v>
      </c>
      <c r="D107" s="27">
        <v>45732</v>
      </c>
      <c r="E107" s="26" t="s">
        <v>115</v>
      </c>
      <c r="F107" t="s">
        <v>11</v>
      </c>
      <c r="G107" t="s">
        <v>22</v>
      </c>
      <c r="H107" t="s">
        <v>12</v>
      </c>
      <c r="I107">
        <v>1</v>
      </c>
      <c r="J107">
        <v>9.7899999999999991</v>
      </c>
      <c r="K107">
        <f t="shared" si="2"/>
        <v>11.552199999999999</v>
      </c>
      <c r="L107" t="str">
        <f>_xlfn.IFNA(VLOOKUP(C107,[1]מצבת_כלי_רכב!$E:$F,2,),"לא נמצא")</f>
        <v>יניב הררי</v>
      </c>
      <c r="M107" t="str">
        <f t="shared" si="3"/>
        <v>no</v>
      </c>
    </row>
    <row r="108" spans="1:13">
      <c r="A108">
        <v>351123</v>
      </c>
      <c r="B108">
        <v>1250526454</v>
      </c>
      <c r="C108">
        <v>76886302</v>
      </c>
      <c r="D108" s="27">
        <v>45732</v>
      </c>
      <c r="E108" s="26" t="s">
        <v>115</v>
      </c>
      <c r="F108" t="s">
        <v>11</v>
      </c>
      <c r="G108" t="s">
        <v>12</v>
      </c>
      <c r="H108" t="s">
        <v>16</v>
      </c>
      <c r="I108">
        <v>1</v>
      </c>
      <c r="J108">
        <v>9.7899999999999991</v>
      </c>
      <c r="K108">
        <f t="shared" si="2"/>
        <v>11.552199999999999</v>
      </c>
      <c r="L108" t="str">
        <f>_xlfn.IFNA(VLOOKUP(C108,[1]מצבת_כלי_רכב!$E:$F,2,),"לא נמצא")</f>
        <v>יניב הררי</v>
      </c>
      <c r="M108" t="str">
        <f t="shared" si="3"/>
        <v>no</v>
      </c>
    </row>
    <row r="109" spans="1:13">
      <c r="A109">
        <v>351123</v>
      </c>
      <c r="B109">
        <v>1250526454</v>
      </c>
      <c r="C109">
        <v>76886302</v>
      </c>
      <c r="D109" s="27">
        <v>45732</v>
      </c>
      <c r="E109" s="26" t="s">
        <v>115</v>
      </c>
      <c r="F109" t="s">
        <v>11</v>
      </c>
      <c r="G109" t="s">
        <v>25</v>
      </c>
      <c r="H109" t="s">
        <v>12</v>
      </c>
      <c r="I109">
        <v>1</v>
      </c>
      <c r="J109">
        <v>9.7899999999999991</v>
      </c>
      <c r="K109">
        <f t="shared" si="2"/>
        <v>11.552199999999999</v>
      </c>
      <c r="L109" t="str">
        <f>_xlfn.IFNA(VLOOKUP(C109,[1]מצבת_כלי_רכב!$E:$F,2,),"לא נמצא")</f>
        <v>יניב הררי</v>
      </c>
      <c r="M109" t="str">
        <f t="shared" si="3"/>
        <v>no</v>
      </c>
    </row>
    <row r="110" spans="1:13">
      <c r="A110">
        <v>351123</v>
      </c>
      <c r="B110">
        <v>1250526454</v>
      </c>
      <c r="C110">
        <v>76886302</v>
      </c>
      <c r="D110" s="27">
        <v>45729</v>
      </c>
      <c r="E110" s="26" t="s">
        <v>112</v>
      </c>
      <c r="F110" t="s">
        <v>11</v>
      </c>
      <c r="G110" t="s">
        <v>12</v>
      </c>
      <c r="H110" t="s">
        <v>13</v>
      </c>
      <c r="I110">
        <v>1</v>
      </c>
      <c r="J110">
        <v>9.7899999999999991</v>
      </c>
      <c r="K110">
        <f t="shared" si="2"/>
        <v>11.552199999999999</v>
      </c>
      <c r="L110" t="str">
        <f>_xlfn.IFNA(VLOOKUP(C110,[1]מצבת_כלי_רכב!$E:$F,2,),"לא נמצא")</f>
        <v>יניב הררי</v>
      </c>
      <c r="M110" t="str">
        <f t="shared" si="3"/>
        <v>no</v>
      </c>
    </row>
    <row r="111" spans="1:13">
      <c r="A111">
        <v>351123</v>
      </c>
      <c r="B111">
        <v>1250526454</v>
      </c>
      <c r="C111">
        <v>76886302</v>
      </c>
      <c r="D111" s="27">
        <v>45729</v>
      </c>
      <c r="E111" s="26" t="s">
        <v>112</v>
      </c>
      <c r="F111" t="s">
        <v>11</v>
      </c>
      <c r="G111" t="s">
        <v>14</v>
      </c>
      <c r="H111" t="s">
        <v>12</v>
      </c>
      <c r="I111">
        <v>1</v>
      </c>
      <c r="J111">
        <v>9.7899999999999991</v>
      </c>
      <c r="K111">
        <f t="shared" si="2"/>
        <v>11.552199999999999</v>
      </c>
      <c r="L111" t="str">
        <f>_xlfn.IFNA(VLOOKUP(C111,[1]מצבת_כלי_רכב!$E:$F,2,),"לא נמצא")</f>
        <v>יניב הררי</v>
      </c>
      <c r="M111" t="str">
        <f t="shared" si="3"/>
        <v>no</v>
      </c>
    </row>
    <row r="112" spans="1:13">
      <c r="A112">
        <v>351123</v>
      </c>
      <c r="B112">
        <v>1250526454</v>
      </c>
      <c r="C112">
        <v>76886302</v>
      </c>
      <c r="D112" s="27">
        <v>45728</v>
      </c>
      <c r="E112" s="26" t="s">
        <v>113</v>
      </c>
      <c r="F112" t="s">
        <v>11</v>
      </c>
      <c r="G112" t="s">
        <v>12</v>
      </c>
      <c r="H112" t="s">
        <v>13</v>
      </c>
      <c r="I112">
        <v>1</v>
      </c>
      <c r="J112">
        <v>9.7899999999999991</v>
      </c>
      <c r="K112">
        <f t="shared" si="2"/>
        <v>11.552199999999999</v>
      </c>
      <c r="L112" t="str">
        <f>_xlfn.IFNA(VLOOKUP(C112,[1]מצבת_כלי_רכב!$E:$F,2,),"לא נמצא")</f>
        <v>יניב הררי</v>
      </c>
      <c r="M112" t="str">
        <f t="shared" si="3"/>
        <v>no</v>
      </c>
    </row>
    <row r="113" spans="1:13">
      <c r="A113">
        <v>351123</v>
      </c>
      <c r="B113">
        <v>1250526454</v>
      </c>
      <c r="C113">
        <v>76886302</v>
      </c>
      <c r="D113" s="27">
        <v>45728</v>
      </c>
      <c r="E113" s="26" t="s">
        <v>113</v>
      </c>
      <c r="F113" t="s">
        <v>11</v>
      </c>
      <c r="G113" t="s">
        <v>14</v>
      </c>
      <c r="H113" t="s">
        <v>12</v>
      </c>
      <c r="I113">
        <v>1</v>
      </c>
      <c r="J113">
        <v>9.7899999999999991</v>
      </c>
      <c r="K113">
        <f t="shared" si="2"/>
        <v>11.552199999999999</v>
      </c>
      <c r="L113" t="str">
        <f>_xlfn.IFNA(VLOOKUP(C113,[1]מצבת_כלי_רכב!$E:$F,2,),"לא נמצא")</f>
        <v>יניב הררי</v>
      </c>
      <c r="M113" t="str">
        <f t="shared" si="3"/>
        <v>no</v>
      </c>
    </row>
    <row r="114" spans="1:13">
      <c r="A114">
        <v>351123</v>
      </c>
      <c r="B114">
        <v>1250526454</v>
      </c>
      <c r="C114">
        <v>62923103</v>
      </c>
      <c r="D114" s="27">
        <v>45728</v>
      </c>
      <c r="E114" s="26" t="s">
        <v>113</v>
      </c>
      <c r="F114" t="s">
        <v>23</v>
      </c>
      <c r="G114" t="s">
        <v>12</v>
      </c>
      <c r="H114" t="s">
        <v>13</v>
      </c>
      <c r="I114">
        <v>1</v>
      </c>
      <c r="J114">
        <v>48.98</v>
      </c>
      <c r="K114">
        <f t="shared" si="2"/>
        <v>57.796399999999991</v>
      </c>
      <c r="L114" t="str">
        <f>_xlfn.IFNA(VLOOKUP(C114,[1]מצבת_כלי_רכב!$E:$F,2,),"לא נמצא")</f>
        <v>מחסן ספרינטר</v>
      </c>
      <c r="M114" t="str">
        <f t="shared" si="3"/>
        <v>no</v>
      </c>
    </row>
    <row r="115" spans="1:13">
      <c r="A115">
        <v>351123</v>
      </c>
      <c r="B115">
        <v>1250526454</v>
      </c>
      <c r="C115">
        <v>62923103</v>
      </c>
      <c r="D115" s="27">
        <v>45728</v>
      </c>
      <c r="E115" s="26" t="s">
        <v>113</v>
      </c>
      <c r="F115" t="s">
        <v>23</v>
      </c>
      <c r="G115" t="s">
        <v>14</v>
      </c>
      <c r="H115" t="s">
        <v>12</v>
      </c>
      <c r="I115">
        <v>1</v>
      </c>
      <c r="J115">
        <v>48.98</v>
      </c>
      <c r="K115">
        <f t="shared" si="2"/>
        <v>57.796399999999991</v>
      </c>
      <c r="L115" t="str">
        <f>_xlfn.IFNA(VLOOKUP(C115,[1]מצבת_כלי_רכב!$E:$F,2,),"לא נמצא")</f>
        <v>מחסן ספרינטר</v>
      </c>
      <c r="M115" t="str">
        <f t="shared" si="3"/>
        <v>no</v>
      </c>
    </row>
    <row r="116" spans="1:13">
      <c r="A116">
        <v>351123</v>
      </c>
      <c r="B116">
        <v>1250526454</v>
      </c>
      <c r="C116">
        <v>76886302</v>
      </c>
      <c r="D116" s="27">
        <v>45728</v>
      </c>
      <c r="E116" s="26" t="s">
        <v>113</v>
      </c>
      <c r="F116" t="s">
        <v>11</v>
      </c>
      <c r="G116" t="s">
        <v>12</v>
      </c>
      <c r="H116" t="s">
        <v>21</v>
      </c>
      <c r="I116">
        <v>1</v>
      </c>
      <c r="J116">
        <v>9.7899999999999991</v>
      </c>
      <c r="K116">
        <f t="shared" si="2"/>
        <v>11.552199999999999</v>
      </c>
      <c r="L116" t="str">
        <f>_xlfn.IFNA(VLOOKUP(C116,[1]מצבת_כלי_רכב!$E:$F,2,),"לא נמצא")</f>
        <v>יניב הררי</v>
      </c>
      <c r="M116" t="str">
        <f t="shared" si="3"/>
        <v>no</v>
      </c>
    </row>
    <row r="117" spans="1:13">
      <c r="A117">
        <v>351123</v>
      </c>
      <c r="B117">
        <v>1250526454</v>
      </c>
      <c r="C117">
        <v>76886302</v>
      </c>
      <c r="D117" s="27">
        <v>45728</v>
      </c>
      <c r="E117" s="26" t="s">
        <v>113</v>
      </c>
      <c r="F117" t="s">
        <v>11</v>
      </c>
      <c r="G117" t="s">
        <v>20</v>
      </c>
      <c r="H117" t="s">
        <v>12</v>
      </c>
      <c r="I117">
        <v>1</v>
      </c>
      <c r="J117">
        <v>9.7899999999999991</v>
      </c>
      <c r="K117">
        <f t="shared" si="2"/>
        <v>11.552199999999999</v>
      </c>
      <c r="L117" t="str">
        <f>_xlfn.IFNA(VLOOKUP(C117,[1]מצבת_כלי_רכב!$E:$F,2,),"לא נמצא")</f>
        <v>יניב הררי</v>
      </c>
      <c r="M117" t="str">
        <f t="shared" si="3"/>
        <v>no</v>
      </c>
    </row>
    <row r="118" spans="1:13">
      <c r="A118">
        <v>351123</v>
      </c>
      <c r="B118">
        <v>1250526454</v>
      </c>
      <c r="C118">
        <v>76886302</v>
      </c>
      <c r="D118" s="27">
        <v>45727</v>
      </c>
      <c r="E118" s="26" t="s">
        <v>114</v>
      </c>
      <c r="F118" t="s">
        <v>11</v>
      </c>
      <c r="G118" t="s">
        <v>12</v>
      </c>
      <c r="H118" t="s">
        <v>19</v>
      </c>
      <c r="I118">
        <v>1</v>
      </c>
      <c r="J118">
        <v>9.7899999999999991</v>
      </c>
      <c r="K118">
        <f t="shared" si="2"/>
        <v>11.552199999999999</v>
      </c>
      <c r="L118" t="str">
        <f>_xlfn.IFNA(VLOOKUP(C118,[1]מצבת_כלי_רכב!$E:$F,2,),"לא נמצא")</f>
        <v>יניב הררי</v>
      </c>
      <c r="M118" t="str">
        <f t="shared" si="3"/>
        <v>no</v>
      </c>
    </row>
    <row r="119" spans="1:13">
      <c r="A119">
        <v>351123</v>
      </c>
      <c r="B119">
        <v>1250526454</v>
      </c>
      <c r="C119">
        <v>76886302</v>
      </c>
      <c r="D119" s="27">
        <v>45727</v>
      </c>
      <c r="E119" s="26" t="s">
        <v>114</v>
      </c>
      <c r="F119" t="s">
        <v>11</v>
      </c>
      <c r="G119" t="s">
        <v>20</v>
      </c>
      <c r="H119" t="s">
        <v>12</v>
      </c>
      <c r="I119">
        <v>1</v>
      </c>
      <c r="J119">
        <v>9.7899999999999991</v>
      </c>
      <c r="K119">
        <f t="shared" si="2"/>
        <v>11.552199999999999</v>
      </c>
      <c r="L119" t="str">
        <f>_xlfn.IFNA(VLOOKUP(C119,[1]מצבת_כלי_רכב!$E:$F,2,),"לא נמצא")</f>
        <v>יניב הררי</v>
      </c>
      <c r="M119" t="str">
        <f t="shared" si="3"/>
        <v>no</v>
      </c>
    </row>
    <row r="120" spans="1:13">
      <c r="A120">
        <v>351123</v>
      </c>
      <c r="B120">
        <v>1250526454</v>
      </c>
      <c r="C120">
        <v>76886302</v>
      </c>
      <c r="D120" s="27">
        <v>45727</v>
      </c>
      <c r="E120" s="26" t="s">
        <v>114</v>
      </c>
      <c r="F120" t="s">
        <v>11</v>
      </c>
      <c r="G120" t="s">
        <v>12</v>
      </c>
      <c r="H120" t="s">
        <v>16</v>
      </c>
      <c r="I120">
        <v>1</v>
      </c>
      <c r="J120">
        <v>9.7899999999999991</v>
      </c>
      <c r="K120">
        <f t="shared" si="2"/>
        <v>11.552199999999999</v>
      </c>
      <c r="L120" t="str">
        <f>_xlfn.IFNA(VLOOKUP(C120,[1]מצבת_כלי_רכב!$E:$F,2,),"לא נמצא")</f>
        <v>יניב הררי</v>
      </c>
      <c r="M120" t="str">
        <f t="shared" si="3"/>
        <v>no</v>
      </c>
    </row>
    <row r="121" spans="1:13">
      <c r="A121">
        <v>351123</v>
      </c>
      <c r="B121">
        <v>1250526454</v>
      </c>
      <c r="C121">
        <v>76886302</v>
      </c>
      <c r="D121" s="27">
        <v>45727</v>
      </c>
      <c r="E121" s="26" t="s">
        <v>114</v>
      </c>
      <c r="F121" t="s">
        <v>11</v>
      </c>
      <c r="G121" t="s">
        <v>17</v>
      </c>
      <c r="H121" t="s">
        <v>12</v>
      </c>
      <c r="I121">
        <v>1</v>
      </c>
      <c r="J121">
        <v>9.7899999999999991</v>
      </c>
      <c r="K121">
        <f t="shared" si="2"/>
        <v>11.552199999999999</v>
      </c>
      <c r="L121" t="str">
        <f>_xlfn.IFNA(VLOOKUP(C121,[1]מצבת_כלי_רכב!$E:$F,2,),"לא נמצא")</f>
        <v>יניב הררי</v>
      </c>
      <c r="M121" t="str">
        <f t="shared" si="3"/>
        <v>no</v>
      </c>
    </row>
    <row r="122" spans="1:13">
      <c r="A122">
        <v>351123</v>
      </c>
      <c r="B122">
        <v>1250526454</v>
      </c>
      <c r="C122">
        <v>76886302</v>
      </c>
      <c r="D122" s="27">
        <v>45726</v>
      </c>
      <c r="E122" s="26" t="s">
        <v>118</v>
      </c>
      <c r="F122" t="s">
        <v>11</v>
      </c>
      <c r="G122" t="s">
        <v>12</v>
      </c>
      <c r="H122" t="s">
        <v>21</v>
      </c>
      <c r="I122">
        <v>1</v>
      </c>
      <c r="J122">
        <v>9.7899999999999991</v>
      </c>
      <c r="K122">
        <f t="shared" si="2"/>
        <v>11.552199999999999</v>
      </c>
      <c r="L122" t="str">
        <f>_xlfn.IFNA(VLOOKUP(C122,[1]מצבת_כלי_רכב!$E:$F,2,),"לא נמצא")</f>
        <v>יניב הררי</v>
      </c>
      <c r="M122" t="str">
        <f t="shared" si="3"/>
        <v>no</v>
      </c>
    </row>
    <row r="123" spans="1:13">
      <c r="A123">
        <v>351123</v>
      </c>
      <c r="B123">
        <v>1250526454</v>
      </c>
      <c r="C123">
        <v>76886302</v>
      </c>
      <c r="D123" s="27">
        <v>45726</v>
      </c>
      <c r="E123" s="26" t="s">
        <v>118</v>
      </c>
      <c r="F123" t="s">
        <v>11</v>
      </c>
      <c r="G123" t="s">
        <v>17</v>
      </c>
      <c r="H123" t="s">
        <v>12</v>
      </c>
      <c r="I123">
        <v>1</v>
      </c>
      <c r="J123">
        <v>9.7899999999999991</v>
      </c>
      <c r="K123">
        <f t="shared" si="2"/>
        <v>11.552199999999999</v>
      </c>
      <c r="L123" t="str">
        <f>_xlfn.IFNA(VLOOKUP(C123,[1]מצבת_כלי_רכב!$E:$F,2,),"לא נמצא")</f>
        <v>יניב הררי</v>
      </c>
      <c r="M123" t="str">
        <f t="shared" si="3"/>
        <v>no</v>
      </c>
    </row>
    <row r="124" spans="1:13">
      <c r="A124">
        <v>337857</v>
      </c>
      <c r="B124">
        <v>1250531515</v>
      </c>
      <c r="C124">
        <v>74599802</v>
      </c>
      <c r="D124" s="27">
        <v>45726</v>
      </c>
      <c r="E124" s="26" t="s">
        <v>118</v>
      </c>
      <c r="F124" t="s">
        <v>23</v>
      </c>
      <c r="G124" t="s">
        <v>12</v>
      </c>
      <c r="H124" t="s">
        <v>21</v>
      </c>
      <c r="I124">
        <v>1</v>
      </c>
      <c r="J124">
        <v>48.98</v>
      </c>
      <c r="K124">
        <f t="shared" si="2"/>
        <v>57.796399999999991</v>
      </c>
      <c r="L124" t="str">
        <f>_xlfn.IFNA(VLOOKUP(C124,[1]מצבת_כלי_רכב!$E:$F,2,),"לא נמצא")</f>
        <v>מחסן איציק משיח</v>
      </c>
      <c r="M124" t="str">
        <f t="shared" si="3"/>
        <v>no</v>
      </c>
    </row>
    <row r="125" spans="1:13">
      <c r="A125">
        <v>337857</v>
      </c>
      <c r="B125">
        <v>1250531515</v>
      </c>
      <c r="C125">
        <v>74599802</v>
      </c>
      <c r="D125" s="27">
        <v>45726</v>
      </c>
      <c r="E125" s="26" t="s">
        <v>118</v>
      </c>
      <c r="F125" t="s">
        <v>23</v>
      </c>
      <c r="G125" t="s">
        <v>28</v>
      </c>
      <c r="H125" t="s">
        <v>12</v>
      </c>
      <c r="I125">
        <v>1</v>
      </c>
      <c r="J125">
        <v>48.98</v>
      </c>
      <c r="K125">
        <f t="shared" si="2"/>
        <v>57.796399999999991</v>
      </c>
      <c r="L125" t="str">
        <f>_xlfn.IFNA(VLOOKUP(C125,[1]מצבת_כלי_רכב!$E:$F,2,),"לא נמצא")</f>
        <v>מחסן איציק משיח</v>
      </c>
      <c r="M125" t="str">
        <f t="shared" si="3"/>
        <v>no</v>
      </c>
    </row>
    <row r="126" spans="1:13">
      <c r="A126">
        <v>351123</v>
      </c>
      <c r="B126">
        <v>1250526454</v>
      </c>
      <c r="C126">
        <v>62923103</v>
      </c>
      <c r="D126" s="27">
        <v>45726</v>
      </c>
      <c r="E126" s="26" t="s">
        <v>118</v>
      </c>
      <c r="F126" t="s">
        <v>23</v>
      </c>
      <c r="G126" t="s">
        <v>12</v>
      </c>
      <c r="H126" t="s">
        <v>16</v>
      </c>
      <c r="I126">
        <v>1</v>
      </c>
      <c r="J126">
        <v>48.98</v>
      </c>
      <c r="K126">
        <f t="shared" si="2"/>
        <v>57.796399999999991</v>
      </c>
      <c r="L126" t="str">
        <f>_xlfn.IFNA(VLOOKUP(C126,[1]מצבת_כלי_רכב!$E:$F,2,),"לא נמצא")</f>
        <v>מחסן ספרינטר</v>
      </c>
      <c r="M126" t="str">
        <f t="shared" si="3"/>
        <v>no</v>
      </c>
    </row>
    <row r="127" spans="1:13">
      <c r="A127">
        <v>351123</v>
      </c>
      <c r="B127">
        <v>1250526454</v>
      </c>
      <c r="C127">
        <v>76886302</v>
      </c>
      <c r="D127" s="27">
        <v>45726</v>
      </c>
      <c r="E127" s="26" t="s">
        <v>118</v>
      </c>
      <c r="F127" t="s">
        <v>11</v>
      </c>
      <c r="G127" t="s">
        <v>12</v>
      </c>
      <c r="H127" t="s">
        <v>16</v>
      </c>
      <c r="I127">
        <v>1</v>
      </c>
      <c r="J127">
        <v>9.7899999999999991</v>
      </c>
      <c r="K127">
        <f t="shared" si="2"/>
        <v>11.552199999999999</v>
      </c>
      <c r="L127" t="str">
        <f>_xlfn.IFNA(VLOOKUP(C127,[1]מצבת_כלי_רכב!$E:$F,2,),"לא נמצא")</f>
        <v>יניב הררי</v>
      </c>
      <c r="M127" t="str">
        <f t="shared" si="3"/>
        <v>no</v>
      </c>
    </row>
    <row r="128" spans="1:13">
      <c r="A128">
        <v>351123</v>
      </c>
      <c r="B128">
        <v>1250526454</v>
      </c>
      <c r="C128">
        <v>76886302</v>
      </c>
      <c r="D128" s="27">
        <v>45726</v>
      </c>
      <c r="E128" s="26" t="s">
        <v>118</v>
      </c>
      <c r="F128" t="s">
        <v>11</v>
      </c>
      <c r="G128" t="s">
        <v>20</v>
      </c>
      <c r="H128" t="s">
        <v>12</v>
      </c>
      <c r="I128">
        <v>1</v>
      </c>
      <c r="J128">
        <v>9.7899999999999991</v>
      </c>
      <c r="K128">
        <f t="shared" si="2"/>
        <v>11.552199999999999</v>
      </c>
      <c r="L128" t="str">
        <f>_xlfn.IFNA(VLOOKUP(C128,[1]מצבת_כלי_רכב!$E:$F,2,),"לא נמצא")</f>
        <v>יניב הררי</v>
      </c>
      <c r="M128" t="str">
        <f t="shared" si="3"/>
        <v>no</v>
      </c>
    </row>
    <row r="129" spans="1:13">
      <c r="A129">
        <v>351123</v>
      </c>
      <c r="B129">
        <v>1250526454</v>
      </c>
      <c r="C129">
        <v>76886302</v>
      </c>
      <c r="D129" s="27">
        <v>45724</v>
      </c>
      <c r="E129" s="26" t="s">
        <v>117</v>
      </c>
      <c r="F129" t="s">
        <v>11</v>
      </c>
      <c r="G129" t="s">
        <v>12</v>
      </c>
      <c r="H129" t="s">
        <v>16</v>
      </c>
      <c r="I129">
        <v>1</v>
      </c>
      <c r="J129">
        <v>9.7899999999999991</v>
      </c>
      <c r="K129">
        <f t="shared" si="2"/>
        <v>11.552199999999999</v>
      </c>
      <c r="L129" t="str">
        <f>_xlfn.IFNA(VLOOKUP(C129,[1]מצבת_כלי_רכב!$E:$F,2,),"לא נמצא")</f>
        <v>יניב הררי</v>
      </c>
      <c r="M129" t="str">
        <f t="shared" si="3"/>
        <v>yes</v>
      </c>
    </row>
    <row r="130" spans="1:13">
      <c r="A130">
        <v>351123</v>
      </c>
      <c r="B130">
        <v>1250526454</v>
      </c>
      <c r="C130">
        <v>76886302</v>
      </c>
      <c r="D130" s="27">
        <v>45724</v>
      </c>
      <c r="E130" s="26" t="s">
        <v>117</v>
      </c>
      <c r="F130" t="s">
        <v>11</v>
      </c>
      <c r="G130" t="s">
        <v>28</v>
      </c>
      <c r="H130" t="s">
        <v>12</v>
      </c>
      <c r="I130">
        <v>1</v>
      </c>
      <c r="J130">
        <v>9.7899999999999991</v>
      </c>
      <c r="K130">
        <f t="shared" si="2"/>
        <v>11.552199999999999</v>
      </c>
      <c r="L130" t="str">
        <f>_xlfn.IFNA(VLOOKUP(C130,[1]מצבת_כלי_רכב!$E:$F,2,),"לא נמצא")</f>
        <v>יניב הררי</v>
      </c>
      <c r="M130" t="str">
        <f t="shared" si="3"/>
        <v>yes</v>
      </c>
    </row>
    <row r="131" spans="1:13">
      <c r="A131">
        <v>337857</v>
      </c>
      <c r="B131">
        <v>1250531515</v>
      </c>
      <c r="C131">
        <v>74599802</v>
      </c>
      <c r="D131" s="27">
        <v>45722</v>
      </c>
      <c r="E131" s="26" t="s">
        <v>112</v>
      </c>
      <c r="F131" t="s">
        <v>23</v>
      </c>
      <c r="G131" t="s">
        <v>12</v>
      </c>
      <c r="H131" t="s">
        <v>21</v>
      </c>
      <c r="I131">
        <v>1</v>
      </c>
      <c r="J131">
        <v>48.98</v>
      </c>
      <c r="K131">
        <f t="shared" si="2"/>
        <v>57.796399999999991</v>
      </c>
      <c r="L131" t="str">
        <f>_xlfn.IFNA(VLOOKUP(C131,[1]מצבת_כלי_רכב!$E:$F,2,),"לא נמצא")</f>
        <v>מחסן איציק משיח</v>
      </c>
      <c r="M131" t="str">
        <f t="shared" si="3"/>
        <v>no</v>
      </c>
    </row>
    <row r="132" spans="1:13">
      <c r="A132">
        <v>337857</v>
      </c>
      <c r="B132">
        <v>1250531515</v>
      </c>
      <c r="C132">
        <v>74599802</v>
      </c>
      <c r="D132" s="27">
        <v>45722</v>
      </c>
      <c r="E132" s="26" t="s">
        <v>112</v>
      </c>
      <c r="F132" t="s">
        <v>23</v>
      </c>
      <c r="G132" t="s">
        <v>17</v>
      </c>
      <c r="H132" t="s">
        <v>12</v>
      </c>
      <c r="I132">
        <v>1</v>
      </c>
      <c r="J132">
        <v>48.98</v>
      </c>
      <c r="K132">
        <f t="shared" si="2"/>
        <v>57.796399999999991</v>
      </c>
      <c r="L132" t="str">
        <f>_xlfn.IFNA(VLOOKUP(C132,[1]מצבת_כלי_רכב!$E:$F,2,),"לא נמצא")</f>
        <v>מחסן איציק משיח</v>
      </c>
      <c r="M132" t="str">
        <f t="shared" si="3"/>
        <v>no</v>
      </c>
    </row>
    <row r="133" spans="1:13">
      <c r="A133">
        <v>351123</v>
      </c>
      <c r="B133">
        <v>1250526454</v>
      </c>
      <c r="C133">
        <v>76886302</v>
      </c>
      <c r="D133" s="27">
        <v>45719</v>
      </c>
      <c r="E133" s="26" t="s">
        <v>118</v>
      </c>
      <c r="F133" t="s">
        <v>11</v>
      </c>
      <c r="G133" t="s">
        <v>12</v>
      </c>
      <c r="H133" t="s">
        <v>16</v>
      </c>
      <c r="I133">
        <v>1</v>
      </c>
      <c r="J133">
        <v>9.7899999999999991</v>
      </c>
      <c r="K133">
        <f t="shared" si="2"/>
        <v>11.552199999999999</v>
      </c>
      <c r="L133" t="str">
        <f>_xlfn.IFNA(VLOOKUP(C133,[1]מצבת_כלי_רכב!$E:$F,2,),"לא נמצא")</f>
        <v>יניב הררי</v>
      </c>
      <c r="M133" t="str">
        <f t="shared" si="3"/>
        <v>no</v>
      </c>
    </row>
    <row r="134" spans="1:13">
      <c r="A134">
        <v>351123</v>
      </c>
      <c r="B134">
        <v>1250526454</v>
      </c>
      <c r="C134">
        <v>76886302</v>
      </c>
      <c r="D134" s="27">
        <v>45719</v>
      </c>
      <c r="E134" s="26" t="s">
        <v>118</v>
      </c>
      <c r="F134" t="s">
        <v>11</v>
      </c>
      <c r="G134" t="s">
        <v>20</v>
      </c>
      <c r="H134" t="s">
        <v>12</v>
      </c>
      <c r="I134">
        <v>1</v>
      </c>
      <c r="J134">
        <v>9.7899999999999991</v>
      </c>
      <c r="K134">
        <f t="shared" si="2"/>
        <v>11.552199999999999</v>
      </c>
      <c r="L134" t="str">
        <f>_xlfn.IFNA(VLOOKUP(C134,[1]מצבת_כלי_רכב!$E:$F,2,),"לא נמצא")</f>
        <v>יניב הררי</v>
      </c>
      <c r="M134" t="str">
        <f t="shared" si="3"/>
        <v>no</v>
      </c>
    </row>
    <row r="135" spans="1:13">
      <c r="A135">
        <v>351123</v>
      </c>
      <c r="B135">
        <v>1250526454</v>
      </c>
      <c r="C135">
        <v>62923103</v>
      </c>
      <c r="D135" s="27">
        <v>45719</v>
      </c>
      <c r="E135" s="26" t="s">
        <v>118</v>
      </c>
      <c r="F135" t="s">
        <v>23</v>
      </c>
      <c r="G135" t="s">
        <v>12</v>
      </c>
      <c r="H135" t="s">
        <v>16</v>
      </c>
      <c r="I135">
        <v>1</v>
      </c>
      <c r="J135">
        <v>48.98</v>
      </c>
      <c r="K135">
        <f t="shared" ref="K135:K198" si="4">J135*1.18</f>
        <v>57.796399999999991</v>
      </c>
      <c r="L135" t="str">
        <f>_xlfn.IFNA(VLOOKUP(C135,[1]מצבת_כלי_רכב!$E:$F,2,),"לא נמצא")</f>
        <v>מחסן ספרינטר</v>
      </c>
      <c r="M135" t="str">
        <f t="shared" ref="M135:M198" si="5">IF(OR(E135="Friday", E135="Saturday"),"yes","no")</f>
        <v>no</v>
      </c>
    </row>
    <row r="136" spans="1:13">
      <c r="A136">
        <v>351123</v>
      </c>
      <c r="B136">
        <v>1250526454</v>
      </c>
      <c r="C136">
        <v>62923103</v>
      </c>
      <c r="D136" s="27">
        <v>45719</v>
      </c>
      <c r="E136" s="26" t="s">
        <v>118</v>
      </c>
      <c r="F136" t="s">
        <v>23</v>
      </c>
      <c r="G136" t="s">
        <v>18</v>
      </c>
      <c r="H136" t="s">
        <v>12</v>
      </c>
      <c r="I136">
        <v>1</v>
      </c>
      <c r="J136">
        <v>48.98</v>
      </c>
      <c r="K136">
        <f t="shared" si="4"/>
        <v>57.796399999999991</v>
      </c>
      <c r="L136" t="str">
        <f>_xlfn.IFNA(VLOOKUP(C136,[1]מצבת_כלי_רכב!$E:$F,2,),"לא נמצא")</f>
        <v>מחסן ספרינטר</v>
      </c>
      <c r="M136" t="str">
        <f t="shared" si="5"/>
        <v>no</v>
      </c>
    </row>
    <row r="137" spans="1:13">
      <c r="A137">
        <v>351123</v>
      </c>
      <c r="B137">
        <v>1250526454</v>
      </c>
      <c r="C137">
        <v>62923103</v>
      </c>
      <c r="D137" s="27">
        <v>45719</v>
      </c>
      <c r="E137" s="26" t="s">
        <v>118</v>
      </c>
      <c r="F137" t="s">
        <v>23</v>
      </c>
      <c r="G137" t="s">
        <v>12</v>
      </c>
      <c r="H137" t="s">
        <v>21</v>
      </c>
      <c r="I137">
        <v>1</v>
      </c>
      <c r="J137">
        <v>48.98</v>
      </c>
      <c r="K137">
        <f t="shared" si="4"/>
        <v>57.796399999999991</v>
      </c>
      <c r="L137" t="str">
        <f>_xlfn.IFNA(VLOOKUP(C137,[1]מצבת_כלי_רכב!$E:$F,2,),"לא נמצא")</f>
        <v>מחסן ספרינטר</v>
      </c>
      <c r="M137" t="str">
        <f t="shared" si="5"/>
        <v>no</v>
      </c>
    </row>
    <row r="138" spans="1:13">
      <c r="A138">
        <v>351123</v>
      </c>
      <c r="B138">
        <v>1250526454</v>
      </c>
      <c r="C138">
        <v>76886302</v>
      </c>
      <c r="D138" s="27">
        <v>45718</v>
      </c>
      <c r="E138" s="26" t="s">
        <v>115</v>
      </c>
      <c r="F138" t="s">
        <v>11</v>
      </c>
      <c r="G138" t="s">
        <v>12</v>
      </c>
      <c r="H138" t="s">
        <v>16</v>
      </c>
      <c r="I138">
        <v>1</v>
      </c>
      <c r="J138">
        <v>9.7899999999999991</v>
      </c>
      <c r="K138">
        <f t="shared" si="4"/>
        <v>11.552199999999999</v>
      </c>
      <c r="L138" t="str">
        <f>_xlfn.IFNA(VLOOKUP(C138,[1]מצבת_כלי_רכב!$E:$F,2,),"לא נמצא")</f>
        <v>יניב הררי</v>
      </c>
      <c r="M138" t="str">
        <f t="shared" si="5"/>
        <v>no</v>
      </c>
    </row>
    <row r="139" spans="1:13">
      <c r="A139">
        <v>351123</v>
      </c>
      <c r="B139">
        <v>1250526454</v>
      </c>
      <c r="C139">
        <v>76886302</v>
      </c>
      <c r="D139" s="27">
        <v>45718</v>
      </c>
      <c r="E139" s="26" t="s">
        <v>115</v>
      </c>
      <c r="F139" t="s">
        <v>11</v>
      </c>
      <c r="G139" t="s">
        <v>17</v>
      </c>
      <c r="H139" t="s">
        <v>12</v>
      </c>
      <c r="I139">
        <v>1</v>
      </c>
      <c r="J139">
        <v>9.7899999999999991</v>
      </c>
      <c r="K139">
        <f t="shared" si="4"/>
        <v>11.552199999999999</v>
      </c>
      <c r="L139" t="str">
        <f>_xlfn.IFNA(VLOOKUP(C139,[1]מצבת_כלי_רכב!$E:$F,2,),"לא נמצא")</f>
        <v>יניב הררי</v>
      </c>
      <c r="M139" t="str">
        <f t="shared" si="5"/>
        <v>no</v>
      </c>
    </row>
    <row r="140" spans="1:13">
      <c r="A140">
        <v>351123</v>
      </c>
      <c r="B140">
        <v>1250526454</v>
      </c>
      <c r="C140">
        <v>76886302</v>
      </c>
      <c r="D140" s="27">
        <v>45715</v>
      </c>
      <c r="E140" s="26" t="s">
        <v>112</v>
      </c>
      <c r="F140" t="s">
        <v>11</v>
      </c>
      <c r="G140" t="s">
        <v>12</v>
      </c>
      <c r="H140" t="s">
        <v>13</v>
      </c>
      <c r="I140">
        <v>1</v>
      </c>
      <c r="J140">
        <v>9.7899999999999991</v>
      </c>
      <c r="K140">
        <f t="shared" si="4"/>
        <v>11.552199999999999</v>
      </c>
      <c r="L140" t="str">
        <f>_xlfn.IFNA(VLOOKUP(C140,[1]מצבת_כלי_רכב!$E:$F,2,),"לא נמצא")</f>
        <v>יניב הררי</v>
      </c>
      <c r="M140" t="str">
        <f t="shared" si="5"/>
        <v>no</v>
      </c>
    </row>
    <row r="141" spans="1:13">
      <c r="A141">
        <v>351123</v>
      </c>
      <c r="B141">
        <v>1250526454</v>
      </c>
      <c r="C141">
        <v>76886302</v>
      </c>
      <c r="D141" s="27">
        <v>45715</v>
      </c>
      <c r="E141" s="26" t="s">
        <v>112</v>
      </c>
      <c r="F141" t="s">
        <v>11</v>
      </c>
      <c r="G141" t="s">
        <v>22</v>
      </c>
      <c r="H141" t="s">
        <v>12</v>
      </c>
      <c r="I141">
        <v>1</v>
      </c>
      <c r="J141">
        <v>9.7899999999999991</v>
      </c>
      <c r="K141">
        <f t="shared" si="4"/>
        <v>11.552199999999999</v>
      </c>
      <c r="L141" t="str">
        <f>_xlfn.IFNA(VLOOKUP(C141,[1]מצבת_כלי_רכב!$E:$F,2,),"לא נמצא")</f>
        <v>יניב הררי</v>
      </c>
      <c r="M141" t="str">
        <f t="shared" si="5"/>
        <v>no</v>
      </c>
    </row>
    <row r="142" spans="1:13">
      <c r="A142">
        <v>351123</v>
      </c>
      <c r="B142">
        <v>1250526454</v>
      </c>
      <c r="C142">
        <v>62923103</v>
      </c>
      <c r="D142" s="27">
        <v>45715</v>
      </c>
      <c r="E142" s="26" t="s">
        <v>112</v>
      </c>
      <c r="F142" t="s">
        <v>23</v>
      </c>
      <c r="G142" t="s">
        <v>17</v>
      </c>
      <c r="H142" t="s">
        <v>12</v>
      </c>
      <c r="I142">
        <v>1</v>
      </c>
      <c r="J142">
        <v>48.98</v>
      </c>
      <c r="K142">
        <f t="shared" si="4"/>
        <v>57.796399999999991</v>
      </c>
      <c r="L142" t="str">
        <f>_xlfn.IFNA(VLOOKUP(C142,[1]מצבת_כלי_רכב!$E:$F,2,),"לא נמצא")</f>
        <v>מחסן ספרינטר</v>
      </c>
      <c r="M142" t="str">
        <f t="shared" si="5"/>
        <v>no</v>
      </c>
    </row>
    <row r="143" spans="1:13">
      <c r="A143">
        <v>351123</v>
      </c>
      <c r="B143">
        <v>1250526454</v>
      </c>
      <c r="C143">
        <v>76886302</v>
      </c>
      <c r="D143" s="27">
        <v>45714</v>
      </c>
      <c r="E143" s="26" t="s">
        <v>113</v>
      </c>
      <c r="F143" t="s">
        <v>11</v>
      </c>
      <c r="G143" t="s">
        <v>12</v>
      </c>
      <c r="H143" t="s">
        <v>13</v>
      </c>
      <c r="I143">
        <v>1</v>
      </c>
      <c r="J143">
        <v>9.7899999999999991</v>
      </c>
      <c r="K143">
        <f t="shared" si="4"/>
        <v>11.552199999999999</v>
      </c>
      <c r="L143" t="str">
        <f>_xlfn.IFNA(VLOOKUP(C143,[1]מצבת_כלי_רכב!$E:$F,2,),"לא נמצא")</f>
        <v>יניב הררי</v>
      </c>
      <c r="M143" t="str">
        <f t="shared" si="5"/>
        <v>no</v>
      </c>
    </row>
    <row r="144" spans="1:13">
      <c r="A144">
        <v>351123</v>
      </c>
      <c r="B144">
        <v>1250526454</v>
      </c>
      <c r="C144">
        <v>76886302</v>
      </c>
      <c r="D144" s="27">
        <v>45714</v>
      </c>
      <c r="E144" s="26" t="s">
        <v>113</v>
      </c>
      <c r="F144" t="s">
        <v>11</v>
      </c>
      <c r="G144" t="s">
        <v>18</v>
      </c>
      <c r="H144" t="s">
        <v>12</v>
      </c>
      <c r="I144">
        <v>1</v>
      </c>
      <c r="J144">
        <v>9.7899999999999991</v>
      </c>
      <c r="K144">
        <f t="shared" si="4"/>
        <v>11.552199999999999</v>
      </c>
      <c r="L144" t="str">
        <f>_xlfn.IFNA(VLOOKUP(C144,[1]מצבת_כלי_רכב!$E:$F,2,),"לא נמצא")</f>
        <v>יניב הררי</v>
      </c>
      <c r="M144" t="str">
        <f t="shared" si="5"/>
        <v>no</v>
      </c>
    </row>
    <row r="145" spans="1:13">
      <c r="A145">
        <v>351123</v>
      </c>
      <c r="B145">
        <v>1250526454</v>
      </c>
      <c r="C145">
        <v>76886302</v>
      </c>
      <c r="D145" s="27">
        <v>45714</v>
      </c>
      <c r="E145" s="26" t="s">
        <v>113</v>
      </c>
      <c r="F145" t="s">
        <v>11</v>
      </c>
      <c r="G145" t="s">
        <v>12</v>
      </c>
      <c r="H145" t="s">
        <v>16</v>
      </c>
      <c r="I145">
        <v>1</v>
      </c>
      <c r="J145">
        <v>9.7899999999999991</v>
      </c>
      <c r="K145">
        <f t="shared" si="4"/>
        <v>11.552199999999999</v>
      </c>
      <c r="L145" t="str">
        <f>_xlfn.IFNA(VLOOKUP(C145,[1]מצבת_כלי_רכב!$E:$F,2,),"לא נמצא")</f>
        <v>יניב הררי</v>
      </c>
      <c r="M145" t="str">
        <f t="shared" si="5"/>
        <v>no</v>
      </c>
    </row>
    <row r="146" spans="1:13">
      <c r="A146">
        <v>351123</v>
      </c>
      <c r="B146">
        <v>1250526454</v>
      </c>
      <c r="C146">
        <v>76886302</v>
      </c>
      <c r="D146" s="27">
        <v>45714</v>
      </c>
      <c r="E146" s="26" t="s">
        <v>113</v>
      </c>
      <c r="F146" t="s">
        <v>11</v>
      </c>
      <c r="G146" t="s">
        <v>17</v>
      </c>
      <c r="H146" t="s">
        <v>12</v>
      </c>
      <c r="I146">
        <v>1</v>
      </c>
      <c r="J146">
        <v>9.7899999999999991</v>
      </c>
      <c r="K146">
        <f t="shared" si="4"/>
        <v>11.552199999999999</v>
      </c>
      <c r="L146" t="str">
        <f>_xlfn.IFNA(VLOOKUP(C146,[1]מצבת_כלי_רכב!$E:$F,2,),"לא נמצא")</f>
        <v>יניב הררי</v>
      </c>
      <c r="M146" t="str">
        <f t="shared" si="5"/>
        <v>no</v>
      </c>
    </row>
    <row r="147" spans="1:13">
      <c r="A147">
        <v>337857</v>
      </c>
      <c r="B147">
        <v>1250531515</v>
      </c>
      <c r="C147">
        <v>51513101</v>
      </c>
      <c r="D147" s="27">
        <v>45713</v>
      </c>
      <c r="E147" s="26" t="s">
        <v>114</v>
      </c>
      <c r="F147" t="s">
        <v>11</v>
      </c>
      <c r="G147" t="s">
        <v>12</v>
      </c>
      <c r="H147" t="s">
        <v>13</v>
      </c>
      <c r="I147">
        <v>1</v>
      </c>
      <c r="J147">
        <v>9.7899999999999991</v>
      </c>
      <c r="K147">
        <f t="shared" si="4"/>
        <v>11.552199999999999</v>
      </c>
      <c r="L147" t="str">
        <f>_xlfn.IFNA(VLOOKUP(C147,[1]מצבת_כלי_רכב!$E:$F,2,),"לא נמצא")</f>
        <v>יגאל פניאל</v>
      </c>
      <c r="M147" t="str">
        <f t="shared" si="5"/>
        <v>no</v>
      </c>
    </row>
    <row r="148" spans="1:13">
      <c r="A148">
        <v>337857</v>
      </c>
      <c r="B148">
        <v>1250326306</v>
      </c>
      <c r="C148">
        <v>51513101</v>
      </c>
      <c r="D148" s="27">
        <v>45713</v>
      </c>
      <c r="E148" s="26" t="s">
        <v>114</v>
      </c>
      <c r="F148" t="s">
        <v>11</v>
      </c>
      <c r="G148" t="s">
        <v>25</v>
      </c>
      <c r="H148" t="s">
        <v>12</v>
      </c>
      <c r="I148">
        <v>1</v>
      </c>
      <c r="J148">
        <v>9.7899999999999991</v>
      </c>
      <c r="K148">
        <f t="shared" si="4"/>
        <v>11.552199999999999</v>
      </c>
      <c r="L148" t="str">
        <f>_xlfn.IFNA(VLOOKUP(C148,[1]מצבת_כלי_רכב!$E:$F,2,),"לא נמצא")</f>
        <v>יגאל פניאל</v>
      </c>
      <c r="M148" t="str">
        <f t="shared" si="5"/>
        <v>no</v>
      </c>
    </row>
    <row r="149" spans="1:13">
      <c r="A149">
        <v>351123</v>
      </c>
      <c r="B149">
        <v>1250321606</v>
      </c>
      <c r="C149">
        <v>76886302</v>
      </c>
      <c r="D149" s="27">
        <v>45712</v>
      </c>
      <c r="E149" s="26" t="s">
        <v>118</v>
      </c>
      <c r="F149" t="s">
        <v>11</v>
      </c>
      <c r="G149" t="s">
        <v>12</v>
      </c>
      <c r="H149" t="s">
        <v>15</v>
      </c>
      <c r="I149">
        <v>1</v>
      </c>
      <c r="J149">
        <v>9.7899999999999991</v>
      </c>
      <c r="K149">
        <f t="shared" si="4"/>
        <v>11.552199999999999</v>
      </c>
      <c r="L149" t="str">
        <f>_xlfn.IFNA(VLOOKUP(C149,[1]מצבת_כלי_רכב!$E:$F,2,),"לא נמצא")</f>
        <v>יניב הררי</v>
      </c>
      <c r="M149" t="str">
        <f t="shared" si="5"/>
        <v>no</v>
      </c>
    </row>
    <row r="150" spans="1:13">
      <c r="A150">
        <v>351123</v>
      </c>
      <c r="B150">
        <v>1250321606</v>
      </c>
      <c r="C150">
        <v>76886302</v>
      </c>
      <c r="D150" s="27">
        <v>45712</v>
      </c>
      <c r="E150" s="26" t="s">
        <v>118</v>
      </c>
      <c r="F150" t="s">
        <v>11</v>
      </c>
      <c r="G150" t="s">
        <v>14</v>
      </c>
      <c r="H150" t="s">
        <v>12</v>
      </c>
      <c r="I150">
        <v>1</v>
      </c>
      <c r="J150">
        <v>9.7899999999999991</v>
      </c>
      <c r="K150">
        <f t="shared" si="4"/>
        <v>11.552199999999999</v>
      </c>
      <c r="L150" t="str">
        <f>_xlfn.IFNA(VLOOKUP(C150,[1]מצבת_כלי_רכב!$E:$F,2,),"לא נמצא")</f>
        <v>יניב הררי</v>
      </c>
      <c r="M150" t="str">
        <f t="shared" si="5"/>
        <v>no</v>
      </c>
    </row>
    <row r="151" spans="1:13">
      <c r="A151">
        <v>351123</v>
      </c>
      <c r="B151">
        <v>1250321606</v>
      </c>
      <c r="C151">
        <v>62923103</v>
      </c>
      <c r="D151" s="27">
        <v>45712</v>
      </c>
      <c r="E151" s="26" t="s">
        <v>118</v>
      </c>
      <c r="F151" t="s">
        <v>23</v>
      </c>
      <c r="G151" t="s">
        <v>12</v>
      </c>
      <c r="H151" t="s">
        <v>15</v>
      </c>
      <c r="I151">
        <v>1</v>
      </c>
      <c r="J151">
        <v>48.98</v>
      </c>
      <c r="K151">
        <f t="shared" si="4"/>
        <v>57.796399999999991</v>
      </c>
      <c r="L151" t="str">
        <f>_xlfn.IFNA(VLOOKUP(C151,[1]מצבת_כלי_רכב!$E:$F,2,),"לא נמצא")</f>
        <v>מחסן ספרינטר</v>
      </c>
      <c r="M151" t="str">
        <f t="shared" si="5"/>
        <v>no</v>
      </c>
    </row>
    <row r="152" spans="1:13">
      <c r="A152">
        <v>351123</v>
      </c>
      <c r="B152">
        <v>1250321606</v>
      </c>
      <c r="C152">
        <v>76886302</v>
      </c>
      <c r="D152" s="27">
        <v>45712</v>
      </c>
      <c r="E152" s="26" t="s">
        <v>118</v>
      </c>
      <c r="F152" t="s">
        <v>11</v>
      </c>
      <c r="G152" t="s">
        <v>12</v>
      </c>
      <c r="H152" t="s">
        <v>16</v>
      </c>
      <c r="I152">
        <v>1</v>
      </c>
      <c r="J152">
        <v>9.7899999999999991</v>
      </c>
      <c r="K152">
        <f t="shared" si="4"/>
        <v>11.552199999999999</v>
      </c>
      <c r="L152" t="str">
        <f>_xlfn.IFNA(VLOOKUP(C152,[1]מצבת_כלי_רכב!$E:$F,2,),"לא נמצא")</f>
        <v>יניב הררי</v>
      </c>
      <c r="M152" t="str">
        <f t="shared" si="5"/>
        <v>no</v>
      </c>
    </row>
    <row r="153" spans="1:13">
      <c r="A153">
        <v>351123</v>
      </c>
      <c r="B153">
        <v>1250321606</v>
      </c>
      <c r="C153">
        <v>76886302</v>
      </c>
      <c r="D153" s="27">
        <v>45712</v>
      </c>
      <c r="E153" s="26" t="s">
        <v>118</v>
      </c>
      <c r="F153" t="s">
        <v>11</v>
      </c>
      <c r="G153" t="s">
        <v>20</v>
      </c>
      <c r="H153" t="s">
        <v>12</v>
      </c>
      <c r="I153">
        <v>1</v>
      </c>
      <c r="J153">
        <v>9.7899999999999991</v>
      </c>
      <c r="K153">
        <f t="shared" si="4"/>
        <v>11.552199999999999</v>
      </c>
      <c r="L153" t="str">
        <f>_xlfn.IFNA(VLOOKUP(C153,[1]מצבת_כלי_רכב!$E:$F,2,),"לא נמצא")</f>
        <v>יניב הררי</v>
      </c>
      <c r="M153" t="str">
        <f t="shared" si="5"/>
        <v>no</v>
      </c>
    </row>
    <row r="154" spans="1:13">
      <c r="A154">
        <v>337857</v>
      </c>
      <c r="B154">
        <v>1250326306</v>
      </c>
      <c r="C154">
        <v>50113501</v>
      </c>
      <c r="D154" s="27">
        <v>45708</v>
      </c>
      <c r="E154" s="26" t="s">
        <v>112</v>
      </c>
      <c r="F154" t="s">
        <v>11</v>
      </c>
      <c r="G154" t="s">
        <v>12</v>
      </c>
      <c r="H154" t="s">
        <v>13</v>
      </c>
      <c r="I154">
        <v>1</v>
      </c>
      <c r="J154">
        <v>9.7899999999999991</v>
      </c>
      <c r="K154">
        <f t="shared" si="4"/>
        <v>11.552199999999999</v>
      </c>
      <c r="L154" t="str">
        <f>_xlfn.IFNA(VLOOKUP(C154,[1]מצבת_כלי_רכב!$E:$F,2,),"לא נמצא")</f>
        <v>יאיר חסידוב</v>
      </c>
      <c r="M154" t="str">
        <f t="shared" si="5"/>
        <v>no</v>
      </c>
    </row>
    <row r="155" spans="1:13">
      <c r="A155">
        <v>337857</v>
      </c>
      <c r="B155">
        <v>1250326306</v>
      </c>
      <c r="C155">
        <v>50113501</v>
      </c>
      <c r="D155" s="27">
        <v>45708</v>
      </c>
      <c r="E155" s="26" t="s">
        <v>112</v>
      </c>
      <c r="F155" t="s">
        <v>11</v>
      </c>
      <c r="G155" t="s">
        <v>27</v>
      </c>
      <c r="H155" t="s">
        <v>12</v>
      </c>
      <c r="I155">
        <v>1</v>
      </c>
      <c r="J155">
        <v>9.7899999999999991</v>
      </c>
      <c r="K155">
        <f t="shared" si="4"/>
        <v>11.552199999999999</v>
      </c>
      <c r="L155" t="str">
        <f>_xlfn.IFNA(VLOOKUP(C155,[1]מצבת_כלי_רכב!$E:$F,2,),"לא נמצא")</f>
        <v>יאיר חסידוב</v>
      </c>
      <c r="M155" t="str">
        <f t="shared" si="5"/>
        <v>no</v>
      </c>
    </row>
    <row r="156" spans="1:13">
      <c r="A156">
        <v>337857</v>
      </c>
      <c r="B156">
        <v>1250326306</v>
      </c>
      <c r="C156">
        <v>50113501</v>
      </c>
      <c r="D156" s="27">
        <v>45708</v>
      </c>
      <c r="E156" s="26" t="s">
        <v>112</v>
      </c>
      <c r="F156" t="s">
        <v>11</v>
      </c>
      <c r="G156" t="s">
        <v>20</v>
      </c>
      <c r="H156" t="s">
        <v>12</v>
      </c>
      <c r="I156">
        <v>1</v>
      </c>
      <c r="J156">
        <v>9.7899999999999991</v>
      </c>
      <c r="K156">
        <f t="shared" si="4"/>
        <v>11.552199999999999</v>
      </c>
      <c r="L156" t="str">
        <f>_xlfn.IFNA(VLOOKUP(C156,[1]מצבת_כלי_רכב!$E:$F,2,),"לא נמצא")</f>
        <v>יאיר חסידוב</v>
      </c>
      <c r="M156" t="str">
        <f t="shared" si="5"/>
        <v>no</v>
      </c>
    </row>
    <row r="157" spans="1:13">
      <c r="A157">
        <v>351123</v>
      </c>
      <c r="B157">
        <v>1250321606</v>
      </c>
      <c r="C157">
        <v>76886302</v>
      </c>
      <c r="D157" s="27">
        <v>45704</v>
      </c>
      <c r="E157" s="26" t="s">
        <v>115</v>
      </c>
      <c r="F157" t="s">
        <v>11</v>
      </c>
      <c r="G157" t="s">
        <v>12</v>
      </c>
      <c r="H157" t="s">
        <v>16</v>
      </c>
      <c r="I157">
        <v>1</v>
      </c>
      <c r="J157">
        <v>9.7899999999999991</v>
      </c>
      <c r="K157">
        <f t="shared" si="4"/>
        <v>11.552199999999999</v>
      </c>
      <c r="L157" t="str">
        <f>_xlfn.IFNA(VLOOKUP(C157,[1]מצבת_כלי_רכב!$E:$F,2,),"לא נמצא")</f>
        <v>יניב הררי</v>
      </c>
      <c r="M157" t="str">
        <f t="shared" si="5"/>
        <v>no</v>
      </c>
    </row>
    <row r="158" spans="1:13">
      <c r="A158">
        <v>351123</v>
      </c>
      <c r="B158">
        <v>1250321606</v>
      </c>
      <c r="C158">
        <v>76886302</v>
      </c>
      <c r="D158" s="27">
        <v>45704</v>
      </c>
      <c r="E158" s="26" t="s">
        <v>115</v>
      </c>
      <c r="F158" t="s">
        <v>11</v>
      </c>
      <c r="G158" t="s">
        <v>20</v>
      </c>
      <c r="H158" t="s">
        <v>12</v>
      </c>
      <c r="I158">
        <v>1</v>
      </c>
      <c r="J158">
        <v>9.7899999999999991</v>
      </c>
      <c r="K158">
        <f t="shared" si="4"/>
        <v>11.552199999999999</v>
      </c>
      <c r="L158" t="str">
        <f>_xlfn.IFNA(VLOOKUP(C158,[1]מצבת_כלי_רכב!$E:$F,2,),"לא נמצא")</f>
        <v>יניב הררי</v>
      </c>
      <c r="M158" t="str">
        <f t="shared" si="5"/>
        <v>no</v>
      </c>
    </row>
    <row r="159" spans="1:13">
      <c r="A159">
        <v>337857</v>
      </c>
      <c r="B159">
        <v>1250326306</v>
      </c>
      <c r="C159">
        <v>73382101</v>
      </c>
      <c r="D159" s="27">
        <v>45704</v>
      </c>
      <c r="E159" s="26" t="s">
        <v>115</v>
      </c>
      <c r="F159" t="s">
        <v>11</v>
      </c>
      <c r="G159" t="s">
        <v>12</v>
      </c>
      <c r="H159" t="s">
        <v>15</v>
      </c>
      <c r="I159">
        <v>1</v>
      </c>
      <c r="J159">
        <v>9.7899999999999991</v>
      </c>
      <c r="K159">
        <f t="shared" si="4"/>
        <v>11.552199999999999</v>
      </c>
      <c r="L159" t="str">
        <f>_xlfn.IFNA(VLOOKUP(C159,[1]מצבת_כלי_רכב!$E:$F,2,),"לא נמצא")</f>
        <v>ארז שפירא(מאגר)</v>
      </c>
      <c r="M159" t="str">
        <f t="shared" si="5"/>
        <v>no</v>
      </c>
    </row>
    <row r="160" spans="1:13">
      <c r="A160">
        <v>337857</v>
      </c>
      <c r="B160">
        <v>1250326306</v>
      </c>
      <c r="C160">
        <v>73382101</v>
      </c>
      <c r="D160" s="27">
        <v>45704</v>
      </c>
      <c r="E160" s="26" t="s">
        <v>115</v>
      </c>
      <c r="F160" t="s">
        <v>11</v>
      </c>
      <c r="G160" t="s">
        <v>14</v>
      </c>
      <c r="H160" t="s">
        <v>12</v>
      </c>
      <c r="I160">
        <v>1</v>
      </c>
      <c r="J160">
        <v>9.7899999999999991</v>
      </c>
      <c r="K160">
        <f t="shared" si="4"/>
        <v>11.552199999999999</v>
      </c>
      <c r="L160" t="str">
        <f>_xlfn.IFNA(VLOOKUP(C160,[1]מצבת_כלי_רכב!$E:$F,2,),"לא נמצא")</f>
        <v>ארז שפירא(מאגר)</v>
      </c>
      <c r="M160" t="str">
        <f t="shared" si="5"/>
        <v>no</v>
      </c>
    </row>
    <row r="161" spans="1:13">
      <c r="A161">
        <v>337857</v>
      </c>
      <c r="B161">
        <v>1250326306</v>
      </c>
      <c r="C161">
        <v>73382101</v>
      </c>
      <c r="D161" s="27">
        <v>45704</v>
      </c>
      <c r="E161" s="26" t="s">
        <v>115</v>
      </c>
      <c r="F161" t="s">
        <v>11</v>
      </c>
      <c r="G161" t="s">
        <v>12</v>
      </c>
      <c r="H161" t="s">
        <v>16</v>
      </c>
      <c r="I161">
        <v>1</v>
      </c>
      <c r="J161">
        <v>9.7899999999999991</v>
      </c>
      <c r="K161">
        <f t="shared" si="4"/>
        <v>11.552199999999999</v>
      </c>
      <c r="L161" t="str">
        <f>_xlfn.IFNA(VLOOKUP(C161,[1]מצבת_כלי_רכב!$E:$F,2,),"לא נמצא")</f>
        <v>ארז שפירא(מאגר)</v>
      </c>
      <c r="M161" t="str">
        <f t="shared" si="5"/>
        <v>no</v>
      </c>
    </row>
    <row r="162" spans="1:13">
      <c r="A162">
        <v>337857</v>
      </c>
      <c r="B162">
        <v>1250326306</v>
      </c>
      <c r="C162">
        <v>73382101</v>
      </c>
      <c r="D162" s="27">
        <v>45704</v>
      </c>
      <c r="E162" s="26" t="s">
        <v>115</v>
      </c>
      <c r="F162" t="s">
        <v>11</v>
      </c>
      <c r="G162" t="s">
        <v>25</v>
      </c>
      <c r="H162" t="s">
        <v>12</v>
      </c>
      <c r="I162">
        <v>1</v>
      </c>
      <c r="J162">
        <v>9.7899999999999991</v>
      </c>
      <c r="K162">
        <f t="shared" si="4"/>
        <v>11.552199999999999</v>
      </c>
      <c r="L162" t="str">
        <f>_xlfn.IFNA(VLOOKUP(C162,[1]מצבת_כלי_רכב!$E:$F,2,),"לא נמצא")</f>
        <v>ארז שפירא(מאגר)</v>
      </c>
      <c r="M162" t="str">
        <f t="shared" si="5"/>
        <v>no</v>
      </c>
    </row>
    <row r="163" spans="1:13">
      <c r="A163">
        <v>351123</v>
      </c>
      <c r="B163">
        <v>1250321606</v>
      </c>
      <c r="C163">
        <v>76886302</v>
      </c>
      <c r="D163" s="27">
        <v>45703</v>
      </c>
      <c r="E163" s="26" t="s">
        <v>117</v>
      </c>
      <c r="F163" t="s">
        <v>11</v>
      </c>
      <c r="G163" t="s">
        <v>12</v>
      </c>
      <c r="H163" t="s">
        <v>13</v>
      </c>
      <c r="I163">
        <v>1</v>
      </c>
      <c r="J163">
        <v>9.7899999999999991</v>
      </c>
      <c r="K163">
        <f t="shared" si="4"/>
        <v>11.552199999999999</v>
      </c>
      <c r="L163" t="str">
        <f>_xlfn.IFNA(VLOOKUP(C163,[1]מצבת_כלי_רכב!$E:$F,2,),"לא נמצא")</f>
        <v>יניב הררי</v>
      </c>
      <c r="M163" t="str">
        <f t="shared" si="5"/>
        <v>yes</v>
      </c>
    </row>
    <row r="164" spans="1:13">
      <c r="A164">
        <v>351123</v>
      </c>
      <c r="B164">
        <v>1250321606</v>
      </c>
      <c r="C164">
        <v>76886302</v>
      </c>
      <c r="D164" s="27">
        <v>45703</v>
      </c>
      <c r="E164" s="26" t="s">
        <v>117</v>
      </c>
      <c r="F164" t="s">
        <v>11</v>
      </c>
      <c r="G164" t="s">
        <v>18</v>
      </c>
      <c r="H164" t="s">
        <v>12</v>
      </c>
      <c r="I164">
        <v>1</v>
      </c>
      <c r="J164">
        <v>9.7899999999999991</v>
      </c>
      <c r="K164">
        <f t="shared" si="4"/>
        <v>11.552199999999999</v>
      </c>
      <c r="L164" t="str">
        <f>_xlfn.IFNA(VLOOKUP(C164,[1]מצבת_כלי_רכב!$E:$F,2,),"לא נמצא")</f>
        <v>יניב הררי</v>
      </c>
      <c r="M164" t="str">
        <f t="shared" si="5"/>
        <v>yes</v>
      </c>
    </row>
    <row r="165" spans="1:13">
      <c r="A165">
        <v>337857</v>
      </c>
      <c r="B165">
        <v>1250326306</v>
      </c>
      <c r="C165">
        <v>73382101</v>
      </c>
      <c r="D165" s="27">
        <v>45700</v>
      </c>
      <c r="E165" s="26" t="s">
        <v>113</v>
      </c>
      <c r="F165" t="s">
        <v>11</v>
      </c>
      <c r="G165" t="s">
        <v>12</v>
      </c>
      <c r="H165" t="s">
        <v>13</v>
      </c>
      <c r="I165">
        <v>1</v>
      </c>
      <c r="J165">
        <v>9.7899999999999991</v>
      </c>
      <c r="K165">
        <f t="shared" si="4"/>
        <v>11.552199999999999</v>
      </c>
      <c r="L165" t="str">
        <f>_xlfn.IFNA(VLOOKUP(C165,[1]מצבת_כלי_רכב!$E:$F,2,),"לא נמצא")</f>
        <v>ארז שפירא(מאגר)</v>
      </c>
      <c r="M165" t="str">
        <f t="shared" si="5"/>
        <v>no</v>
      </c>
    </row>
    <row r="166" spans="1:13">
      <c r="A166">
        <v>337857</v>
      </c>
      <c r="B166">
        <v>1250326306</v>
      </c>
      <c r="C166">
        <v>73382101</v>
      </c>
      <c r="D166" s="27">
        <v>45700</v>
      </c>
      <c r="E166" s="26" t="s">
        <v>113</v>
      </c>
      <c r="F166" t="s">
        <v>11</v>
      </c>
      <c r="G166" t="s">
        <v>14</v>
      </c>
      <c r="H166" t="s">
        <v>12</v>
      </c>
      <c r="I166">
        <v>1</v>
      </c>
      <c r="J166">
        <v>9.7899999999999991</v>
      </c>
      <c r="K166">
        <f t="shared" si="4"/>
        <v>11.552199999999999</v>
      </c>
      <c r="L166" t="str">
        <f>_xlfn.IFNA(VLOOKUP(C166,[1]מצבת_כלי_רכב!$E:$F,2,),"לא נמצא")</f>
        <v>ארז שפירא(מאגר)</v>
      </c>
      <c r="M166" t="str">
        <f t="shared" si="5"/>
        <v>no</v>
      </c>
    </row>
    <row r="167" spans="1:13">
      <c r="A167">
        <v>337857</v>
      </c>
      <c r="B167">
        <v>1250326306</v>
      </c>
      <c r="C167">
        <v>73382101</v>
      </c>
      <c r="D167" s="27">
        <v>45700</v>
      </c>
      <c r="E167" s="26" t="s">
        <v>113</v>
      </c>
      <c r="F167" t="s">
        <v>11</v>
      </c>
      <c r="G167" t="s">
        <v>12</v>
      </c>
      <c r="H167" t="s">
        <v>16</v>
      </c>
      <c r="I167">
        <v>1</v>
      </c>
      <c r="J167">
        <v>9.7899999999999991</v>
      </c>
      <c r="K167">
        <f t="shared" si="4"/>
        <v>11.552199999999999</v>
      </c>
      <c r="L167" t="str">
        <f>_xlfn.IFNA(VLOOKUP(C167,[1]מצבת_כלי_רכב!$E:$F,2,),"לא נמצא")</f>
        <v>ארז שפירא(מאגר)</v>
      </c>
      <c r="M167" t="str">
        <f t="shared" si="5"/>
        <v>no</v>
      </c>
    </row>
    <row r="168" spans="1:13">
      <c r="A168">
        <v>337857</v>
      </c>
      <c r="B168">
        <v>1250326306</v>
      </c>
      <c r="C168">
        <v>73382101</v>
      </c>
      <c r="D168" s="27">
        <v>45700</v>
      </c>
      <c r="E168" s="26" t="s">
        <v>113</v>
      </c>
      <c r="F168" t="s">
        <v>11</v>
      </c>
      <c r="G168" t="s">
        <v>20</v>
      </c>
      <c r="H168" t="s">
        <v>12</v>
      </c>
      <c r="I168">
        <v>1</v>
      </c>
      <c r="J168">
        <v>9.7899999999999991</v>
      </c>
      <c r="K168">
        <f t="shared" si="4"/>
        <v>11.552199999999999</v>
      </c>
      <c r="L168" t="str">
        <f>_xlfn.IFNA(VLOOKUP(C168,[1]מצבת_כלי_רכב!$E:$F,2,),"לא נמצא")</f>
        <v>ארז שפירא(מאגר)</v>
      </c>
      <c r="M168" t="str">
        <f t="shared" si="5"/>
        <v>no</v>
      </c>
    </row>
    <row r="169" spans="1:13">
      <c r="A169">
        <v>351123</v>
      </c>
      <c r="B169">
        <v>1250321606</v>
      </c>
      <c r="C169">
        <v>76886302</v>
      </c>
      <c r="D169" s="27">
        <v>45700</v>
      </c>
      <c r="E169" s="26" t="s">
        <v>113</v>
      </c>
      <c r="F169" t="s">
        <v>11</v>
      </c>
      <c r="G169" t="s">
        <v>12</v>
      </c>
      <c r="H169" t="s">
        <v>19</v>
      </c>
      <c r="I169">
        <v>1</v>
      </c>
      <c r="J169">
        <v>9.7899999999999991</v>
      </c>
      <c r="K169">
        <f t="shared" si="4"/>
        <v>11.552199999999999</v>
      </c>
      <c r="L169" t="str">
        <f>_xlfn.IFNA(VLOOKUP(C169,[1]מצבת_כלי_רכב!$E:$F,2,),"לא נמצא")</f>
        <v>יניב הררי</v>
      </c>
      <c r="M169" t="str">
        <f t="shared" si="5"/>
        <v>no</v>
      </c>
    </row>
    <row r="170" spans="1:13">
      <c r="A170">
        <v>351123</v>
      </c>
      <c r="B170">
        <v>1250321606</v>
      </c>
      <c r="C170">
        <v>76886302</v>
      </c>
      <c r="D170" s="27">
        <v>45700</v>
      </c>
      <c r="E170" s="26" t="s">
        <v>113</v>
      </c>
      <c r="F170" t="s">
        <v>11</v>
      </c>
      <c r="G170" t="s">
        <v>17</v>
      </c>
      <c r="H170" t="s">
        <v>12</v>
      </c>
      <c r="I170">
        <v>1</v>
      </c>
      <c r="J170">
        <v>9.7899999999999991</v>
      </c>
      <c r="K170">
        <f t="shared" si="4"/>
        <v>11.552199999999999</v>
      </c>
      <c r="L170" t="str">
        <f>_xlfn.IFNA(VLOOKUP(C170,[1]מצבת_כלי_רכב!$E:$F,2,),"לא נמצא")</f>
        <v>יניב הררי</v>
      </c>
      <c r="M170" t="str">
        <f t="shared" si="5"/>
        <v>no</v>
      </c>
    </row>
    <row r="171" spans="1:13">
      <c r="A171">
        <v>337857</v>
      </c>
      <c r="B171">
        <v>1250326306</v>
      </c>
      <c r="C171">
        <v>51513101</v>
      </c>
      <c r="D171" s="27">
        <v>45700</v>
      </c>
      <c r="E171" s="26" t="s">
        <v>113</v>
      </c>
      <c r="F171" t="s">
        <v>11</v>
      </c>
      <c r="G171" t="s">
        <v>12</v>
      </c>
      <c r="H171" t="s">
        <v>24</v>
      </c>
      <c r="I171">
        <v>1</v>
      </c>
      <c r="J171">
        <v>9.7899999999999991</v>
      </c>
      <c r="K171">
        <f t="shared" si="4"/>
        <v>11.552199999999999</v>
      </c>
      <c r="L171" t="str">
        <f>_xlfn.IFNA(VLOOKUP(C171,[1]מצבת_כלי_רכב!$E:$F,2,),"לא נמצא")</f>
        <v>יגאל פניאל</v>
      </c>
      <c r="M171" t="str">
        <f t="shared" si="5"/>
        <v>no</v>
      </c>
    </row>
    <row r="172" spans="1:13">
      <c r="A172">
        <v>337857</v>
      </c>
      <c r="B172">
        <v>1250326306</v>
      </c>
      <c r="C172">
        <v>51513101</v>
      </c>
      <c r="D172" s="27">
        <v>45700</v>
      </c>
      <c r="E172" s="26" t="s">
        <v>113</v>
      </c>
      <c r="F172" t="s">
        <v>11</v>
      </c>
      <c r="G172" t="s">
        <v>20</v>
      </c>
      <c r="H172" t="s">
        <v>12</v>
      </c>
      <c r="I172">
        <v>1</v>
      </c>
      <c r="J172">
        <v>9.7899999999999991</v>
      </c>
      <c r="K172">
        <f t="shared" si="4"/>
        <v>11.552199999999999</v>
      </c>
      <c r="L172" t="str">
        <f>_xlfn.IFNA(VLOOKUP(C172,[1]מצבת_כלי_רכב!$E:$F,2,),"לא נמצא")</f>
        <v>יגאל פניאל</v>
      </c>
      <c r="M172" t="str">
        <f t="shared" si="5"/>
        <v>no</v>
      </c>
    </row>
    <row r="173" spans="1:13">
      <c r="A173">
        <v>337857</v>
      </c>
      <c r="B173">
        <v>1250326306</v>
      </c>
      <c r="C173">
        <v>51513101</v>
      </c>
      <c r="D173" s="27">
        <v>45700</v>
      </c>
      <c r="E173" s="26" t="s">
        <v>113</v>
      </c>
      <c r="F173" t="s">
        <v>11</v>
      </c>
      <c r="G173" t="s">
        <v>12</v>
      </c>
      <c r="H173" t="s">
        <v>15</v>
      </c>
      <c r="I173">
        <v>1</v>
      </c>
      <c r="J173">
        <v>9.7899999999999991</v>
      </c>
      <c r="K173">
        <f t="shared" si="4"/>
        <v>11.552199999999999</v>
      </c>
      <c r="L173" t="str">
        <f>_xlfn.IFNA(VLOOKUP(C173,[1]מצבת_כלי_רכב!$E:$F,2,),"לא נמצא")</f>
        <v>יגאל פניאל</v>
      </c>
      <c r="M173" t="str">
        <f t="shared" si="5"/>
        <v>no</v>
      </c>
    </row>
    <row r="174" spans="1:13">
      <c r="A174">
        <v>337857</v>
      </c>
      <c r="B174">
        <v>1250326306</v>
      </c>
      <c r="C174">
        <v>51513101</v>
      </c>
      <c r="D174" s="27">
        <v>45700</v>
      </c>
      <c r="E174" s="26" t="s">
        <v>113</v>
      </c>
      <c r="F174" t="s">
        <v>11</v>
      </c>
      <c r="G174" t="s">
        <v>14</v>
      </c>
      <c r="H174" t="s">
        <v>12</v>
      </c>
      <c r="I174">
        <v>1</v>
      </c>
      <c r="J174">
        <v>9.7899999999999991</v>
      </c>
      <c r="K174">
        <f t="shared" si="4"/>
        <v>11.552199999999999</v>
      </c>
      <c r="L174" t="str">
        <f>_xlfn.IFNA(VLOOKUP(C174,[1]מצבת_כלי_רכב!$E:$F,2,),"לא נמצא")</f>
        <v>יגאל פניאל</v>
      </c>
      <c r="M174" t="str">
        <f t="shared" si="5"/>
        <v>no</v>
      </c>
    </row>
    <row r="175" spans="1:13">
      <c r="A175">
        <v>337857</v>
      </c>
      <c r="B175">
        <v>1250326306</v>
      </c>
      <c r="C175">
        <v>73382101</v>
      </c>
      <c r="D175" s="27">
        <v>45700</v>
      </c>
      <c r="E175" s="26" t="s">
        <v>113</v>
      </c>
      <c r="F175" t="s">
        <v>11</v>
      </c>
      <c r="G175" t="s">
        <v>12</v>
      </c>
      <c r="H175" t="s">
        <v>15</v>
      </c>
      <c r="I175">
        <v>1</v>
      </c>
      <c r="J175">
        <v>9.7899999999999991</v>
      </c>
      <c r="K175">
        <f t="shared" si="4"/>
        <v>11.552199999999999</v>
      </c>
      <c r="L175" t="str">
        <f>_xlfn.IFNA(VLOOKUP(C175,[1]מצבת_כלי_רכב!$E:$F,2,),"לא נמצא")</f>
        <v>ארז שפירא(מאגר)</v>
      </c>
      <c r="M175" t="str">
        <f t="shared" si="5"/>
        <v>no</v>
      </c>
    </row>
    <row r="176" spans="1:13">
      <c r="A176">
        <v>337857</v>
      </c>
      <c r="B176">
        <v>1250326306</v>
      </c>
      <c r="C176">
        <v>73382101</v>
      </c>
      <c r="D176" s="27">
        <v>45700</v>
      </c>
      <c r="E176" s="26" t="s">
        <v>113</v>
      </c>
      <c r="F176" t="s">
        <v>11</v>
      </c>
      <c r="G176" t="s">
        <v>14</v>
      </c>
      <c r="H176" t="s">
        <v>12</v>
      </c>
      <c r="I176">
        <v>1</v>
      </c>
      <c r="J176">
        <v>9.7899999999999991</v>
      </c>
      <c r="K176">
        <f t="shared" si="4"/>
        <v>11.552199999999999</v>
      </c>
      <c r="L176" t="str">
        <f>_xlfn.IFNA(VLOOKUP(C176,[1]מצבת_כלי_רכב!$E:$F,2,),"לא נמצא")</f>
        <v>ארז שפירא(מאגר)</v>
      </c>
      <c r="M176" t="str">
        <f t="shared" si="5"/>
        <v>no</v>
      </c>
    </row>
    <row r="177" spans="1:13">
      <c r="A177">
        <v>337857</v>
      </c>
      <c r="B177">
        <v>1250326306</v>
      </c>
      <c r="C177">
        <v>73382101</v>
      </c>
      <c r="D177" s="27">
        <v>45700</v>
      </c>
      <c r="E177" s="26" t="s">
        <v>113</v>
      </c>
      <c r="F177" t="s">
        <v>11</v>
      </c>
      <c r="G177" t="s">
        <v>12</v>
      </c>
      <c r="H177" t="s">
        <v>24</v>
      </c>
      <c r="I177">
        <v>1</v>
      </c>
      <c r="J177">
        <v>9.7899999999999991</v>
      </c>
      <c r="K177">
        <f t="shared" si="4"/>
        <v>11.552199999999999</v>
      </c>
      <c r="L177" t="str">
        <f>_xlfn.IFNA(VLOOKUP(C177,[1]מצבת_כלי_רכב!$E:$F,2,),"לא נמצא")</f>
        <v>ארז שפירא(מאגר)</v>
      </c>
      <c r="M177" t="str">
        <f t="shared" si="5"/>
        <v>no</v>
      </c>
    </row>
    <row r="178" spans="1:13">
      <c r="A178">
        <v>337857</v>
      </c>
      <c r="B178">
        <v>1250326306</v>
      </c>
      <c r="C178">
        <v>73382101</v>
      </c>
      <c r="D178" s="27">
        <v>45700</v>
      </c>
      <c r="E178" s="26" t="s">
        <v>113</v>
      </c>
      <c r="F178" t="s">
        <v>11</v>
      </c>
      <c r="G178" t="s">
        <v>20</v>
      </c>
      <c r="H178" t="s">
        <v>12</v>
      </c>
      <c r="I178">
        <v>1</v>
      </c>
      <c r="J178">
        <v>9.7899999999999991</v>
      </c>
      <c r="K178">
        <f t="shared" si="4"/>
        <v>11.552199999999999</v>
      </c>
      <c r="L178" t="str">
        <f>_xlfn.IFNA(VLOOKUP(C178,[1]מצבת_כלי_רכב!$E:$F,2,),"לא נמצא")</f>
        <v>ארז שפירא(מאגר)</v>
      </c>
      <c r="M178" t="str">
        <f t="shared" si="5"/>
        <v>no</v>
      </c>
    </row>
    <row r="179" spans="1:13">
      <c r="A179">
        <v>337857</v>
      </c>
      <c r="B179">
        <v>1250326306</v>
      </c>
      <c r="C179">
        <v>73382101</v>
      </c>
      <c r="D179" s="27">
        <v>45698</v>
      </c>
      <c r="E179" s="26" t="s">
        <v>118</v>
      </c>
      <c r="F179" t="s">
        <v>11</v>
      </c>
      <c r="G179" t="s">
        <v>12</v>
      </c>
      <c r="H179" t="s">
        <v>15</v>
      </c>
      <c r="I179">
        <v>1</v>
      </c>
      <c r="J179">
        <v>9.7899999999999991</v>
      </c>
      <c r="K179">
        <f t="shared" si="4"/>
        <v>11.552199999999999</v>
      </c>
      <c r="L179" t="str">
        <f>_xlfn.IFNA(VLOOKUP(C179,[1]מצבת_כלי_רכב!$E:$F,2,),"לא נמצא")</f>
        <v>ארז שפירא(מאגר)</v>
      </c>
      <c r="M179" t="str">
        <f t="shared" si="5"/>
        <v>no</v>
      </c>
    </row>
    <row r="180" spans="1:13">
      <c r="A180">
        <v>337857</v>
      </c>
      <c r="B180">
        <v>1250326306</v>
      </c>
      <c r="C180">
        <v>73382101</v>
      </c>
      <c r="D180" s="27">
        <v>45698</v>
      </c>
      <c r="E180" s="26" t="s">
        <v>118</v>
      </c>
      <c r="F180" t="s">
        <v>11</v>
      </c>
      <c r="G180" t="s">
        <v>18</v>
      </c>
      <c r="H180" t="s">
        <v>12</v>
      </c>
      <c r="I180">
        <v>1</v>
      </c>
      <c r="J180">
        <v>9.7899999999999991</v>
      </c>
      <c r="K180">
        <f t="shared" si="4"/>
        <v>11.552199999999999</v>
      </c>
      <c r="L180" t="str">
        <f>_xlfn.IFNA(VLOOKUP(C180,[1]מצבת_כלי_רכב!$E:$F,2,),"לא נמצא")</f>
        <v>ארז שפירא(מאגר)</v>
      </c>
      <c r="M180" t="str">
        <f t="shared" si="5"/>
        <v>no</v>
      </c>
    </row>
    <row r="181" spans="1:13">
      <c r="A181">
        <v>351123</v>
      </c>
      <c r="B181">
        <v>1250321606</v>
      </c>
      <c r="C181">
        <v>62923103</v>
      </c>
      <c r="D181" s="27">
        <v>45698</v>
      </c>
      <c r="E181" s="26" t="s">
        <v>118</v>
      </c>
      <c r="F181" t="s">
        <v>23</v>
      </c>
      <c r="G181" t="s">
        <v>12</v>
      </c>
      <c r="H181" t="s">
        <v>13</v>
      </c>
      <c r="I181">
        <v>1</v>
      </c>
      <c r="J181">
        <v>48.98</v>
      </c>
      <c r="K181">
        <f t="shared" si="4"/>
        <v>57.796399999999991</v>
      </c>
      <c r="L181" t="str">
        <f>_xlfn.IFNA(VLOOKUP(C181,[1]מצבת_כלי_רכב!$E:$F,2,),"לא נמצא")</f>
        <v>מחסן ספרינטר</v>
      </c>
      <c r="M181" t="str">
        <f t="shared" si="5"/>
        <v>no</v>
      </c>
    </row>
    <row r="182" spans="1:13">
      <c r="A182">
        <v>351123</v>
      </c>
      <c r="B182">
        <v>1250321606</v>
      </c>
      <c r="C182">
        <v>62923103</v>
      </c>
      <c r="D182" s="27">
        <v>45698</v>
      </c>
      <c r="E182" s="26" t="s">
        <v>118</v>
      </c>
      <c r="F182" t="s">
        <v>23</v>
      </c>
      <c r="G182" t="s">
        <v>14</v>
      </c>
      <c r="H182" t="s">
        <v>12</v>
      </c>
      <c r="I182">
        <v>1</v>
      </c>
      <c r="J182">
        <v>48.98</v>
      </c>
      <c r="K182">
        <f t="shared" si="4"/>
        <v>57.796399999999991</v>
      </c>
      <c r="L182" t="str">
        <f>_xlfn.IFNA(VLOOKUP(C182,[1]מצבת_כלי_רכב!$E:$F,2,),"לא נמצא")</f>
        <v>מחסן ספרינטר</v>
      </c>
      <c r="M182" t="str">
        <f t="shared" si="5"/>
        <v>no</v>
      </c>
    </row>
    <row r="183" spans="1:13">
      <c r="A183">
        <v>337857</v>
      </c>
      <c r="B183">
        <v>1250326306</v>
      </c>
      <c r="C183">
        <v>73382101</v>
      </c>
      <c r="D183" s="27">
        <v>45698</v>
      </c>
      <c r="E183" s="26" t="s">
        <v>118</v>
      </c>
      <c r="F183" t="s">
        <v>11</v>
      </c>
      <c r="G183" t="s">
        <v>12</v>
      </c>
      <c r="H183" t="s">
        <v>21</v>
      </c>
      <c r="I183">
        <v>1</v>
      </c>
      <c r="J183">
        <v>9.7899999999999991</v>
      </c>
      <c r="K183">
        <f t="shared" si="4"/>
        <v>11.552199999999999</v>
      </c>
      <c r="L183" t="str">
        <f>_xlfn.IFNA(VLOOKUP(C183,[1]מצבת_כלי_רכב!$E:$F,2,),"לא נמצא")</f>
        <v>ארז שפירא(מאגר)</v>
      </c>
      <c r="M183" t="str">
        <f t="shared" si="5"/>
        <v>no</v>
      </c>
    </row>
    <row r="184" spans="1:13">
      <c r="A184">
        <v>337857</v>
      </c>
      <c r="B184">
        <v>1250326306</v>
      </c>
      <c r="C184">
        <v>73382101</v>
      </c>
      <c r="D184" s="27">
        <v>45698</v>
      </c>
      <c r="E184" s="26" t="s">
        <v>118</v>
      </c>
      <c r="F184" t="s">
        <v>11</v>
      </c>
      <c r="G184" t="s">
        <v>25</v>
      </c>
      <c r="H184" t="s">
        <v>12</v>
      </c>
      <c r="I184">
        <v>1</v>
      </c>
      <c r="J184">
        <v>9.7899999999999991</v>
      </c>
      <c r="K184">
        <f t="shared" si="4"/>
        <v>11.552199999999999</v>
      </c>
      <c r="L184" t="str">
        <f>_xlfn.IFNA(VLOOKUP(C184,[1]מצבת_כלי_רכב!$E:$F,2,),"לא נמצא")</f>
        <v>ארז שפירא(מאגר)</v>
      </c>
      <c r="M184" t="str">
        <f t="shared" si="5"/>
        <v>no</v>
      </c>
    </row>
    <row r="185" spans="1:13">
      <c r="A185">
        <v>351123</v>
      </c>
      <c r="B185">
        <v>1250321606</v>
      </c>
      <c r="C185">
        <v>62923103</v>
      </c>
      <c r="D185" s="27">
        <v>45698</v>
      </c>
      <c r="E185" s="26" t="s">
        <v>118</v>
      </c>
      <c r="F185" t="s">
        <v>23</v>
      </c>
      <c r="G185" t="s">
        <v>20</v>
      </c>
      <c r="H185" t="s">
        <v>12</v>
      </c>
      <c r="I185">
        <v>1</v>
      </c>
      <c r="J185">
        <v>48.98</v>
      </c>
      <c r="K185">
        <f t="shared" si="4"/>
        <v>57.796399999999991</v>
      </c>
      <c r="L185" t="str">
        <f>_xlfn.IFNA(VLOOKUP(C185,[1]מצבת_כלי_רכב!$E:$F,2,),"לא נמצא")</f>
        <v>מחסן ספרינטר</v>
      </c>
      <c r="M185" t="str">
        <f t="shared" si="5"/>
        <v>no</v>
      </c>
    </row>
    <row r="186" spans="1:13">
      <c r="A186">
        <v>351123</v>
      </c>
      <c r="B186">
        <v>1250321606</v>
      </c>
      <c r="C186">
        <v>76886302</v>
      </c>
      <c r="D186" s="27">
        <v>45697</v>
      </c>
      <c r="E186" s="26" t="s">
        <v>115</v>
      </c>
      <c r="F186" t="s">
        <v>11</v>
      </c>
      <c r="G186" t="s">
        <v>12</v>
      </c>
      <c r="H186" t="s">
        <v>15</v>
      </c>
      <c r="I186">
        <v>1</v>
      </c>
      <c r="J186">
        <v>9.7899999999999991</v>
      </c>
      <c r="K186">
        <f t="shared" si="4"/>
        <v>11.552199999999999</v>
      </c>
      <c r="L186" t="str">
        <f>_xlfn.IFNA(VLOOKUP(C186,[1]מצבת_כלי_רכב!$E:$F,2,),"לא נמצא")</f>
        <v>יניב הררי</v>
      </c>
      <c r="M186" t="str">
        <f t="shared" si="5"/>
        <v>no</v>
      </c>
    </row>
    <row r="187" spans="1:13">
      <c r="A187">
        <v>351123</v>
      </c>
      <c r="B187">
        <v>1250321606</v>
      </c>
      <c r="C187">
        <v>76886302</v>
      </c>
      <c r="D187" s="27">
        <v>45697</v>
      </c>
      <c r="E187" s="26" t="s">
        <v>115</v>
      </c>
      <c r="F187" t="s">
        <v>11</v>
      </c>
      <c r="G187" t="s">
        <v>14</v>
      </c>
      <c r="H187" t="s">
        <v>12</v>
      </c>
      <c r="I187">
        <v>1</v>
      </c>
      <c r="J187">
        <v>9.7899999999999991</v>
      </c>
      <c r="K187">
        <f t="shared" si="4"/>
        <v>11.552199999999999</v>
      </c>
      <c r="L187" t="str">
        <f>_xlfn.IFNA(VLOOKUP(C187,[1]מצבת_כלי_רכב!$E:$F,2,),"לא נמצא")</f>
        <v>יניב הררי</v>
      </c>
      <c r="M187" t="str">
        <f t="shared" si="5"/>
        <v>no</v>
      </c>
    </row>
    <row r="188" spans="1:13">
      <c r="A188">
        <v>351123</v>
      </c>
      <c r="B188">
        <v>1250321606</v>
      </c>
      <c r="C188">
        <v>76886302</v>
      </c>
      <c r="D188" s="27">
        <v>45697</v>
      </c>
      <c r="E188" s="26" t="s">
        <v>115</v>
      </c>
      <c r="F188" t="s">
        <v>11</v>
      </c>
      <c r="G188" t="s">
        <v>12</v>
      </c>
      <c r="H188" t="s">
        <v>21</v>
      </c>
      <c r="I188">
        <v>1</v>
      </c>
      <c r="J188">
        <v>9.7899999999999991</v>
      </c>
      <c r="K188">
        <f t="shared" si="4"/>
        <v>11.552199999999999</v>
      </c>
      <c r="L188" t="str">
        <f>_xlfn.IFNA(VLOOKUP(C188,[1]מצבת_כלי_רכב!$E:$F,2,),"לא נמצא")</f>
        <v>יניב הררי</v>
      </c>
      <c r="M188" t="str">
        <f t="shared" si="5"/>
        <v>no</v>
      </c>
    </row>
    <row r="189" spans="1:13">
      <c r="A189">
        <v>351123</v>
      </c>
      <c r="B189">
        <v>1250321606</v>
      </c>
      <c r="C189">
        <v>76886302</v>
      </c>
      <c r="D189" s="27">
        <v>45697</v>
      </c>
      <c r="E189" s="26" t="s">
        <v>115</v>
      </c>
      <c r="F189" t="s">
        <v>11</v>
      </c>
      <c r="G189" t="s">
        <v>17</v>
      </c>
      <c r="H189" t="s">
        <v>12</v>
      </c>
      <c r="I189">
        <v>1</v>
      </c>
      <c r="J189">
        <v>9.7899999999999991</v>
      </c>
      <c r="K189">
        <f t="shared" si="4"/>
        <v>11.552199999999999</v>
      </c>
      <c r="L189" t="str">
        <f>_xlfn.IFNA(VLOOKUP(C189,[1]מצבת_כלי_רכב!$E:$F,2,),"לא נמצא")</f>
        <v>יניב הררי</v>
      </c>
      <c r="M189" t="str">
        <f t="shared" si="5"/>
        <v>no</v>
      </c>
    </row>
    <row r="190" spans="1:13">
      <c r="A190">
        <v>337857</v>
      </c>
      <c r="B190">
        <v>1250326306</v>
      </c>
      <c r="C190">
        <v>73382101</v>
      </c>
      <c r="D190" s="27">
        <v>45697</v>
      </c>
      <c r="E190" s="26" t="s">
        <v>115</v>
      </c>
      <c r="F190" t="s">
        <v>11</v>
      </c>
      <c r="G190" t="s">
        <v>12</v>
      </c>
      <c r="H190" t="s">
        <v>15</v>
      </c>
      <c r="I190">
        <v>1</v>
      </c>
      <c r="J190">
        <v>9.7899999999999991</v>
      </c>
      <c r="K190">
        <f t="shared" si="4"/>
        <v>11.552199999999999</v>
      </c>
      <c r="L190" t="str">
        <f>_xlfn.IFNA(VLOOKUP(C190,[1]מצבת_כלי_רכב!$E:$F,2,),"לא נמצא")</f>
        <v>ארז שפירא(מאגר)</v>
      </c>
      <c r="M190" t="str">
        <f t="shared" si="5"/>
        <v>no</v>
      </c>
    </row>
    <row r="191" spans="1:13">
      <c r="A191">
        <v>337857</v>
      </c>
      <c r="B191">
        <v>1250326306</v>
      </c>
      <c r="C191">
        <v>73382101</v>
      </c>
      <c r="D191" s="27">
        <v>45697</v>
      </c>
      <c r="E191" s="26" t="s">
        <v>115</v>
      </c>
      <c r="F191" t="s">
        <v>11</v>
      </c>
      <c r="G191" t="s">
        <v>14</v>
      </c>
      <c r="H191" t="s">
        <v>12</v>
      </c>
      <c r="I191">
        <v>1</v>
      </c>
      <c r="J191">
        <v>9.7899999999999991</v>
      </c>
      <c r="K191">
        <f t="shared" si="4"/>
        <v>11.552199999999999</v>
      </c>
      <c r="L191" t="str">
        <f>_xlfn.IFNA(VLOOKUP(C191,[1]מצבת_כלי_רכב!$E:$F,2,),"לא נמצא")</f>
        <v>ארז שפירא(מאגר)</v>
      </c>
      <c r="M191" t="str">
        <f t="shared" si="5"/>
        <v>no</v>
      </c>
    </row>
    <row r="192" spans="1:13">
      <c r="A192">
        <v>337857</v>
      </c>
      <c r="B192">
        <v>1250326306</v>
      </c>
      <c r="C192">
        <v>73382101</v>
      </c>
      <c r="D192" s="27">
        <v>45697</v>
      </c>
      <c r="E192" s="26" t="s">
        <v>115</v>
      </c>
      <c r="F192" t="s">
        <v>11</v>
      </c>
      <c r="G192" t="s">
        <v>12</v>
      </c>
      <c r="H192" t="s">
        <v>16</v>
      </c>
      <c r="I192">
        <v>1</v>
      </c>
      <c r="J192">
        <v>9.7899999999999991</v>
      </c>
      <c r="K192">
        <f t="shared" si="4"/>
        <v>11.552199999999999</v>
      </c>
      <c r="L192" t="str">
        <f>_xlfn.IFNA(VLOOKUP(C192,[1]מצבת_כלי_רכב!$E:$F,2,),"לא נמצא")</f>
        <v>ארז שפירא(מאגר)</v>
      </c>
      <c r="M192" t="str">
        <f t="shared" si="5"/>
        <v>no</v>
      </c>
    </row>
    <row r="193" spans="1:13">
      <c r="A193">
        <v>337857</v>
      </c>
      <c r="B193">
        <v>1250326306</v>
      </c>
      <c r="C193">
        <v>73382101</v>
      </c>
      <c r="D193" s="27">
        <v>45697</v>
      </c>
      <c r="E193" s="26" t="s">
        <v>115</v>
      </c>
      <c r="F193" t="s">
        <v>11</v>
      </c>
      <c r="G193" t="s">
        <v>20</v>
      </c>
      <c r="H193" t="s">
        <v>12</v>
      </c>
      <c r="I193">
        <v>1</v>
      </c>
      <c r="J193">
        <v>9.7899999999999991</v>
      </c>
      <c r="K193">
        <f t="shared" si="4"/>
        <v>11.552199999999999</v>
      </c>
      <c r="L193" t="str">
        <f>_xlfn.IFNA(VLOOKUP(C193,[1]מצבת_כלי_רכב!$E:$F,2,),"לא נמצא")</f>
        <v>ארז שפירא(מאגר)</v>
      </c>
      <c r="M193" t="str">
        <f t="shared" si="5"/>
        <v>no</v>
      </c>
    </row>
    <row r="194" spans="1:13">
      <c r="A194">
        <v>351123</v>
      </c>
      <c r="B194">
        <v>1250321606</v>
      </c>
      <c r="C194">
        <v>76886302</v>
      </c>
      <c r="D194" s="27">
        <v>45695</v>
      </c>
      <c r="E194" s="26" t="s">
        <v>116</v>
      </c>
      <c r="F194" t="s">
        <v>11</v>
      </c>
      <c r="G194" t="s">
        <v>12</v>
      </c>
      <c r="H194" t="s">
        <v>15</v>
      </c>
      <c r="I194">
        <v>1</v>
      </c>
      <c r="J194">
        <v>9.7899999999999991</v>
      </c>
      <c r="K194">
        <f t="shared" si="4"/>
        <v>11.552199999999999</v>
      </c>
      <c r="L194" t="str">
        <f>_xlfn.IFNA(VLOOKUP(C194,[1]מצבת_כלי_רכב!$E:$F,2,),"לא נמצא")</f>
        <v>יניב הררי</v>
      </c>
      <c r="M194" t="str">
        <f t="shared" si="5"/>
        <v>yes</v>
      </c>
    </row>
    <row r="195" spans="1:13">
      <c r="A195">
        <v>351123</v>
      </c>
      <c r="B195">
        <v>1250321606</v>
      </c>
      <c r="C195">
        <v>76886302</v>
      </c>
      <c r="D195" s="27">
        <v>45695</v>
      </c>
      <c r="E195" s="26" t="s">
        <v>116</v>
      </c>
      <c r="F195" t="s">
        <v>11</v>
      </c>
      <c r="G195" t="s">
        <v>18</v>
      </c>
      <c r="H195" t="s">
        <v>12</v>
      </c>
      <c r="I195">
        <v>1</v>
      </c>
      <c r="J195">
        <v>9.7899999999999991</v>
      </c>
      <c r="K195">
        <f t="shared" si="4"/>
        <v>11.552199999999999</v>
      </c>
      <c r="L195" t="str">
        <f>_xlfn.IFNA(VLOOKUP(C195,[1]מצבת_כלי_רכב!$E:$F,2,),"לא נמצא")</f>
        <v>יניב הררי</v>
      </c>
      <c r="M195" t="str">
        <f t="shared" si="5"/>
        <v>yes</v>
      </c>
    </row>
    <row r="196" spans="1:13">
      <c r="A196">
        <v>351123</v>
      </c>
      <c r="B196">
        <v>1250321606</v>
      </c>
      <c r="C196">
        <v>76886302</v>
      </c>
      <c r="D196" s="27">
        <v>45693</v>
      </c>
      <c r="E196" s="26" t="s">
        <v>113</v>
      </c>
      <c r="F196" t="s">
        <v>11</v>
      </c>
      <c r="G196" t="s">
        <v>12</v>
      </c>
      <c r="H196" t="s">
        <v>13</v>
      </c>
      <c r="I196">
        <v>1</v>
      </c>
      <c r="J196">
        <v>9.7899999999999991</v>
      </c>
      <c r="K196">
        <f t="shared" si="4"/>
        <v>11.552199999999999</v>
      </c>
      <c r="L196" t="str">
        <f>_xlfn.IFNA(VLOOKUP(C196,[1]מצבת_כלי_רכב!$E:$F,2,),"לא נמצא")</f>
        <v>יניב הררי</v>
      </c>
      <c r="M196" t="str">
        <f t="shared" si="5"/>
        <v>no</v>
      </c>
    </row>
    <row r="197" spans="1:13">
      <c r="A197">
        <v>351123</v>
      </c>
      <c r="B197">
        <v>1250321606</v>
      </c>
      <c r="C197">
        <v>76886302</v>
      </c>
      <c r="D197" s="27">
        <v>45693</v>
      </c>
      <c r="E197" s="26" t="s">
        <v>113</v>
      </c>
      <c r="F197" t="s">
        <v>11</v>
      </c>
      <c r="G197" t="s">
        <v>14</v>
      </c>
      <c r="H197" t="s">
        <v>12</v>
      </c>
      <c r="I197">
        <v>1</v>
      </c>
      <c r="J197">
        <v>9.7899999999999991</v>
      </c>
      <c r="K197">
        <f t="shared" si="4"/>
        <v>11.552199999999999</v>
      </c>
      <c r="L197" t="str">
        <f>_xlfn.IFNA(VLOOKUP(C197,[1]מצבת_כלי_רכב!$E:$F,2,),"לא נמצא")</f>
        <v>יניב הררי</v>
      </c>
      <c r="M197" t="str">
        <f t="shared" si="5"/>
        <v>no</v>
      </c>
    </row>
    <row r="198" spans="1:13">
      <c r="A198">
        <v>351123</v>
      </c>
      <c r="B198">
        <v>1250321606</v>
      </c>
      <c r="C198">
        <v>76886302</v>
      </c>
      <c r="D198" s="27">
        <v>45691</v>
      </c>
      <c r="E198" s="26" t="s">
        <v>118</v>
      </c>
      <c r="F198" t="s">
        <v>11</v>
      </c>
      <c r="G198" t="s">
        <v>12</v>
      </c>
      <c r="H198" t="s">
        <v>13</v>
      </c>
      <c r="I198">
        <v>1</v>
      </c>
      <c r="J198">
        <v>9.7899999999999991</v>
      </c>
      <c r="K198">
        <f t="shared" si="4"/>
        <v>11.552199999999999</v>
      </c>
      <c r="L198" t="str">
        <f>_xlfn.IFNA(VLOOKUP(C198,[1]מצבת_כלי_רכב!$E:$F,2,),"לא נמצא")</f>
        <v>יניב הררי</v>
      </c>
      <c r="M198" t="str">
        <f t="shared" si="5"/>
        <v>no</v>
      </c>
    </row>
    <row r="199" spans="1:13">
      <c r="A199">
        <v>351123</v>
      </c>
      <c r="B199">
        <v>1250321606</v>
      </c>
      <c r="C199">
        <v>76886302</v>
      </c>
      <c r="D199" s="27">
        <v>45691</v>
      </c>
      <c r="E199" s="26" t="s">
        <v>118</v>
      </c>
      <c r="F199" t="s">
        <v>11</v>
      </c>
      <c r="G199" t="s">
        <v>22</v>
      </c>
      <c r="H199" t="s">
        <v>12</v>
      </c>
      <c r="I199">
        <v>1</v>
      </c>
      <c r="J199">
        <v>9.7899999999999991</v>
      </c>
      <c r="K199">
        <f t="shared" ref="K199:K262" si="6">J199*1.18</f>
        <v>11.552199999999999</v>
      </c>
      <c r="L199" t="str">
        <f>_xlfn.IFNA(VLOOKUP(C199,[1]מצבת_כלי_רכב!$E:$F,2,),"לא נמצא")</f>
        <v>יניב הררי</v>
      </c>
      <c r="M199" t="str">
        <f t="shared" ref="M199:M262" si="7">IF(OR(E199="Friday", E199="Saturday"),"yes","no")</f>
        <v>no</v>
      </c>
    </row>
    <row r="200" spans="1:13">
      <c r="A200">
        <v>351123</v>
      </c>
      <c r="B200">
        <v>1250321606</v>
      </c>
      <c r="C200">
        <v>62923103</v>
      </c>
      <c r="D200" s="27">
        <v>45691</v>
      </c>
      <c r="E200" s="26" t="s">
        <v>118</v>
      </c>
      <c r="F200" t="s">
        <v>23</v>
      </c>
      <c r="G200" t="s">
        <v>12</v>
      </c>
      <c r="H200" t="s">
        <v>21</v>
      </c>
      <c r="I200">
        <v>1</v>
      </c>
      <c r="J200">
        <v>48.98</v>
      </c>
      <c r="K200">
        <f t="shared" si="6"/>
        <v>57.796399999999991</v>
      </c>
      <c r="L200" t="str">
        <f>_xlfn.IFNA(VLOOKUP(C200,[1]מצבת_כלי_רכב!$E:$F,2,),"לא נמצא")</f>
        <v>מחסן ספרינטר</v>
      </c>
      <c r="M200" t="str">
        <f t="shared" si="7"/>
        <v>no</v>
      </c>
    </row>
    <row r="201" spans="1:13">
      <c r="A201">
        <v>351123</v>
      </c>
      <c r="B201">
        <v>1250321606</v>
      </c>
      <c r="C201">
        <v>62923103</v>
      </c>
      <c r="D201" s="27">
        <v>45691</v>
      </c>
      <c r="E201" s="26" t="s">
        <v>118</v>
      </c>
      <c r="F201" t="s">
        <v>23</v>
      </c>
      <c r="G201" t="s">
        <v>17</v>
      </c>
      <c r="H201" t="s">
        <v>12</v>
      </c>
      <c r="I201">
        <v>1</v>
      </c>
      <c r="J201">
        <v>48.98</v>
      </c>
      <c r="K201">
        <f t="shared" si="6"/>
        <v>57.796399999999991</v>
      </c>
      <c r="L201" t="str">
        <f>_xlfn.IFNA(VLOOKUP(C201,[1]מצבת_כלי_רכב!$E:$F,2,),"לא נמצא")</f>
        <v>מחסן ספרינטר</v>
      </c>
      <c r="M201" t="str">
        <f t="shared" si="7"/>
        <v>no</v>
      </c>
    </row>
    <row r="202" spans="1:13">
      <c r="A202">
        <v>337857</v>
      </c>
      <c r="B202">
        <v>1250326306</v>
      </c>
      <c r="C202">
        <v>53484801</v>
      </c>
      <c r="D202" s="27">
        <v>45691</v>
      </c>
      <c r="E202" s="26" t="s">
        <v>118</v>
      </c>
      <c r="F202" t="s">
        <v>11</v>
      </c>
      <c r="G202" t="s">
        <v>12</v>
      </c>
      <c r="H202" t="s">
        <v>21</v>
      </c>
      <c r="I202">
        <v>1</v>
      </c>
      <c r="J202">
        <v>9.7899999999999991</v>
      </c>
      <c r="K202">
        <f t="shared" si="6"/>
        <v>11.552199999999999</v>
      </c>
      <c r="L202" t="str">
        <f>_xlfn.IFNA(VLOOKUP(C202,[1]מצבת_כלי_רכב!$E:$F,2,),"לא נמצא")</f>
        <v>איציק גבע</v>
      </c>
      <c r="M202" t="str">
        <f t="shared" si="7"/>
        <v>no</v>
      </c>
    </row>
    <row r="203" spans="1:13">
      <c r="A203">
        <v>337857</v>
      </c>
      <c r="B203">
        <v>1250326306</v>
      </c>
      <c r="C203">
        <v>53484801</v>
      </c>
      <c r="D203" s="27">
        <v>45691</v>
      </c>
      <c r="E203" s="26" t="s">
        <v>118</v>
      </c>
      <c r="F203" t="s">
        <v>11</v>
      </c>
      <c r="G203" t="s">
        <v>20</v>
      </c>
      <c r="H203" t="s">
        <v>12</v>
      </c>
      <c r="I203">
        <v>1</v>
      </c>
      <c r="J203">
        <v>9.7899999999999991</v>
      </c>
      <c r="K203">
        <f t="shared" si="6"/>
        <v>11.552199999999999</v>
      </c>
      <c r="L203" t="str">
        <f>_xlfn.IFNA(VLOOKUP(C203,[1]מצבת_כלי_רכב!$E:$F,2,),"לא נמצא")</f>
        <v>איציק גבע</v>
      </c>
      <c r="M203" t="str">
        <f t="shared" si="7"/>
        <v>no</v>
      </c>
    </row>
    <row r="204" spans="1:13">
      <c r="A204">
        <v>337857</v>
      </c>
      <c r="B204">
        <v>1250326306</v>
      </c>
      <c r="C204">
        <v>73382101</v>
      </c>
      <c r="D204" s="27">
        <v>45689</v>
      </c>
      <c r="E204" s="26" t="s">
        <v>117</v>
      </c>
      <c r="F204" t="s">
        <v>11</v>
      </c>
      <c r="G204" t="s">
        <v>12</v>
      </c>
      <c r="H204" t="s">
        <v>15</v>
      </c>
      <c r="I204">
        <v>1</v>
      </c>
      <c r="J204">
        <v>9.7899999999999991</v>
      </c>
      <c r="K204">
        <f t="shared" si="6"/>
        <v>11.552199999999999</v>
      </c>
      <c r="L204" t="str">
        <f>_xlfn.IFNA(VLOOKUP(C204,[1]מצבת_כלי_רכב!$E:$F,2,),"לא נמצא")</f>
        <v>ארז שפירא(מאגר)</v>
      </c>
      <c r="M204" t="str">
        <f t="shared" si="7"/>
        <v>yes</v>
      </c>
    </row>
    <row r="205" spans="1:13">
      <c r="A205">
        <v>337857</v>
      </c>
      <c r="B205">
        <v>1250326306</v>
      </c>
      <c r="C205">
        <v>73382101</v>
      </c>
      <c r="D205" s="27">
        <v>45689</v>
      </c>
      <c r="E205" s="26" t="s">
        <v>117</v>
      </c>
      <c r="F205" t="s">
        <v>11</v>
      </c>
      <c r="G205" t="s">
        <v>18</v>
      </c>
      <c r="H205" t="s">
        <v>12</v>
      </c>
      <c r="I205">
        <v>1</v>
      </c>
      <c r="J205">
        <v>9.7899999999999991</v>
      </c>
      <c r="K205">
        <f t="shared" si="6"/>
        <v>11.552199999999999</v>
      </c>
      <c r="L205" t="str">
        <f>_xlfn.IFNA(VLOOKUP(C205,[1]מצבת_כלי_רכב!$E:$F,2,),"לא נמצא")</f>
        <v>ארז שפירא(מאגר)</v>
      </c>
      <c r="M205" t="str">
        <f t="shared" si="7"/>
        <v>yes</v>
      </c>
    </row>
    <row r="206" spans="1:13">
      <c r="A206">
        <v>337857</v>
      </c>
      <c r="B206">
        <v>1250326306</v>
      </c>
      <c r="C206">
        <v>73382101</v>
      </c>
      <c r="D206" s="27">
        <v>45689</v>
      </c>
      <c r="E206" s="26" t="s">
        <v>117</v>
      </c>
      <c r="F206" t="s">
        <v>11</v>
      </c>
      <c r="G206" t="s">
        <v>12</v>
      </c>
      <c r="H206" t="s">
        <v>16</v>
      </c>
      <c r="I206">
        <v>1</v>
      </c>
      <c r="J206">
        <v>9.7899999999999991</v>
      </c>
      <c r="K206">
        <f t="shared" si="6"/>
        <v>11.552199999999999</v>
      </c>
      <c r="L206" t="str">
        <f>_xlfn.IFNA(VLOOKUP(C206,[1]מצבת_כלי_רכב!$E:$F,2,),"לא נמצא")</f>
        <v>ארז שפירא(מאגר)</v>
      </c>
      <c r="M206" t="str">
        <f t="shared" si="7"/>
        <v>yes</v>
      </c>
    </row>
    <row r="207" spans="1:13">
      <c r="A207">
        <v>337857</v>
      </c>
      <c r="B207">
        <v>1250326306</v>
      </c>
      <c r="C207">
        <v>73382101</v>
      </c>
      <c r="D207" s="27">
        <v>45689</v>
      </c>
      <c r="E207" s="26" t="s">
        <v>117</v>
      </c>
      <c r="F207" t="s">
        <v>11</v>
      </c>
      <c r="G207" t="s">
        <v>25</v>
      </c>
      <c r="H207" t="s">
        <v>12</v>
      </c>
      <c r="I207">
        <v>1</v>
      </c>
      <c r="J207">
        <v>9.7899999999999991</v>
      </c>
      <c r="K207">
        <f t="shared" si="6"/>
        <v>11.552199999999999</v>
      </c>
      <c r="L207" t="str">
        <f>_xlfn.IFNA(VLOOKUP(C207,[1]מצבת_כלי_רכב!$E:$F,2,),"לא נמצא")</f>
        <v>ארז שפירא(מאגר)</v>
      </c>
      <c r="M207" t="str">
        <f t="shared" si="7"/>
        <v>yes</v>
      </c>
    </row>
    <row r="208" spans="1:13">
      <c r="A208">
        <v>351123</v>
      </c>
      <c r="B208">
        <v>1250321606</v>
      </c>
      <c r="C208">
        <v>76886302</v>
      </c>
      <c r="D208" s="27">
        <v>45685</v>
      </c>
      <c r="E208" s="26" t="s">
        <v>114</v>
      </c>
      <c r="F208" t="s">
        <v>11</v>
      </c>
      <c r="G208" t="s">
        <v>20</v>
      </c>
      <c r="H208" t="s">
        <v>12</v>
      </c>
      <c r="I208">
        <v>1</v>
      </c>
      <c r="J208">
        <v>9.7899999999999991</v>
      </c>
      <c r="K208">
        <f t="shared" si="6"/>
        <v>11.552199999999999</v>
      </c>
      <c r="L208" t="str">
        <f>_xlfn.IFNA(VLOOKUP(C208,[1]מצבת_כלי_רכב!$E:$F,2,),"לא נמצא")</f>
        <v>יניב הררי</v>
      </c>
      <c r="M208" t="str">
        <f t="shared" si="7"/>
        <v>no</v>
      </c>
    </row>
    <row r="209" spans="1:13">
      <c r="A209">
        <v>351123</v>
      </c>
      <c r="B209">
        <v>1250321606</v>
      </c>
      <c r="C209">
        <v>76886302</v>
      </c>
      <c r="D209" s="27">
        <v>45685</v>
      </c>
      <c r="E209" s="26" t="s">
        <v>114</v>
      </c>
      <c r="F209" t="s">
        <v>11</v>
      </c>
      <c r="G209" t="s">
        <v>12</v>
      </c>
      <c r="H209" t="s">
        <v>16</v>
      </c>
      <c r="I209">
        <v>1</v>
      </c>
      <c r="J209">
        <v>9.7899999999999991</v>
      </c>
      <c r="K209">
        <f t="shared" si="6"/>
        <v>11.552199999999999</v>
      </c>
      <c r="L209" t="str">
        <f>_xlfn.IFNA(VLOOKUP(C209,[1]מצבת_כלי_רכב!$E:$F,2,),"לא נמצא")</f>
        <v>יניב הררי</v>
      </c>
      <c r="M209" t="str">
        <f t="shared" si="7"/>
        <v>no</v>
      </c>
    </row>
    <row r="210" spans="1:13">
      <c r="A210">
        <v>351123</v>
      </c>
      <c r="B210">
        <v>1250321606</v>
      </c>
      <c r="C210">
        <v>76886302</v>
      </c>
      <c r="D210" s="27">
        <v>45685</v>
      </c>
      <c r="E210" s="26" t="s">
        <v>114</v>
      </c>
      <c r="F210" t="s">
        <v>11</v>
      </c>
      <c r="G210" t="s">
        <v>17</v>
      </c>
      <c r="H210" t="s">
        <v>12</v>
      </c>
      <c r="I210">
        <v>1</v>
      </c>
      <c r="J210">
        <v>9.7899999999999991</v>
      </c>
      <c r="K210">
        <f t="shared" si="6"/>
        <v>11.552199999999999</v>
      </c>
      <c r="L210" t="str">
        <f>_xlfn.IFNA(VLOOKUP(C210,[1]מצבת_כלי_רכב!$E:$F,2,),"לא נמצא")</f>
        <v>יניב הררי</v>
      </c>
      <c r="M210" t="str">
        <f t="shared" si="7"/>
        <v>no</v>
      </c>
    </row>
    <row r="211" spans="1:13">
      <c r="A211">
        <v>337857</v>
      </c>
      <c r="B211">
        <v>1250166056</v>
      </c>
      <c r="C211">
        <v>73382101</v>
      </c>
      <c r="D211" s="27">
        <v>45684</v>
      </c>
      <c r="E211" s="26" t="s">
        <v>118</v>
      </c>
      <c r="F211" t="s">
        <v>11</v>
      </c>
      <c r="G211" t="s">
        <v>12</v>
      </c>
      <c r="H211" t="s">
        <v>15</v>
      </c>
      <c r="I211">
        <v>1</v>
      </c>
      <c r="J211">
        <v>9.7899999999999991</v>
      </c>
      <c r="K211">
        <f t="shared" si="6"/>
        <v>11.552199999999999</v>
      </c>
      <c r="L211" t="str">
        <f>_xlfn.IFNA(VLOOKUP(C211,[1]מצבת_כלי_רכב!$E:$F,2,),"לא נמצא")</f>
        <v>ארז שפירא(מאגר)</v>
      </c>
      <c r="M211" t="str">
        <f t="shared" si="7"/>
        <v>no</v>
      </c>
    </row>
    <row r="212" spans="1:13">
      <c r="A212">
        <v>337857</v>
      </c>
      <c r="B212">
        <v>1250166056</v>
      </c>
      <c r="C212">
        <v>73382101</v>
      </c>
      <c r="D212" s="27">
        <v>45684</v>
      </c>
      <c r="E212" s="26" t="s">
        <v>118</v>
      </c>
      <c r="F212" t="s">
        <v>11</v>
      </c>
      <c r="G212" t="s">
        <v>14</v>
      </c>
      <c r="H212" t="s">
        <v>12</v>
      </c>
      <c r="I212">
        <v>1</v>
      </c>
      <c r="J212">
        <v>9.7899999999999991</v>
      </c>
      <c r="K212">
        <f t="shared" si="6"/>
        <v>11.552199999999999</v>
      </c>
      <c r="L212" t="str">
        <f>_xlfn.IFNA(VLOOKUP(C212,[1]מצבת_כלי_רכב!$E:$F,2,),"לא נמצא")</f>
        <v>ארז שפירא(מאגר)</v>
      </c>
      <c r="M212" t="str">
        <f t="shared" si="7"/>
        <v>no</v>
      </c>
    </row>
    <row r="213" spans="1:13">
      <c r="A213">
        <v>337857</v>
      </c>
      <c r="B213">
        <v>1250166056</v>
      </c>
      <c r="C213">
        <v>50113501</v>
      </c>
      <c r="D213" s="27">
        <v>45680</v>
      </c>
      <c r="E213" s="26" t="s">
        <v>112</v>
      </c>
      <c r="F213" t="s">
        <v>11</v>
      </c>
      <c r="G213" t="s">
        <v>12</v>
      </c>
      <c r="H213" t="s">
        <v>16</v>
      </c>
      <c r="I213">
        <v>1</v>
      </c>
      <c r="J213">
        <v>9.7899999999999991</v>
      </c>
      <c r="K213">
        <f t="shared" si="6"/>
        <v>11.552199999999999</v>
      </c>
      <c r="L213" t="str">
        <f>_xlfn.IFNA(VLOOKUP(C213,[1]מצבת_כלי_רכב!$E:$F,2,),"לא נמצא")</f>
        <v>יאיר חסידוב</v>
      </c>
      <c r="M213" t="str">
        <f t="shared" si="7"/>
        <v>no</v>
      </c>
    </row>
    <row r="214" spans="1:13">
      <c r="A214">
        <v>337857</v>
      </c>
      <c r="B214">
        <v>1250166056</v>
      </c>
      <c r="C214">
        <v>50113501</v>
      </c>
      <c r="D214" s="27">
        <v>45680</v>
      </c>
      <c r="E214" s="26" t="s">
        <v>112</v>
      </c>
      <c r="F214" t="s">
        <v>11</v>
      </c>
      <c r="G214" t="s">
        <v>25</v>
      </c>
      <c r="H214" t="s">
        <v>12</v>
      </c>
      <c r="I214">
        <v>1</v>
      </c>
      <c r="J214">
        <v>9.7899999999999991</v>
      </c>
      <c r="K214">
        <f t="shared" si="6"/>
        <v>11.552199999999999</v>
      </c>
      <c r="L214" t="str">
        <f>_xlfn.IFNA(VLOOKUP(C214,[1]מצבת_כלי_רכב!$E:$F,2,),"לא נמצא")</f>
        <v>יאיר חסידוב</v>
      </c>
      <c r="M214" t="str">
        <f t="shared" si="7"/>
        <v>no</v>
      </c>
    </row>
    <row r="215" spans="1:13">
      <c r="A215">
        <v>351123</v>
      </c>
      <c r="B215">
        <v>1250166151</v>
      </c>
      <c r="C215">
        <v>76886302</v>
      </c>
      <c r="D215" s="27">
        <v>45679</v>
      </c>
      <c r="E215" s="26" t="s">
        <v>113</v>
      </c>
      <c r="F215" t="s">
        <v>11</v>
      </c>
      <c r="G215" t="s">
        <v>12</v>
      </c>
      <c r="H215" t="s">
        <v>21</v>
      </c>
      <c r="I215">
        <v>1</v>
      </c>
      <c r="J215">
        <v>9.7899999999999991</v>
      </c>
      <c r="K215">
        <f t="shared" si="6"/>
        <v>11.552199999999999</v>
      </c>
      <c r="L215" t="str">
        <f>_xlfn.IFNA(VLOOKUP(C215,[1]מצבת_כלי_רכב!$E:$F,2,),"לא נמצא")</f>
        <v>יניב הררי</v>
      </c>
      <c r="M215" t="str">
        <f t="shared" si="7"/>
        <v>no</v>
      </c>
    </row>
    <row r="216" spans="1:13">
      <c r="A216">
        <v>351123</v>
      </c>
      <c r="B216">
        <v>1250166151</v>
      </c>
      <c r="C216">
        <v>76886302</v>
      </c>
      <c r="D216" s="27">
        <v>45679</v>
      </c>
      <c r="E216" s="26" t="s">
        <v>113</v>
      </c>
      <c r="F216" t="s">
        <v>11</v>
      </c>
      <c r="G216" t="s">
        <v>17</v>
      </c>
      <c r="H216" t="s">
        <v>12</v>
      </c>
      <c r="I216">
        <v>1</v>
      </c>
      <c r="J216">
        <v>9.7899999999999991</v>
      </c>
      <c r="K216">
        <f t="shared" si="6"/>
        <v>11.552199999999999</v>
      </c>
      <c r="L216" t="str">
        <f>_xlfn.IFNA(VLOOKUP(C216,[1]מצבת_כלי_רכב!$E:$F,2,),"לא נמצא")</f>
        <v>יניב הררי</v>
      </c>
      <c r="M216" t="str">
        <f t="shared" si="7"/>
        <v>no</v>
      </c>
    </row>
    <row r="217" spans="1:13">
      <c r="A217">
        <v>351123</v>
      </c>
      <c r="B217">
        <v>1250166151</v>
      </c>
      <c r="C217">
        <v>76886302</v>
      </c>
      <c r="D217" s="27">
        <v>45679</v>
      </c>
      <c r="E217" s="26" t="s">
        <v>113</v>
      </c>
      <c r="F217" t="s">
        <v>11</v>
      </c>
      <c r="G217" t="s">
        <v>12</v>
      </c>
      <c r="H217" t="s">
        <v>13</v>
      </c>
      <c r="I217">
        <v>1</v>
      </c>
      <c r="J217">
        <v>9.7899999999999991</v>
      </c>
      <c r="K217">
        <f t="shared" si="6"/>
        <v>11.552199999999999</v>
      </c>
      <c r="L217" t="str">
        <f>_xlfn.IFNA(VLOOKUP(C217,[1]מצבת_כלי_רכב!$E:$F,2,),"לא נמצא")</f>
        <v>יניב הררי</v>
      </c>
      <c r="M217" t="str">
        <f t="shared" si="7"/>
        <v>no</v>
      </c>
    </row>
    <row r="218" spans="1:13">
      <c r="A218">
        <v>351123</v>
      </c>
      <c r="B218">
        <v>1250166151</v>
      </c>
      <c r="C218">
        <v>76886302</v>
      </c>
      <c r="D218" s="27">
        <v>45679</v>
      </c>
      <c r="E218" s="26" t="s">
        <v>113</v>
      </c>
      <c r="F218" t="s">
        <v>11</v>
      </c>
      <c r="G218" t="s">
        <v>18</v>
      </c>
      <c r="H218" t="s">
        <v>12</v>
      </c>
      <c r="I218">
        <v>1</v>
      </c>
      <c r="J218">
        <v>9.7899999999999991</v>
      </c>
      <c r="K218">
        <f t="shared" si="6"/>
        <v>11.552199999999999</v>
      </c>
      <c r="L218" t="str">
        <f>_xlfn.IFNA(VLOOKUP(C218,[1]מצבת_כלי_רכב!$E:$F,2,),"לא נמצא")</f>
        <v>יניב הררי</v>
      </c>
      <c r="M218" t="str">
        <f t="shared" si="7"/>
        <v>no</v>
      </c>
    </row>
    <row r="219" spans="1:13">
      <c r="A219">
        <v>337857</v>
      </c>
      <c r="B219">
        <v>1250166056</v>
      </c>
      <c r="C219">
        <v>50113501</v>
      </c>
      <c r="D219" s="27">
        <v>45679</v>
      </c>
      <c r="E219" s="26" t="s">
        <v>113</v>
      </c>
      <c r="F219" t="s">
        <v>11</v>
      </c>
      <c r="G219" t="s">
        <v>12</v>
      </c>
      <c r="H219" t="s">
        <v>19</v>
      </c>
      <c r="I219">
        <v>1</v>
      </c>
      <c r="J219">
        <v>9.7899999999999991</v>
      </c>
      <c r="K219">
        <f t="shared" si="6"/>
        <v>11.552199999999999</v>
      </c>
      <c r="L219" t="str">
        <f>_xlfn.IFNA(VLOOKUP(C219,[1]מצבת_כלי_רכב!$E:$F,2,),"לא נמצא")</f>
        <v>יאיר חסידוב</v>
      </c>
      <c r="M219" t="str">
        <f t="shared" si="7"/>
        <v>no</v>
      </c>
    </row>
    <row r="220" spans="1:13">
      <c r="A220">
        <v>337857</v>
      </c>
      <c r="B220">
        <v>1250166056</v>
      </c>
      <c r="C220">
        <v>50113501</v>
      </c>
      <c r="D220" s="27">
        <v>45679</v>
      </c>
      <c r="E220" s="26" t="s">
        <v>113</v>
      </c>
      <c r="F220" t="s">
        <v>11</v>
      </c>
      <c r="G220" t="s">
        <v>25</v>
      </c>
      <c r="H220" t="s">
        <v>12</v>
      </c>
      <c r="I220">
        <v>1</v>
      </c>
      <c r="J220">
        <v>9.7899999999999991</v>
      </c>
      <c r="K220">
        <f t="shared" si="6"/>
        <v>11.552199999999999</v>
      </c>
      <c r="L220" t="str">
        <f>_xlfn.IFNA(VLOOKUP(C220,[1]מצבת_כלי_רכב!$E:$F,2,),"לא נמצא")</f>
        <v>יאיר חסידוב</v>
      </c>
      <c r="M220" t="str">
        <f t="shared" si="7"/>
        <v>no</v>
      </c>
    </row>
    <row r="221" spans="1:13">
      <c r="A221">
        <v>351123</v>
      </c>
      <c r="B221">
        <v>1250166151</v>
      </c>
      <c r="C221">
        <v>76886302</v>
      </c>
      <c r="D221" s="27">
        <v>45679</v>
      </c>
      <c r="E221" s="26" t="s">
        <v>113</v>
      </c>
      <c r="F221" t="s">
        <v>11</v>
      </c>
      <c r="G221" t="s">
        <v>12</v>
      </c>
      <c r="H221" t="s">
        <v>16</v>
      </c>
      <c r="I221">
        <v>1</v>
      </c>
      <c r="J221">
        <v>9.7899999999999991</v>
      </c>
      <c r="K221">
        <f t="shared" si="6"/>
        <v>11.552199999999999</v>
      </c>
      <c r="L221" t="str">
        <f>_xlfn.IFNA(VLOOKUP(C221,[1]מצבת_כלי_רכב!$E:$F,2,),"לא נמצא")</f>
        <v>יניב הררי</v>
      </c>
      <c r="M221" t="str">
        <f t="shared" si="7"/>
        <v>no</v>
      </c>
    </row>
    <row r="222" spans="1:13">
      <c r="A222">
        <v>351123</v>
      </c>
      <c r="B222">
        <v>1250166151</v>
      </c>
      <c r="C222">
        <v>76886302</v>
      </c>
      <c r="D222" s="27">
        <v>45679</v>
      </c>
      <c r="E222" s="26" t="s">
        <v>113</v>
      </c>
      <c r="F222" t="s">
        <v>11</v>
      </c>
      <c r="G222" t="s">
        <v>25</v>
      </c>
      <c r="H222" t="s">
        <v>12</v>
      </c>
      <c r="I222">
        <v>1</v>
      </c>
      <c r="J222">
        <v>9.7899999999999991</v>
      </c>
      <c r="K222">
        <f t="shared" si="6"/>
        <v>11.552199999999999</v>
      </c>
      <c r="L222" t="str">
        <f>_xlfn.IFNA(VLOOKUP(C222,[1]מצבת_כלי_רכב!$E:$F,2,),"לא נמצא")</f>
        <v>יניב הררי</v>
      </c>
      <c r="M222" t="str">
        <f t="shared" si="7"/>
        <v>no</v>
      </c>
    </row>
    <row r="223" spans="1:13">
      <c r="A223">
        <v>351123</v>
      </c>
      <c r="B223">
        <v>1250166151</v>
      </c>
      <c r="C223">
        <v>76886302</v>
      </c>
      <c r="D223" s="27">
        <v>45678</v>
      </c>
      <c r="E223" s="26" t="s">
        <v>114</v>
      </c>
      <c r="F223" t="s">
        <v>11</v>
      </c>
      <c r="G223" t="s">
        <v>12</v>
      </c>
      <c r="H223" t="s">
        <v>16</v>
      </c>
      <c r="I223">
        <v>1</v>
      </c>
      <c r="J223">
        <v>9.7899999999999991</v>
      </c>
      <c r="K223">
        <f t="shared" si="6"/>
        <v>11.552199999999999</v>
      </c>
      <c r="L223" t="str">
        <f>_xlfn.IFNA(VLOOKUP(C223,[1]מצבת_כלי_רכב!$E:$F,2,),"לא נמצא")</f>
        <v>יניב הררי</v>
      </c>
      <c r="M223" t="str">
        <f t="shared" si="7"/>
        <v>no</v>
      </c>
    </row>
    <row r="224" spans="1:13">
      <c r="A224">
        <v>351123</v>
      </c>
      <c r="B224">
        <v>1250166151</v>
      </c>
      <c r="C224">
        <v>76886302</v>
      </c>
      <c r="D224" s="27">
        <v>45678</v>
      </c>
      <c r="E224" s="26" t="s">
        <v>114</v>
      </c>
      <c r="F224" t="s">
        <v>11</v>
      </c>
      <c r="G224" t="s">
        <v>20</v>
      </c>
      <c r="H224" t="s">
        <v>12</v>
      </c>
      <c r="I224">
        <v>1</v>
      </c>
      <c r="J224">
        <v>9.7899999999999991</v>
      </c>
      <c r="K224">
        <f t="shared" si="6"/>
        <v>11.552199999999999</v>
      </c>
      <c r="L224" t="str">
        <f>_xlfn.IFNA(VLOOKUP(C224,[1]מצבת_כלי_רכב!$E:$F,2,),"לא נמצא")</f>
        <v>יניב הררי</v>
      </c>
      <c r="M224" t="str">
        <f t="shared" si="7"/>
        <v>no</v>
      </c>
    </row>
    <row r="225" spans="1:13">
      <c r="A225">
        <v>351123</v>
      </c>
      <c r="B225">
        <v>1250166151</v>
      </c>
      <c r="C225">
        <v>76886302</v>
      </c>
      <c r="D225" s="27">
        <v>45677</v>
      </c>
      <c r="E225" s="26" t="s">
        <v>118</v>
      </c>
      <c r="F225" t="s">
        <v>11</v>
      </c>
      <c r="G225" t="s">
        <v>12</v>
      </c>
      <c r="H225" t="s">
        <v>15</v>
      </c>
      <c r="I225">
        <v>1</v>
      </c>
      <c r="J225">
        <v>9.7899999999999991</v>
      </c>
      <c r="K225">
        <f t="shared" si="6"/>
        <v>11.552199999999999</v>
      </c>
      <c r="L225" t="str">
        <f>_xlfn.IFNA(VLOOKUP(C225,[1]מצבת_כלי_רכב!$E:$F,2,),"לא נמצא")</f>
        <v>יניב הררי</v>
      </c>
      <c r="M225" t="str">
        <f t="shared" si="7"/>
        <v>no</v>
      </c>
    </row>
    <row r="226" spans="1:13">
      <c r="A226">
        <v>351123</v>
      </c>
      <c r="B226">
        <v>1250166151</v>
      </c>
      <c r="C226">
        <v>76886302</v>
      </c>
      <c r="D226" s="27">
        <v>45677</v>
      </c>
      <c r="E226" s="26" t="s">
        <v>118</v>
      </c>
      <c r="F226" t="s">
        <v>11</v>
      </c>
      <c r="G226" t="s">
        <v>14</v>
      </c>
      <c r="H226" t="s">
        <v>12</v>
      </c>
      <c r="I226">
        <v>1</v>
      </c>
      <c r="J226">
        <v>9.7899999999999991</v>
      </c>
      <c r="K226">
        <f t="shared" si="6"/>
        <v>11.552199999999999</v>
      </c>
      <c r="L226" t="str">
        <f>_xlfn.IFNA(VLOOKUP(C226,[1]מצבת_כלי_רכב!$E:$F,2,),"לא נמצא")</f>
        <v>יניב הררי</v>
      </c>
      <c r="M226" t="str">
        <f t="shared" si="7"/>
        <v>no</v>
      </c>
    </row>
    <row r="227" spans="1:13">
      <c r="A227">
        <v>337857</v>
      </c>
      <c r="B227">
        <v>1250166056</v>
      </c>
      <c r="C227">
        <v>73382101</v>
      </c>
      <c r="D227" s="27">
        <v>45677</v>
      </c>
      <c r="E227" s="26" t="s">
        <v>118</v>
      </c>
      <c r="F227" t="s">
        <v>11</v>
      </c>
      <c r="G227" t="s">
        <v>12</v>
      </c>
      <c r="H227" t="s">
        <v>15</v>
      </c>
      <c r="I227">
        <v>1</v>
      </c>
      <c r="J227">
        <v>9.7899999999999991</v>
      </c>
      <c r="K227">
        <f t="shared" si="6"/>
        <v>11.552199999999999</v>
      </c>
      <c r="L227" t="str">
        <f>_xlfn.IFNA(VLOOKUP(C227,[1]מצבת_כלי_רכב!$E:$F,2,),"לא נמצא")</f>
        <v>ארז שפירא(מאגר)</v>
      </c>
      <c r="M227" t="str">
        <f t="shared" si="7"/>
        <v>no</v>
      </c>
    </row>
    <row r="228" spans="1:13">
      <c r="A228">
        <v>337857</v>
      </c>
      <c r="B228">
        <v>1250166056</v>
      </c>
      <c r="C228">
        <v>73382101</v>
      </c>
      <c r="D228" s="27">
        <v>45677</v>
      </c>
      <c r="E228" s="26" t="s">
        <v>118</v>
      </c>
      <c r="F228" t="s">
        <v>11</v>
      </c>
      <c r="G228" t="s">
        <v>14</v>
      </c>
      <c r="H228" t="s">
        <v>12</v>
      </c>
      <c r="I228">
        <v>1</v>
      </c>
      <c r="J228">
        <v>9.7899999999999991</v>
      </c>
      <c r="K228">
        <f t="shared" si="6"/>
        <v>11.552199999999999</v>
      </c>
      <c r="L228" t="str">
        <f>_xlfn.IFNA(VLOOKUP(C228,[1]מצבת_כלי_רכב!$E:$F,2,),"לא נמצא")</f>
        <v>ארז שפירא(מאגר)</v>
      </c>
      <c r="M228" t="str">
        <f t="shared" si="7"/>
        <v>no</v>
      </c>
    </row>
    <row r="229" spans="1:13">
      <c r="A229">
        <v>337857</v>
      </c>
      <c r="B229">
        <v>1250166056</v>
      </c>
      <c r="C229">
        <v>73382101</v>
      </c>
      <c r="D229" s="27">
        <v>45677</v>
      </c>
      <c r="E229" s="26" t="s">
        <v>118</v>
      </c>
      <c r="F229" t="s">
        <v>11</v>
      </c>
      <c r="G229" t="s">
        <v>12</v>
      </c>
      <c r="H229" t="s">
        <v>16</v>
      </c>
      <c r="I229">
        <v>1</v>
      </c>
      <c r="J229">
        <v>9.7899999999999991</v>
      </c>
      <c r="K229">
        <f t="shared" si="6"/>
        <v>11.552199999999999</v>
      </c>
      <c r="L229" t="str">
        <f>_xlfn.IFNA(VLOOKUP(C229,[1]מצבת_כלי_רכב!$E:$F,2,),"לא נמצא")</f>
        <v>ארז שפירא(מאגר)</v>
      </c>
      <c r="M229" t="str">
        <f t="shared" si="7"/>
        <v>no</v>
      </c>
    </row>
    <row r="230" spans="1:13">
      <c r="A230">
        <v>337857</v>
      </c>
      <c r="B230">
        <v>1250166056</v>
      </c>
      <c r="C230">
        <v>73382101</v>
      </c>
      <c r="D230" s="27">
        <v>45677</v>
      </c>
      <c r="E230" s="26" t="s">
        <v>118</v>
      </c>
      <c r="F230" t="s">
        <v>11</v>
      </c>
      <c r="G230" t="s">
        <v>25</v>
      </c>
      <c r="H230" t="s">
        <v>12</v>
      </c>
      <c r="I230">
        <v>1</v>
      </c>
      <c r="J230">
        <v>9.7899999999999991</v>
      </c>
      <c r="K230">
        <f t="shared" si="6"/>
        <v>11.552199999999999</v>
      </c>
      <c r="L230" t="str">
        <f>_xlfn.IFNA(VLOOKUP(C230,[1]מצבת_כלי_רכב!$E:$F,2,),"לא נמצא")</f>
        <v>ארז שפירא(מאגר)</v>
      </c>
      <c r="M230" t="str">
        <f t="shared" si="7"/>
        <v>no</v>
      </c>
    </row>
    <row r="231" spans="1:13">
      <c r="A231">
        <v>351123</v>
      </c>
      <c r="B231">
        <v>1250166151</v>
      </c>
      <c r="C231">
        <v>76886302</v>
      </c>
      <c r="D231" s="27">
        <v>45677</v>
      </c>
      <c r="E231" s="26" t="s">
        <v>118</v>
      </c>
      <c r="F231" t="s">
        <v>11</v>
      </c>
      <c r="G231" t="s">
        <v>12</v>
      </c>
      <c r="H231" t="s">
        <v>16</v>
      </c>
      <c r="I231">
        <v>1</v>
      </c>
      <c r="J231">
        <v>9.7899999999999991</v>
      </c>
      <c r="K231">
        <f t="shared" si="6"/>
        <v>11.552199999999999</v>
      </c>
      <c r="L231" t="str">
        <f>_xlfn.IFNA(VLOOKUP(C231,[1]מצבת_כלי_רכב!$E:$F,2,),"לא נמצא")</f>
        <v>יניב הררי</v>
      </c>
      <c r="M231" t="str">
        <f t="shared" si="7"/>
        <v>no</v>
      </c>
    </row>
    <row r="232" spans="1:13">
      <c r="A232">
        <v>351123</v>
      </c>
      <c r="B232">
        <v>1250166151</v>
      </c>
      <c r="C232">
        <v>76886302</v>
      </c>
      <c r="D232" s="27">
        <v>45677</v>
      </c>
      <c r="E232" s="26" t="s">
        <v>118</v>
      </c>
      <c r="F232" t="s">
        <v>11</v>
      </c>
      <c r="G232" t="s">
        <v>20</v>
      </c>
      <c r="H232" t="s">
        <v>12</v>
      </c>
      <c r="I232">
        <v>1</v>
      </c>
      <c r="J232">
        <v>9.7899999999999991</v>
      </c>
      <c r="K232">
        <f t="shared" si="6"/>
        <v>11.552199999999999</v>
      </c>
      <c r="L232" t="str">
        <f>_xlfn.IFNA(VLOOKUP(C232,[1]מצבת_כלי_רכב!$E:$F,2,),"לא נמצא")</f>
        <v>יניב הררי</v>
      </c>
      <c r="M232" t="str">
        <f t="shared" si="7"/>
        <v>no</v>
      </c>
    </row>
    <row r="233" spans="1:13">
      <c r="A233">
        <v>351123</v>
      </c>
      <c r="B233">
        <v>1250166151</v>
      </c>
      <c r="C233">
        <v>76886302</v>
      </c>
      <c r="D233" s="27">
        <v>45673</v>
      </c>
      <c r="E233" s="26" t="s">
        <v>112</v>
      </c>
      <c r="F233" t="s">
        <v>11</v>
      </c>
      <c r="G233" t="s">
        <v>12</v>
      </c>
      <c r="H233" t="s">
        <v>13</v>
      </c>
      <c r="I233">
        <v>1</v>
      </c>
      <c r="J233">
        <v>9.7899999999999991</v>
      </c>
      <c r="K233">
        <f t="shared" si="6"/>
        <v>11.552199999999999</v>
      </c>
      <c r="L233" t="str">
        <f>_xlfn.IFNA(VLOOKUP(C233,[1]מצבת_כלי_רכב!$E:$F,2,),"לא נמצא")</f>
        <v>יניב הררי</v>
      </c>
      <c r="M233" t="str">
        <f t="shared" si="7"/>
        <v>no</v>
      </c>
    </row>
    <row r="234" spans="1:13">
      <c r="A234">
        <v>351123</v>
      </c>
      <c r="B234">
        <v>1250166151</v>
      </c>
      <c r="C234">
        <v>76886302</v>
      </c>
      <c r="D234" s="27">
        <v>45673</v>
      </c>
      <c r="E234" s="26" t="s">
        <v>112</v>
      </c>
      <c r="F234" t="s">
        <v>11</v>
      </c>
      <c r="G234" t="s">
        <v>22</v>
      </c>
      <c r="H234" t="s">
        <v>12</v>
      </c>
      <c r="I234">
        <v>1</v>
      </c>
      <c r="J234">
        <v>9.7899999999999991</v>
      </c>
      <c r="K234">
        <f t="shared" si="6"/>
        <v>11.552199999999999</v>
      </c>
      <c r="L234" t="str">
        <f>_xlfn.IFNA(VLOOKUP(C234,[1]מצבת_כלי_רכב!$E:$F,2,),"לא נמצא")</f>
        <v>יניב הררי</v>
      </c>
      <c r="M234" t="str">
        <f t="shared" si="7"/>
        <v>no</v>
      </c>
    </row>
    <row r="235" spans="1:13">
      <c r="A235">
        <v>351123</v>
      </c>
      <c r="B235">
        <v>1250166151</v>
      </c>
      <c r="C235">
        <v>76886302</v>
      </c>
      <c r="D235" s="27">
        <v>45673</v>
      </c>
      <c r="E235" s="26" t="s">
        <v>112</v>
      </c>
      <c r="F235" t="s">
        <v>11</v>
      </c>
      <c r="G235" t="s">
        <v>12</v>
      </c>
      <c r="H235" t="s">
        <v>21</v>
      </c>
      <c r="I235">
        <v>1</v>
      </c>
      <c r="J235">
        <v>9.7899999999999991</v>
      </c>
      <c r="K235">
        <f t="shared" si="6"/>
        <v>11.552199999999999</v>
      </c>
      <c r="L235" t="str">
        <f>_xlfn.IFNA(VLOOKUP(C235,[1]מצבת_כלי_רכב!$E:$F,2,),"לא נמצא")</f>
        <v>יניב הררי</v>
      </c>
      <c r="M235" t="str">
        <f t="shared" si="7"/>
        <v>no</v>
      </c>
    </row>
    <row r="236" spans="1:13">
      <c r="A236">
        <v>351123</v>
      </c>
      <c r="B236">
        <v>1250166151</v>
      </c>
      <c r="C236">
        <v>76886302</v>
      </c>
      <c r="D236" s="27">
        <v>45673</v>
      </c>
      <c r="E236" s="26" t="s">
        <v>112</v>
      </c>
      <c r="F236" t="s">
        <v>11</v>
      </c>
      <c r="G236" t="s">
        <v>17</v>
      </c>
      <c r="H236" t="s">
        <v>12</v>
      </c>
      <c r="I236">
        <v>1</v>
      </c>
      <c r="J236">
        <v>9.7899999999999991</v>
      </c>
      <c r="K236">
        <f t="shared" si="6"/>
        <v>11.552199999999999</v>
      </c>
      <c r="L236" t="str">
        <f>_xlfn.IFNA(VLOOKUP(C236,[1]מצבת_כלי_רכב!$E:$F,2,),"לא נמצא")</f>
        <v>יניב הררי</v>
      </c>
      <c r="M236" t="str">
        <f t="shared" si="7"/>
        <v>no</v>
      </c>
    </row>
    <row r="237" spans="1:13">
      <c r="A237">
        <v>351123</v>
      </c>
      <c r="B237">
        <v>1250166151</v>
      </c>
      <c r="C237">
        <v>76886302</v>
      </c>
      <c r="D237" s="27">
        <v>45670</v>
      </c>
      <c r="E237" s="26" t="s">
        <v>118</v>
      </c>
      <c r="F237" t="s">
        <v>11</v>
      </c>
      <c r="G237" t="s">
        <v>12</v>
      </c>
      <c r="H237" t="s">
        <v>21</v>
      </c>
      <c r="I237">
        <v>1</v>
      </c>
      <c r="J237">
        <v>9.7899999999999991</v>
      </c>
      <c r="K237">
        <f t="shared" si="6"/>
        <v>11.552199999999999</v>
      </c>
      <c r="L237" t="str">
        <f>_xlfn.IFNA(VLOOKUP(C237,[1]מצבת_כלי_רכב!$E:$F,2,),"לא נמצא")</f>
        <v>יניב הררי</v>
      </c>
      <c r="M237" t="str">
        <f t="shared" si="7"/>
        <v>no</v>
      </c>
    </row>
    <row r="238" spans="1:13">
      <c r="A238">
        <v>351123</v>
      </c>
      <c r="B238">
        <v>1250166151</v>
      </c>
      <c r="C238">
        <v>76886302</v>
      </c>
      <c r="D238" s="27">
        <v>45670</v>
      </c>
      <c r="E238" s="26" t="s">
        <v>118</v>
      </c>
      <c r="F238" t="s">
        <v>11</v>
      </c>
      <c r="G238" t="s">
        <v>17</v>
      </c>
      <c r="H238" t="s">
        <v>12</v>
      </c>
      <c r="I238">
        <v>1</v>
      </c>
      <c r="J238">
        <v>9.7899999999999991</v>
      </c>
      <c r="K238">
        <f t="shared" si="6"/>
        <v>11.552199999999999</v>
      </c>
      <c r="L238" t="str">
        <f>_xlfn.IFNA(VLOOKUP(C238,[1]מצבת_כלי_רכב!$E:$F,2,),"לא נמצא")</f>
        <v>יניב הררי</v>
      </c>
      <c r="M238" t="str">
        <f t="shared" si="7"/>
        <v>no</v>
      </c>
    </row>
    <row r="239" spans="1:13">
      <c r="A239">
        <v>351123</v>
      </c>
      <c r="B239">
        <v>1250166151</v>
      </c>
      <c r="C239">
        <v>76886302</v>
      </c>
      <c r="D239" s="27">
        <v>45670</v>
      </c>
      <c r="E239" s="26" t="s">
        <v>118</v>
      </c>
      <c r="F239" t="s">
        <v>11</v>
      </c>
      <c r="G239" t="s">
        <v>12</v>
      </c>
      <c r="H239" t="s">
        <v>15</v>
      </c>
      <c r="I239">
        <v>1</v>
      </c>
      <c r="J239">
        <v>9.7899999999999991</v>
      </c>
      <c r="K239">
        <f t="shared" si="6"/>
        <v>11.552199999999999</v>
      </c>
      <c r="L239" t="str">
        <f>_xlfn.IFNA(VLOOKUP(C239,[1]מצבת_כלי_רכב!$E:$F,2,),"לא נמצא")</f>
        <v>יניב הררי</v>
      </c>
      <c r="M239" t="str">
        <f t="shared" si="7"/>
        <v>no</v>
      </c>
    </row>
    <row r="240" spans="1:13">
      <c r="A240">
        <v>351123</v>
      </c>
      <c r="B240">
        <v>1250166151</v>
      </c>
      <c r="C240">
        <v>76886302</v>
      </c>
      <c r="D240" s="27">
        <v>45670</v>
      </c>
      <c r="E240" s="26" t="s">
        <v>118</v>
      </c>
      <c r="F240" t="s">
        <v>11</v>
      </c>
      <c r="G240" t="s">
        <v>14</v>
      </c>
      <c r="H240" t="s">
        <v>12</v>
      </c>
      <c r="I240">
        <v>1</v>
      </c>
      <c r="J240">
        <v>9.7899999999999991</v>
      </c>
      <c r="K240">
        <f t="shared" si="6"/>
        <v>11.552199999999999</v>
      </c>
      <c r="L240" t="str">
        <f>_xlfn.IFNA(VLOOKUP(C240,[1]מצבת_כלי_רכב!$E:$F,2,),"לא נמצא")</f>
        <v>יניב הררי</v>
      </c>
      <c r="M240" t="str">
        <f t="shared" si="7"/>
        <v>no</v>
      </c>
    </row>
    <row r="241" spans="1:13">
      <c r="A241">
        <v>351123</v>
      </c>
      <c r="B241">
        <v>1250166151</v>
      </c>
      <c r="C241">
        <v>62923103</v>
      </c>
      <c r="D241" s="27">
        <v>45670</v>
      </c>
      <c r="E241" s="26" t="s">
        <v>118</v>
      </c>
      <c r="F241" t="s">
        <v>23</v>
      </c>
      <c r="G241" t="s">
        <v>12</v>
      </c>
      <c r="H241" t="s">
        <v>21</v>
      </c>
      <c r="I241">
        <v>1</v>
      </c>
      <c r="J241">
        <v>48.98</v>
      </c>
      <c r="K241">
        <f t="shared" si="6"/>
        <v>57.796399999999991</v>
      </c>
      <c r="L241" t="str">
        <f>_xlfn.IFNA(VLOOKUP(C241,[1]מצבת_כלי_רכב!$E:$F,2,),"לא נמצא")</f>
        <v>מחסן ספרינטר</v>
      </c>
      <c r="M241" t="str">
        <f t="shared" si="7"/>
        <v>no</v>
      </c>
    </row>
    <row r="242" spans="1:13">
      <c r="A242">
        <v>351123</v>
      </c>
      <c r="B242">
        <v>1250166151</v>
      </c>
      <c r="C242">
        <v>62923103</v>
      </c>
      <c r="D242" s="27">
        <v>45670</v>
      </c>
      <c r="E242" s="26" t="s">
        <v>118</v>
      </c>
      <c r="F242" t="s">
        <v>23</v>
      </c>
      <c r="G242" t="s">
        <v>20</v>
      </c>
      <c r="H242" t="s">
        <v>12</v>
      </c>
      <c r="I242">
        <v>1</v>
      </c>
      <c r="J242">
        <v>48.98</v>
      </c>
      <c r="K242">
        <f t="shared" si="6"/>
        <v>57.796399999999991</v>
      </c>
      <c r="L242" t="str">
        <f>_xlfn.IFNA(VLOOKUP(C242,[1]מצבת_כלי_רכב!$E:$F,2,),"לא נמצא")</f>
        <v>מחסן ספרינטר</v>
      </c>
      <c r="M242" t="str">
        <f t="shared" si="7"/>
        <v>no</v>
      </c>
    </row>
    <row r="243" spans="1:13">
      <c r="A243">
        <v>337857</v>
      </c>
      <c r="B243">
        <v>1250166056</v>
      </c>
      <c r="C243">
        <v>53484801</v>
      </c>
      <c r="D243" s="27">
        <v>45670</v>
      </c>
      <c r="E243" s="26" t="s">
        <v>118</v>
      </c>
      <c r="F243" t="s">
        <v>11</v>
      </c>
      <c r="G243" t="s">
        <v>12</v>
      </c>
      <c r="H243" t="s">
        <v>21</v>
      </c>
      <c r="I243">
        <v>1</v>
      </c>
      <c r="J243">
        <v>9.7899999999999991</v>
      </c>
      <c r="K243">
        <f t="shared" si="6"/>
        <v>11.552199999999999</v>
      </c>
      <c r="L243" t="str">
        <f>_xlfn.IFNA(VLOOKUP(C243,[1]מצבת_כלי_רכב!$E:$F,2,),"לא נמצא")</f>
        <v>איציק גבע</v>
      </c>
      <c r="M243" t="str">
        <f t="shared" si="7"/>
        <v>no</v>
      </c>
    </row>
    <row r="244" spans="1:13">
      <c r="A244">
        <v>337857</v>
      </c>
      <c r="B244">
        <v>1250166056</v>
      </c>
      <c r="C244">
        <v>53484801</v>
      </c>
      <c r="D244" s="27">
        <v>45670</v>
      </c>
      <c r="E244" s="26" t="s">
        <v>118</v>
      </c>
      <c r="F244" t="s">
        <v>11</v>
      </c>
      <c r="G244" t="s">
        <v>20</v>
      </c>
      <c r="H244" t="s">
        <v>12</v>
      </c>
      <c r="I244">
        <v>1</v>
      </c>
      <c r="J244">
        <v>9.7899999999999991</v>
      </c>
      <c r="K244">
        <f t="shared" si="6"/>
        <v>11.552199999999999</v>
      </c>
      <c r="L244" t="str">
        <f>_xlfn.IFNA(VLOOKUP(C244,[1]מצבת_כלי_רכב!$E:$F,2,),"לא נמצא")</f>
        <v>איציק גבע</v>
      </c>
      <c r="M244" t="str">
        <f t="shared" si="7"/>
        <v>no</v>
      </c>
    </row>
    <row r="245" spans="1:13">
      <c r="A245">
        <v>351123</v>
      </c>
      <c r="B245">
        <v>1250166151</v>
      </c>
      <c r="C245">
        <v>76886302</v>
      </c>
      <c r="D245" s="27">
        <v>45666</v>
      </c>
      <c r="E245" s="26" t="s">
        <v>112</v>
      </c>
      <c r="F245" t="s">
        <v>11</v>
      </c>
      <c r="G245" t="s">
        <v>12</v>
      </c>
      <c r="H245" t="s">
        <v>21</v>
      </c>
      <c r="I245">
        <v>1</v>
      </c>
      <c r="J245">
        <v>9.7899999999999991</v>
      </c>
      <c r="K245">
        <f t="shared" si="6"/>
        <v>11.552199999999999</v>
      </c>
      <c r="L245" t="str">
        <f>_xlfn.IFNA(VLOOKUP(C245,[1]מצבת_כלי_רכב!$E:$F,2,),"לא נמצא")</f>
        <v>יניב הררי</v>
      </c>
      <c r="M245" t="str">
        <f t="shared" si="7"/>
        <v>no</v>
      </c>
    </row>
    <row r="246" spans="1:13">
      <c r="A246">
        <v>351123</v>
      </c>
      <c r="B246">
        <v>1250166151</v>
      </c>
      <c r="C246">
        <v>76886302</v>
      </c>
      <c r="D246" s="27">
        <v>45666</v>
      </c>
      <c r="E246" s="26" t="s">
        <v>112</v>
      </c>
      <c r="F246" t="s">
        <v>11</v>
      </c>
      <c r="G246" t="s">
        <v>20</v>
      </c>
      <c r="H246" t="s">
        <v>12</v>
      </c>
      <c r="I246">
        <v>1</v>
      </c>
      <c r="J246">
        <v>9.7899999999999991</v>
      </c>
      <c r="K246">
        <f t="shared" si="6"/>
        <v>11.552199999999999</v>
      </c>
      <c r="L246" t="str">
        <f>_xlfn.IFNA(VLOOKUP(C246,[1]מצבת_כלי_רכב!$E:$F,2,),"לא נמצא")</f>
        <v>יניב הררי</v>
      </c>
      <c r="M246" t="str">
        <f t="shared" si="7"/>
        <v>no</v>
      </c>
    </row>
    <row r="247" spans="1:13">
      <c r="A247">
        <v>351123</v>
      </c>
      <c r="B247">
        <v>1250166151</v>
      </c>
      <c r="C247">
        <v>76886302</v>
      </c>
      <c r="D247" s="27">
        <v>45666</v>
      </c>
      <c r="E247" s="26" t="s">
        <v>112</v>
      </c>
      <c r="F247" t="s">
        <v>11</v>
      </c>
      <c r="G247" t="s">
        <v>12</v>
      </c>
      <c r="H247" t="s">
        <v>13</v>
      </c>
      <c r="I247">
        <v>1</v>
      </c>
      <c r="J247">
        <v>9.7899999999999991</v>
      </c>
      <c r="K247">
        <f t="shared" si="6"/>
        <v>11.552199999999999</v>
      </c>
      <c r="L247" t="str">
        <f>_xlfn.IFNA(VLOOKUP(C247,[1]מצבת_כלי_רכב!$E:$F,2,),"לא נמצא")</f>
        <v>יניב הררי</v>
      </c>
      <c r="M247" t="str">
        <f t="shared" si="7"/>
        <v>no</v>
      </c>
    </row>
    <row r="248" spans="1:13">
      <c r="A248">
        <v>351123</v>
      </c>
      <c r="B248">
        <v>1250166151</v>
      </c>
      <c r="C248">
        <v>76886302</v>
      </c>
      <c r="D248" s="27">
        <v>45666</v>
      </c>
      <c r="E248" s="26" t="s">
        <v>112</v>
      </c>
      <c r="F248" t="s">
        <v>11</v>
      </c>
      <c r="G248" t="s">
        <v>22</v>
      </c>
      <c r="H248" t="s">
        <v>12</v>
      </c>
      <c r="I248">
        <v>1</v>
      </c>
      <c r="J248">
        <v>9.7899999999999991</v>
      </c>
      <c r="K248">
        <f t="shared" si="6"/>
        <v>11.552199999999999</v>
      </c>
      <c r="L248" t="str">
        <f>_xlfn.IFNA(VLOOKUP(C248,[1]מצבת_כלי_רכב!$E:$F,2,),"לא נמצא")</f>
        <v>יניב הררי</v>
      </c>
      <c r="M248" t="str">
        <f t="shared" si="7"/>
        <v>no</v>
      </c>
    </row>
    <row r="249" spans="1:13">
      <c r="A249">
        <v>351123</v>
      </c>
      <c r="B249">
        <v>1250166151</v>
      </c>
      <c r="C249">
        <v>62923103</v>
      </c>
      <c r="D249" s="27">
        <v>45666</v>
      </c>
      <c r="E249" s="26" t="s">
        <v>112</v>
      </c>
      <c r="F249" t="s">
        <v>23</v>
      </c>
      <c r="G249" t="s">
        <v>12</v>
      </c>
      <c r="H249" t="s">
        <v>15</v>
      </c>
      <c r="I249">
        <v>1</v>
      </c>
      <c r="J249">
        <v>48.98</v>
      </c>
      <c r="K249">
        <f t="shared" si="6"/>
        <v>57.796399999999991</v>
      </c>
      <c r="L249" t="str">
        <f>_xlfn.IFNA(VLOOKUP(C249,[1]מצבת_כלי_רכב!$E:$F,2,),"לא נמצא")</f>
        <v>מחסן ספרינטר</v>
      </c>
      <c r="M249" t="str">
        <f t="shared" si="7"/>
        <v>no</v>
      </c>
    </row>
    <row r="250" spans="1:13">
      <c r="A250">
        <v>351123</v>
      </c>
      <c r="B250">
        <v>1250166151</v>
      </c>
      <c r="C250">
        <v>62923103</v>
      </c>
      <c r="D250" s="27">
        <v>45666</v>
      </c>
      <c r="E250" s="26" t="s">
        <v>112</v>
      </c>
      <c r="F250" t="s">
        <v>23</v>
      </c>
      <c r="G250" t="s">
        <v>14</v>
      </c>
      <c r="H250" t="s">
        <v>12</v>
      </c>
      <c r="I250">
        <v>1</v>
      </c>
      <c r="J250">
        <v>48.98</v>
      </c>
      <c r="K250">
        <f t="shared" si="6"/>
        <v>57.796399999999991</v>
      </c>
      <c r="L250" t="str">
        <f>_xlfn.IFNA(VLOOKUP(C250,[1]מצבת_כלי_רכב!$E:$F,2,),"לא נמצא")</f>
        <v>מחסן ספרינטר</v>
      </c>
      <c r="M250" t="str">
        <f t="shared" si="7"/>
        <v>no</v>
      </c>
    </row>
    <row r="251" spans="1:13">
      <c r="A251">
        <v>351123</v>
      </c>
      <c r="B251">
        <v>1250166151</v>
      </c>
      <c r="C251">
        <v>76886302</v>
      </c>
      <c r="D251" s="27">
        <v>45666</v>
      </c>
      <c r="E251" s="26" t="s">
        <v>112</v>
      </c>
      <c r="F251" t="s">
        <v>11</v>
      </c>
      <c r="G251" t="s">
        <v>12</v>
      </c>
      <c r="H251" t="s">
        <v>21</v>
      </c>
      <c r="I251">
        <v>1</v>
      </c>
      <c r="J251">
        <v>9.7899999999999991</v>
      </c>
      <c r="K251">
        <f t="shared" si="6"/>
        <v>11.552199999999999</v>
      </c>
      <c r="L251" t="str">
        <f>_xlfn.IFNA(VLOOKUP(C251,[1]מצבת_כלי_רכב!$E:$F,2,),"לא נמצא")</f>
        <v>יניב הררי</v>
      </c>
      <c r="M251" t="str">
        <f t="shared" si="7"/>
        <v>no</v>
      </c>
    </row>
    <row r="252" spans="1:13">
      <c r="A252">
        <v>351123</v>
      </c>
      <c r="B252">
        <v>1250166151</v>
      </c>
      <c r="C252">
        <v>76886302</v>
      </c>
      <c r="D252" s="27">
        <v>45666</v>
      </c>
      <c r="E252" s="26" t="s">
        <v>112</v>
      </c>
      <c r="F252" t="s">
        <v>11</v>
      </c>
      <c r="G252" t="s">
        <v>20</v>
      </c>
      <c r="H252" t="s">
        <v>12</v>
      </c>
      <c r="I252">
        <v>1</v>
      </c>
      <c r="J252">
        <v>9.7899999999999991</v>
      </c>
      <c r="K252">
        <f t="shared" si="6"/>
        <v>11.552199999999999</v>
      </c>
      <c r="L252" t="str">
        <f>_xlfn.IFNA(VLOOKUP(C252,[1]מצבת_כלי_רכב!$E:$F,2,),"לא נמצא")</f>
        <v>יניב הררי</v>
      </c>
      <c r="M252" t="str">
        <f t="shared" si="7"/>
        <v>no</v>
      </c>
    </row>
    <row r="253" spans="1:13">
      <c r="A253">
        <v>351123</v>
      </c>
      <c r="B253">
        <v>1250166151</v>
      </c>
      <c r="C253">
        <v>62923103</v>
      </c>
      <c r="D253" s="27">
        <v>45665</v>
      </c>
      <c r="E253" s="26" t="s">
        <v>113</v>
      </c>
      <c r="F253" t="s">
        <v>23</v>
      </c>
      <c r="G253" t="s">
        <v>12</v>
      </c>
      <c r="H253" t="s">
        <v>15</v>
      </c>
      <c r="I253">
        <v>1</v>
      </c>
      <c r="J253">
        <v>48.98</v>
      </c>
      <c r="K253">
        <f t="shared" si="6"/>
        <v>57.796399999999991</v>
      </c>
      <c r="L253" t="str">
        <f>_xlfn.IFNA(VLOOKUP(C253,[1]מצבת_כלי_רכב!$E:$F,2,),"לא נמצא")</f>
        <v>מחסן ספרינטר</v>
      </c>
      <c r="M253" t="str">
        <f t="shared" si="7"/>
        <v>no</v>
      </c>
    </row>
    <row r="254" spans="1:13">
      <c r="A254">
        <v>351123</v>
      </c>
      <c r="B254">
        <v>1250166151</v>
      </c>
      <c r="C254">
        <v>62923103</v>
      </c>
      <c r="D254" s="27">
        <v>45665</v>
      </c>
      <c r="E254" s="26" t="s">
        <v>113</v>
      </c>
      <c r="F254" t="s">
        <v>23</v>
      </c>
      <c r="G254" t="s">
        <v>18</v>
      </c>
      <c r="H254" t="s">
        <v>12</v>
      </c>
      <c r="I254">
        <v>1</v>
      </c>
      <c r="J254">
        <v>48.98</v>
      </c>
      <c r="K254">
        <f t="shared" si="6"/>
        <v>57.796399999999991</v>
      </c>
      <c r="L254" t="str">
        <f>_xlfn.IFNA(VLOOKUP(C254,[1]מצבת_כלי_רכב!$E:$F,2,),"לא נמצא")</f>
        <v>מחסן ספרינטר</v>
      </c>
      <c r="M254" t="str">
        <f t="shared" si="7"/>
        <v>no</v>
      </c>
    </row>
    <row r="255" spans="1:13">
      <c r="A255">
        <v>337857</v>
      </c>
      <c r="B255">
        <v>1250166056</v>
      </c>
      <c r="C255">
        <v>73382101</v>
      </c>
      <c r="D255" s="27">
        <v>45665</v>
      </c>
      <c r="E255" s="26" t="s">
        <v>113</v>
      </c>
      <c r="F255" t="s">
        <v>11</v>
      </c>
      <c r="G255" t="s">
        <v>12</v>
      </c>
      <c r="H255" t="s">
        <v>21</v>
      </c>
      <c r="I255">
        <v>1</v>
      </c>
      <c r="J255">
        <v>9.7899999999999991</v>
      </c>
      <c r="K255">
        <f t="shared" si="6"/>
        <v>11.552199999999999</v>
      </c>
      <c r="L255" t="str">
        <f>_xlfn.IFNA(VLOOKUP(C255,[1]מצבת_כלי_רכב!$E:$F,2,),"לא נמצא")</f>
        <v>ארז שפירא(מאגר)</v>
      </c>
      <c r="M255" t="str">
        <f t="shared" si="7"/>
        <v>no</v>
      </c>
    </row>
    <row r="256" spans="1:13">
      <c r="A256">
        <v>337857</v>
      </c>
      <c r="B256">
        <v>1250166056</v>
      </c>
      <c r="C256">
        <v>73382101</v>
      </c>
      <c r="D256" s="27">
        <v>45665</v>
      </c>
      <c r="E256" s="26" t="s">
        <v>113</v>
      </c>
      <c r="F256" t="s">
        <v>11</v>
      </c>
      <c r="G256" t="s">
        <v>20</v>
      </c>
      <c r="H256" t="s">
        <v>12</v>
      </c>
      <c r="I256">
        <v>1</v>
      </c>
      <c r="J256">
        <v>9.7899999999999991</v>
      </c>
      <c r="K256">
        <f t="shared" si="6"/>
        <v>11.552199999999999</v>
      </c>
      <c r="L256" t="str">
        <f>_xlfn.IFNA(VLOOKUP(C256,[1]מצבת_כלי_רכב!$E:$F,2,),"לא נמצא")</f>
        <v>ארז שפירא(מאגר)</v>
      </c>
      <c r="M256" t="str">
        <f t="shared" si="7"/>
        <v>no</v>
      </c>
    </row>
    <row r="257" spans="1:13">
      <c r="A257">
        <v>351123</v>
      </c>
      <c r="B257">
        <v>1250166151</v>
      </c>
      <c r="C257">
        <v>76886302</v>
      </c>
      <c r="D257" s="27">
        <v>45664</v>
      </c>
      <c r="E257" s="26" t="s">
        <v>114</v>
      </c>
      <c r="F257" t="s">
        <v>11</v>
      </c>
      <c r="G257" t="s">
        <v>12</v>
      </c>
      <c r="H257" t="s">
        <v>21</v>
      </c>
      <c r="I257">
        <v>1</v>
      </c>
      <c r="J257">
        <v>9.7899999999999991</v>
      </c>
      <c r="K257">
        <f t="shared" si="6"/>
        <v>11.552199999999999</v>
      </c>
      <c r="L257" t="str">
        <f>_xlfn.IFNA(VLOOKUP(C257,[1]מצבת_כלי_רכב!$E:$F,2,),"לא נמצא")</f>
        <v>יניב הררי</v>
      </c>
      <c r="M257" t="str">
        <f t="shared" si="7"/>
        <v>no</v>
      </c>
    </row>
    <row r="258" spans="1:13">
      <c r="A258">
        <v>351123</v>
      </c>
      <c r="B258">
        <v>1250166151</v>
      </c>
      <c r="C258">
        <v>76886302</v>
      </c>
      <c r="D258" s="27">
        <v>45664</v>
      </c>
      <c r="E258" s="26" t="s">
        <v>114</v>
      </c>
      <c r="F258" t="s">
        <v>11</v>
      </c>
      <c r="G258" t="s">
        <v>25</v>
      </c>
      <c r="H258" t="s">
        <v>12</v>
      </c>
      <c r="I258">
        <v>1</v>
      </c>
      <c r="J258">
        <v>9.7899999999999991</v>
      </c>
      <c r="K258">
        <f t="shared" si="6"/>
        <v>11.552199999999999</v>
      </c>
      <c r="L258" t="str">
        <f>_xlfn.IFNA(VLOOKUP(C258,[1]מצבת_כלי_רכב!$E:$F,2,),"לא נמצא")</f>
        <v>יניב הררי</v>
      </c>
      <c r="M258" t="str">
        <f t="shared" si="7"/>
        <v>no</v>
      </c>
    </row>
    <row r="259" spans="1:13">
      <c r="A259">
        <v>337857</v>
      </c>
      <c r="B259">
        <v>1250166056</v>
      </c>
      <c r="C259">
        <v>54718201</v>
      </c>
      <c r="D259" s="27">
        <v>45663</v>
      </c>
      <c r="E259" s="26" t="s">
        <v>118</v>
      </c>
      <c r="F259" t="s">
        <v>11</v>
      </c>
      <c r="G259" t="s">
        <v>12</v>
      </c>
      <c r="H259" t="s">
        <v>16</v>
      </c>
      <c r="I259">
        <v>1</v>
      </c>
      <c r="J259">
        <v>9.7899999999999991</v>
      </c>
      <c r="K259">
        <f t="shared" si="6"/>
        <v>11.552199999999999</v>
      </c>
      <c r="L259" t="str">
        <f>_xlfn.IFNA(VLOOKUP(C259,[1]מצבת_כלי_רכב!$E:$F,2,),"לא נמצא")</f>
        <v>עמית רוזנשטיין</v>
      </c>
      <c r="M259" t="str">
        <f t="shared" si="7"/>
        <v>no</v>
      </c>
    </row>
    <row r="260" spans="1:13">
      <c r="A260">
        <v>337857</v>
      </c>
      <c r="B260">
        <v>1250166056</v>
      </c>
      <c r="C260">
        <v>54718201</v>
      </c>
      <c r="D260" s="27">
        <v>45663</v>
      </c>
      <c r="E260" s="26" t="s">
        <v>118</v>
      </c>
      <c r="F260" t="s">
        <v>11</v>
      </c>
      <c r="G260" t="s">
        <v>20</v>
      </c>
      <c r="H260" t="s">
        <v>12</v>
      </c>
      <c r="I260">
        <v>1</v>
      </c>
      <c r="J260">
        <v>9.7899999999999991</v>
      </c>
      <c r="K260">
        <f t="shared" si="6"/>
        <v>11.552199999999999</v>
      </c>
      <c r="L260" t="str">
        <f>_xlfn.IFNA(VLOOKUP(C260,[1]מצבת_כלי_רכב!$E:$F,2,),"לא נמצא")</f>
        <v>עמית רוזנשטיין</v>
      </c>
      <c r="M260" t="str">
        <f t="shared" si="7"/>
        <v>no</v>
      </c>
    </row>
    <row r="261" spans="1:13">
      <c r="A261">
        <v>351123</v>
      </c>
      <c r="B261">
        <v>1250166151</v>
      </c>
      <c r="C261">
        <v>62923103</v>
      </c>
      <c r="D261" s="27">
        <v>45663</v>
      </c>
      <c r="E261" s="26" t="s">
        <v>118</v>
      </c>
      <c r="F261" t="s">
        <v>23</v>
      </c>
      <c r="G261" t="s">
        <v>17</v>
      </c>
      <c r="H261" t="s">
        <v>12</v>
      </c>
      <c r="I261">
        <v>1</v>
      </c>
      <c r="J261">
        <v>48.98</v>
      </c>
      <c r="K261">
        <f t="shared" si="6"/>
        <v>57.796399999999991</v>
      </c>
      <c r="L261" t="str">
        <f>_xlfn.IFNA(VLOOKUP(C261,[1]מצבת_כלי_רכב!$E:$F,2,),"לא נמצא")</f>
        <v>מחסן ספרינטר</v>
      </c>
      <c r="M261" t="str">
        <f t="shared" si="7"/>
        <v>no</v>
      </c>
    </row>
    <row r="262" spans="1:13">
      <c r="A262">
        <v>351123</v>
      </c>
      <c r="B262">
        <v>1250166151</v>
      </c>
      <c r="C262">
        <v>76886302</v>
      </c>
      <c r="D262" s="27">
        <v>45660</v>
      </c>
      <c r="E262" s="26" t="s">
        <v>116</v>
      </c>
      <c r="F262" t="s">
        <v>11</v>
      </c>
      <c r="G262" t="s">
        <v>12</v>
      </c>
      <c r="H262" t="s">
        <v>13</v>
      </c>
      <c r="I262">
        <v>1</v>
      </c>
      <c r="J262">
        <v>9.7899999999999991</v>
      </c>
      <c r="K262">
        <f t="shared" si="6"/>
        <v>11.552199999999999</v>
      </c>
      <c r="L262" t="str">
        <f>_xlfn.IFNA(VLOOKUP(C262,[1]מצבת_כלי_רכב!$E:$F,2,),"לא נמצא")</f>
        <v>יניב הררי</v>
      </c>
      <c r="M262" t="str">
        <f t="shared" si="7"/>
        <v>yes</v>
      </c>
    </row>
    <row r="263" spans="1:13">
      <c r="A263">
        <v>351123</v>
      </c>
      <c r="B263">
        <v>1250166151</v>
      </c>
      <c r="C263">
        <v>76886302</v>
      </c>
      <c r="D263" s="27">
        <v>45660</v>
      </c>
      <c r="E263" s="26" t="s">
        <v>116</v>
      </c>
      <c r="F263" t="s">
        <v>11</v>
      </c>
      <c r="G263" t="s">
        <v>18</v>
      </c>
      <c r="H263" t="s">
        <v>12</v>
      </c>
      <c r="I263">
        <v>1</v>
      </c>
      <c r="J263">
        <v>9.7899999999999991</v>
      </c>
      <c r="K263">
        <f t="shared" ref="K263:K273" si="8">J263*1.18</f>
        <v>11.552199999999999</v>
      </c>
      <c r="L263" t="str">
        <f>_xlfn.IFNA(VLOOKUP(C263,[1]מצבת_כלי_רכב!$E:$F,2,),"לא נמצא")</f>
        <v>יניב הררי</v>
      </c>
      <c r="M263" t="str">
        <f t="shared" ref="M263:M273" si="9">IF(OR(E263="Friday", E263="Saturday"),"yes","no")</f>
        <v>yes</v>
      </c>
    </row>
    <row r="264" spans="1:13">
      <c r="A264">
        <v>351123</v>
      </c>
      <c r="B264">
        <v>1250166151</v>
      </c>
      <c r="C264">
        <v>76886302</v>
      </c>
      <c r="D264" s="27">
        <v>45660</v>
      </c>
      <c r="E264" s="26" t="s">
        <v>116</v>
      </c>
      <c r="F264" t="s">
        <v>11</v>
      </c>
      <c r="G264" t="s">
        <v>12</v>
      </c>
      <c r="H264" t="s">
        <v>21</v>
      </c>
      <c r="I264">
        <v>1</v>
      </c>
      <c r="J264">
        <v>9.7899999999999991</v>
      </c>
      <c r="K264">
        <f t="shared" si="8"/>
        <v>11.552199999999999</v>
      </c>
      <c r="L264" t="str">
        <f>_xlfn.IFNA(VLOOKUP(C264,[1]מצבת_כלי_רכב!$E:$F,2,),"לא נמצא")</f>
        <v>יניב הררי</v>
      </c>
      <c r="M264" t="str">
        <f t="shared" si="9"/>
        <v>yes</v>
      </c>
    </row>
    <row r="265" spans="1:13">
      <c r="A265">
        <v>351123</v>
      </c>
      <c r="B265">
        <v>1250166151</v>
      </c>
      <c r="C265">
        <v>76886302</v>
      </c>
      <c r="D265" s="27">
        <v>45660</v>
      </c>
      <c r="E265" s="26" t="s">
        <v>116</v>
      </c>
      <c r="F265" t="s">
        <v>11</v>
      </c>
      <c r="G265" t="s">
        <v>20</v>
      </c>
      <c r="H265" t="s">
        <v>12</v>
      </c>
      <c r="I265">
        <v>1</v>
      </c>
      <c r="J265">
        <v>9.7899999999999991</v>
      </c>
      <c r="K265">
        <f t="shared" si="8"/>
        <v>11.552199999999999</v>
      </c>
      <c r="L265" t="str">
        <f>_xlfn.IFNA(VLOOKUP(C265,[1]מצבת_כלי_רכב!$E:$F,2,),"לא נמצא")</f>
        <v>יניב הררי</v>
      </c>
      <c r="M265" t="str">
        <f t="shared" si="9"/>
        <v>yes</v>
      </c>
    </row>
    <row r="266" spans="1:13">
      <c r="A266">
        <v>351123</v>
      </c>
      <c r="B266">
        <v>1250166151</v>
      </c>
      <c r="C266">
        <v>76886302</v>
      </c>
      <c r="D266" s="27">
        <v>45659</v>
      </c>
      <c r="E266" s="26" t="s">
        <v>112</v>
      </c>
      <c r="F266" t="s">
        <v>11</v>
      </c>
      <c r="G266" t="s">
        <v>12</v>
      </c>
      <c r="H266" t="s">
        <v>21</v>
      </c>
      <c r="I266">
        <v>1</v>
      </c>
      <c r="J266">
        <v>9.7899999999999991</v>
      </c>
      <c r="K266">
        <f t="shared" si="8"/>
        <v>11.552199999999999</v>
      </c>
      <c r="L266" t="str">
        <f>_xlfn.IFNA(VLOOKUP(C266,[1]מצבת_כלי_רכב!$E:$F,2,),"לא נמצא")</f>
        <v>יניב הררי</v>
      </c>
      <c r="M266" t="str">
        <f t="shared" si="9"/>
        <v>no</v>
      </c>
    </row>
    <row r="267" spans="1:13">
      <c r="A267">
        <v>351123</v>
      </c>
      <c r="B267">
        <v>1250166151</v>
      </c>
      <c r="C267">
        <v>76886302</v>
      </c>
      <c r="D267" s="27">
        <v>45659</v>
      </c>
      <c r="E267" s="26" t="s">
        <v>112</v>
      </c>
      <c r="F267" t="s">
        <v>11</v>
      </c>
      <c r="G267" t="s">
        <v>17</v>
      </c>
      <c r="H267" t="s">
        <v>12</v>
      </c>
      <c r="I267">
        <v>1</v>
      </c>
      <c r="J267">
        <v>9.7899999999999991</v>
      </c>
      <c r="K267">
        <f t="shared" si="8"/>
        <v>11.552199999999999</v>
      </c>
      <c r="L267" t="str">
        <f>_xlfn.IFNA(VLOOKUP(C267,[1]מצבת_כלי_רכב!$E:$F,2,),"לא נמצא")</f>
        <v>יניב הררי</v>
      </c>
      <c r="M267" t="str">
        <f t="shared" si="9"/>
        <v>no</v>
      </c>
    </row>
    <row r="268" spans="1:13">
      <c r="A268">
        <v>337857</v>
      </c>
      <c r="B268">
        <v>1250166056</v>
      </c>
      <c r="C268">
        <v>73382101</v>
      </c>
      <c r="D268" s="27">
        <v>45659</v>
      </c>
      <c r="E268" s="26" t="s">
        <v>112</v>
      </c>
      <c r="F268" t="s">
        <v>11</v>
      </c>
      <c r="G268" t="s">
        <v>12</v>
      </c>
      <c r="H268" t="s">
        <v>13</v>
      </c>
      <c r="I268">
        <v>1</v>
      </c>
      <c r="J268">
        <v>9.7899999999999991</v>
      </c>
      <c r="K268">
        <f t="shared" si="8"/>
        <v>11.552199999999999</v>
      </c>
      <c r="L268" t="str">
        <f>_xlfn.IFNA(VLOOKUP(C268,[1]מצבת_כלי_רכב!$E:$F,2,),"לא נמצא")</f>
        <v>ארז שפירא(מאגר)</v>
      </c>
      <c r="M268" t="str">
        <f t="shared" si="9"/>
        <v>no</v>
      </c>
    </row>
    <row r="269" spans="1:13">
      <c r="A269">
        <v>337857</v>
      </c>
      <c r="B269">
        <v>1250166056</v>
      </c>
      <c r="C269">
        <v>73382101</v>
      </c>
      <c r="D269" s="27">
        <v>45659</v>
      </c>
      <c r="E269" s="26" t="s">
        <v>112</v>
      </c>
      <c r="F269" t="s">
        <v>11</v>
      </c>
      <c r="G269" t="s">
        <v>14</v>
      </c>
      <c r="H269" t="s">
        <v>12</v>
      </c>
      <c r="I269">
        <v>1</v>
      </c>
      <c r="J269">
        <v>9.7899999999999991</v>
      </c>
      <c r="K269">
        <f t="shared" si="8"/>
        <v>11.552199999999999</v>
      </c>
      <c r="L269" t="str">
        <f>_xlfn.IFNA(VLOOKUP(C269,[1]מצבת_כלי_רכב!$E:$F,2,),"לא נמצא")</f>
        <v>ארז שפירא(מאגר)</v>
      </c>
      <c r="M269" t="str">
        <f t="shared" si="9"/>
        <v>no</v>
      </c>
    </row>
    <row r="270" spans="1:13">
      <c r="A270">
        <v>351123</v>
      </c>
      <c r="B270">
        <v>1250166151</v>
      </c>
      <c r="C270">
        <v>76886302</v>
      </c>
      <c r="D270" s="27">
        <v>45658</v>
      </c>
      <c r="E270" s="26" t="s">
        <v>113</v>
      </c>
      <c r="F270" t="s">
        <v>11</v>
      </c>
      <c r="G270" t="s">
        <v>12</v>
      </c>
      <c r="H270" t="s">
        <v>26</v>
      </c>
      <c r="I270">
        <v>1</v>
      </c>
      <c r="J270">
        <v>9.7899999999999991</v>
      </c>
      <c r="K270">
        <f t="shared" si="8"/>
        <v>11.552199999999999</v>
      </c>
      <c r="L270" t="str">
        <f>_xlfn.IFNA(VLOOKUP(C270,[1]מצבת_כלי_רכב!$E:$F,2,),"לא נמצא")</f>
        <v>יניב הררי</v>
      </c>
      <c r="M270" t="str">
        <f t="shared" si="9"/>
        <v>no</v>
      </c>
    </row>
    <row r="271" spans="1:13">
      <c r="A271">
        <v>351123</v>
      </c>
      <c r="B271">
        <v>1250166151</v>
      </c>
      <c r="C271">
        <v>76886302</v>
      </c>
      <c r="D271" s="27">
        <v>45658</v>
      </c>
      <c r="E271" s="26" t="s">
        <v>113</v>
      </c>
      <c r="F271" t="s">
        <v>11</v>
      </c>
      <c r="G271" t="s">
        <v>14</v>
      </c>
      <c r="H271" t="s">
        <v>12</v>
      </c>
      <c r="I271">
        <v>1</v>
      </c>
      <c r="J271">
        <v>9.7899999999999991</v>
      </c>
      <c r="K271">
        <f t="shared" si="8"/>
        <v>11.552199999999999</v>
      </c>
      <c r="L271" t="str">
        <f>_xlfn.IFNA(VLOOKUP(C271,[1]מצבת_כלי_רכב!$E:$F,2,),"לא נמצא")</f>
        <v>יניב הררי</v>
      </c>
      <c r="M271" t="str">
        <f t="shared" si="9"/>
        <v>no</v>
      </c>
    </row>
    <row r="272" spans="1:13">
      <c r="A272">
        <v>351123</v>
      </c>
      <c r="B272">
        <v>1250166151</v>
      </c>
      <c r="C272">
        <v>76886302</v>
      </c>
      <c r="D272" s="27">
        <v>45658</v>
      </c>
      <c r="E272" s="26" t="s">
        <v>113</v>
      </c>
      <c r="F272" t="s">
        <v>11</v>
      </c>
      <c r="G272" t="s">
        <v>12</v>
      </c>
      <c r="H272" t="s">
        <v>19</v>
      </c>
      <c r="I272">
        <v>1</v>
      </c>
      <c r="J272">
        <v>9.7899999999999991</v>
      </c>
      <c r="K272">
        <f t="shared" si="8"/>
        <v>11.552199999999999</v>
      </c>
      <c r="L272" t="str">
        <f>_xlfn.IFNA(VLOOKUP(C272,[1]מצבת_כלי_רכב!$E:$F,2,),"לא נמצא")</f>
        <v>יניב הררי</v>
      </c>
      <c r="M272" t="str">
        <f t="shared" si="9"/>
        <v>no</v>
      </c>
    </row>
    <row r="273" spans="1:13">
      <c r="A273">
        <v>351123</v>
      </c>
      <c r="B273">
        <v>1250166151</v>
      </c>
      <c r="C273">
        <v>76886302</v>
      </c>
      <c r="D273" s="27">
        <v>45658</v>
      </c>
      <c r="E273" s="26" t="s">
        <v>113</v>
      </c>
      <c r="F273" t="s">
        <v>11</v>
      </c>
      <c r="G273" t="s">
        <v>20</v>
      </c>
      <c r="H273" t="s">
        <v>12</v>
      </c>
      <c r="I273">
        <v>1</v>
      </c>
      <c r="J273">
        <v>9.7899999999999991</v>
      </c>
      <c r="K273">
        <f t="shared" si="8"/>
        <v>11.552199999999999</v>
      </c>
      <c r="L273" t="str">
        <f>_xlfn.IFNA(VLOOKUP(C273,[1]מצבת_כלי_רכב!$E:$F,2,),"לא נמצא")</f>
        <v>יניב הררי</v>
      </c>
      <c r="M273" t="str">
        <f t="shared" si="9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3706-6292-4499-AB2B-73BEA066EC11}">
  <sheetPr>
    <tabColor theme="4" tint="-0.249977111117893"/>
    <pageSetUpPr fitToPage="1"/>
  </sheetPr>
  <dimension ref="A2:F39"/>
  <sheetViews>
    <sheetView rightToLeft="1" zoomScale="80" zoomScaleNormal="80" workbookViewId="0">
      <selection activeCell="E34" sqref="E34"/>
    </sheetView>
  </sheetViews>
  <sheetFormatPr defaultColWidth="10" defaultRowHeight="14"/>
  <cols>
    <col min="1" max="1" width="10.7265625" style="1" customWidth="1"/>
    <col min="2" max="2" width="24.81640625" style="1" customWidth="1"/>
    <col min="3" max="3" width="24.26953125" style="1" customWidth="1"/>
    <col min="4" max="4" width="13.453125" style="1" customWidth="1"/>
    <col min="5" max="5" width="17.36328125" style="1" customWidth="1"/>
    <col min="6" max="6" width="24.81640625" style="1" customWidth="1"/>
    <col min="7" max="16384" width="10" style="1"/>
  </cols>
  <sheetData>
    <row r="2" spans="1:6" ht="14.5" thickBot="1"/>
    <row r="3" spans="1:6" ht="18.5" thickBot="1">
      <c r="B3" s="2" t="s">
        <v>29</v>
      </c>
      <c r="C3" s="2" t="s">
        <v>30</v>
      </c>
      <c r="D3" s="2" t="s">
        <v>5</v>
      </c>
      <c r="F3" s="3" t="s">
        <v>29</v>
      </c>
    </row>
    <row r="4" spans="1:6" ht="18">
      <c r="B4" s="4" t="s">
        <v>31</v>
      </c>
      <c r="C4" s="5"/>
      <c r="D4" s="6"/>
      <c r="F4" s="7" t="s">
        <v>31</v>
      </c>
    </row>
    <row r="5" spans="1:6" ht="18">
      <c r="A5" s="8"/>
      <c r="B5" s="9" t="s">
        <v>32</v>
      </c>
      <c r="C5" s="10" t="s">
        <v>33</v>
      </c>
      <c r="D5" s="11" t="s">
        <v>34</v>
      </c>
      <c r="E5" s="1">
        <v>70725702</v>
      </c>
      <c r="F5" s="12" t="s">
        <v>32</v>
      </c>
    </row>
    <row r="6" spans="1:6" ht="18">
      <c r="A6" s="8"/>
      <c r="B6" s="13" t="s">
        <v>35</v>
      </c>
      <c r="C6" s="10" t="s">
        <v>36</v>
      </c>
      <c r="D6" s="11" t="s">
        <v>37</v>
      </c>
      <c r="E6" s="1">
        <v>13802001</v>
      </c>
      <c r="F6" s="14" t="s">
        <v>35</v>
      </c>
    </row>
    <row r="7" spans="1:6" ht="18">
      <c r="A7" s="8"/>
      <c r="B7" s="13" t="s">
        <v>38</v>
      </c>
      <c r="C7" s="10" t="s">
        <v>39</v>
      </c>
      <c r="D7" s="11" t="s">
        <v>40</v>
      </c>
      <c r="E7" s="1">
        <v>7921639</v>
      </c>
      <c r="F7" s="14" t="s">
        <v>38</v>
      </c>
    </row>
    <row r="8" spans="1:6" ht="27.75" customHeight="1">
      <c r="A8" s="8"/>
      <c r="B8" s="15" t="s">
        <v>41</v>
      </c>
      <c r="C8" s="10" t="s">
        <v>42</v>
      </c>
      <c r="D8" s="11" t="s">
        <v>43</v>
      </c>
      <c r="E8" s="1">
        <v>75872701</v>
      </c>
      <c r="F8" s="12" t="s">
        <v>41</v>
      </c>
    </row>
    <row r="9" spans="1:6" ht="18">
      <c r="A9" s="8"/>
      <c r="B9" s="15" t="s">
        <v>44</v>
      </c>
      <c r="C9" s="16" t="s">
        <v>45</v>
      </c>
      <c r="D9" s="11" t="s">
        <v>46</v>
      </c>
      <c r="E9" s="1">
        <v>31339202</v>
      </c>
      <c r="F9" s="12" t="s">
        <v>44</v>
      </c>
    </row>
    <row r="10" spans="1:6" ht="18">
      <c r="A10" s="8"/>
      <c r="B10" s="9" t="s">
        <v>47</v>
      </c>
      <c r="C10" s="10" t="s">
        <v>48</v>
      </c>
      <c r="D10" s="11" t="s">
        <v>49</v>
      </c>
      <c r="E10" s="1">
        <v>8280686</v>
      </c>
      <c r="F10" s="12" t="s">
        <v>47</v>
      </c>
    </row>
    <row r="11" spans="1:6" ht="18">
      <c r="A11" s="8"/>
      <c r="B11" s="9" t="s">
        <v>50</v>
      </c>
      <c r="C11" s="10" t="s">
        <v>51</v>
      </c>
      <c r="D11" s="11" t="s">
        <v>52</v>
      </c>
      <c r="E11" s="1">
        <v>54718201</v>
      </c>
      <c r="F11" s="12" t="s">
        <v>50</v>
      </c>
    </row>
    <row r="12" spans="1:6" ht="18">
      <c r="A12" s="8"/>
      <c r="B12" s="9" t="s">
        <v>53</v>
      </c>
      <c r="C12" s="10" t="s">
        <v>51</v>
      </c>
      <c r="D12" s="11" t="s">
        <v>54</v>
      </c>
      <c r="E12" s="1">
        <v>51513101</v>
      </c>
      <c r="F12" s="12" t="s">
        <v>53</v>
      </c>
    </row>
    <row r="13" spans="1:6" ht="18">
      <c r="A13" s="8"/>
      <c r="B13" s="9" t="s">
        <v>55</v>
      </c>
      <c r="C13" s="10" t="s">
        <v>51</v>
      </c>
      <c r="D13" s="11" t="s">
        <v>56</v>
      </c>
      <c r="E13" s="1">
        <v>63864202</v>
      </c>
      <c r="F13" s="12" t="s">
        <v>55</v>
      </c>
    </row>
    <row r="14" spans="1:6" ht="18">
      <c r="A14" s="8"/>
      <c r="B14" s="9" t="s">
        <v>57</v>
      </c>
      <c r="C14" s="10" t="s">
        <v>51</v>
      </c>
      <c r="D14" s="11" t="s">
        <v>58</v>
      </c>
      <c r="E14" s="1">
        <v>6823255</v>
      </c>
      <c r="F14" s="12" t="s">
        <v>57</v>
      </c>
    </row>
    <row r="15" spans="1:6" ht="18">
      <c r="A15" s="8"/>
      <c r="B15" s="9" t="s">
        <v>59</v>
      </c>
      <c r="C15" s="10" t="s">
        <v>51</v>
      </c>
      <c r="D15" s="11" t="s">
        <v>60</v>
      </c>
      <c r="E15" s="1">
        <v>77443601</v>
      </c>
      <c r="F15" s="12" t="s">
        <v>59</v>
      </c>
    </row>
    <row r="16" spans="1:6" ht="18">
      <c r="A16" s="8"/>
      <c r="B16" s="9" t="s">
        <v>61</v>
      </c>
      <c r="C16" s="10" t="s">
        <v>51</v>
      </c>
      <c r="D16" s="11" t="s">
        <v>62</v>
      </c>
      <c r="E16" s="1">
        <v>73382101</v>
      </c>
      <c r="F16" s="12" t="s">
        <v>61</v>
      </c>
    </row>
    <row r="17" spans="1:6" ht="18">
      <c r="A17" s="8"/>
      <c r="B17" s="9" t="s">
        <v>63</v>
      </c>
      <c r="C17" s="10" t="s">
        <v>51</v>
      </c>
      <c r="D17" s="11" t="s">
        <v>64</v>
      </c>
      <c r="E17" s="1">
        <v>88365901</v>
      </c>
      <c r="F17" s="12" t="s">
        <v>63</v>
      </c>
    </row>
    <row r="18" spans="1:6" ht="18">
      <c r="A18" s="8"/>
      <c r="B18" s="9" t="s">
        <v>65</v>
      </c>
      <c r="C18" s="10" t="s">
        <v>66</v>
      </c>
      <c r="D18" s="11" t="s">
        <v>67</v>
      </c>
      <c r="E18" s="1">
        <v>39166002</v>
      </c>
      <c r="F18" s="12" t="s">
        <v>65</v>
      </c>
    </row>
    <row r="19" spans="1:6" ht="18">
      <c r="A19" s="8"/>
      <c r="B19" s="15" t="s">
        <v>68</v>
      </c>
      <c r="C19" s="17" t="s">
        <v>36</v>
      </c>
      <c r="D19" s="11" t="s">
        <v>69</v>
      </c>
      <c r="E19" s="1">
        <v>40295602</v>
      </c>
      <c r="F19" s="12" t="s">
        <v>68</v>
      </c>
    </row>
    <row r="20" spans="1:6" ht="18" customHeight="1">
      <c r="A20" s="8"/>
      <c r="B20" s="9" t="s">
        <v>70</v>
      </c>
      <c r="C20" s="10" t="s">
        <v>51</v>
      </c>
      <c r="D20" s="11" t="s">
        <v>71</v>
      </c>
      <c r="E20" s="1">
        <v>39429702</v>
      </c>
      <c r="F20" s="12" t="s">
        <v>70</v>
      </c>
    </row>
    <row r="21" spans="1:6" ht="18" customHeight="1">
      <c r="A21" s="8"/>
      <c r="B21" s="9" t="s">
        <v>72</v>
      </c>
      <c r="C21" s="10" t="s">
        <v>51</v>
      </c>
      <c r="D21" s="11" t="s">
        <v>73</v>
      </c>
      <c r="E21" s="1">
        <v>76886302</v>
      </c>
      <c r="F21" s="12" t="s">
        <v>72</v>
      </c>
    </row>
    <row r="22" spans="1:6" ht="18">
      <c r="A22" s="8"/>
      <c r="B22" s="9" t="s">
        <v>74</v>
      </c>
      <c r="C22" s="10" t="s">
        <v>75</v>
      </c>
      <c r="D22" s="11" t="s">
        <v>76</v>
      </c>
      <c r="E22" s="1">
        <v>74599802</v>
      </c>
      <c r="F22" s="12" t="s">
        <v>74</v>
      </c>
    </row>
    <row r="23" spans="1:6" ht="18">
      <c r="A23" s="8"/>
      <c r="B23" s="9" t="s">
        <v>77</v>
      </c>
      <c r="C23" s="10" t="s">
        <v>78</v>
      </c>
      <c r="D23" s="11" t="s">
        <v>79</v>
      </c>
      <c r="E23" s="1">
        <v>62923103</v>
      </c>
      <c r="F23" s="12" t="s">
        <v>77</v>
      </c>
    </row>
    <row r="24" spans="1:6" ht="18">
      <c r="A24" s="8"/>
      <c r="B24" s="18" t="s">
        <v>80</v>
      </c>
      <c r="C24" s="10" t="s">
        <v>81</v>
      </c>
      <c r="D24" s="11" t="s">
        <v>82</v>
      </c>
      <c r="E24" s="1">
        <v>52297502</v>
      </c>
      <c r="F24" s="19" t="s">
        <v>80</v>
      </c>
    </row>
    <row r="25" spans="1:6">
      <c r="B25" s="1" t="s">
        <v>83</v>
      </c>
      <c r="F25" s="1" t="s">
        <v>83</v>
      </c>
    </row>
    <row r="26" spans="1:6">
      <c r="B26" s="20" t="s">
        <v>84</v>
      </c>
      <c r="C26" s="21" t="s">
        <v>85</v>
      </c>
      <c r="D26" s="22" t="s">
        <v>86</v>
      </c>
      <c r="E26" s="1">
        <v>52251703</v>
      </c>
      <c r="F26" s="20" t="s">
        <v>84</v>
      </c>
    </row>
    <row r="27" spans="1:6">
      <c r="B27" s="23" t="s">
        <v>87</v>
      </c>
      <c r="C27" s="21" t="s">
        <v>88</v>
      </c>
      <c r="D27" s="22" t="s">
        <v>89</v>
      </c>
      <c r="E27" s="1">
        <v>76518502</v>
      </c>
      <c r="F27" s="20" t="s">
        <v>87</v>
      </c>
    </row>
    <row r="28" spans="1:6">
      <c r="B28" s="20" t="s">
        <v>90</v>
      </c>
      <c r="C28" s="21" t="s">
        <v>91</v>
      </c>
      <c r="D28" s="22" t="s">
        <v>92</v>
      </c>
      <c r="E28" s="1">
        <v>12021803</v>
      </c>
      <c r="F28" s="20" t="s">
        <v>90</v>
      </c>
    </row>
    <row r="29" spans="1:6">
      <c r="B29" s="23" t="s">
        <v>93</v>
      </c>
      <c r="C29" s="21" t="s">
        <v>88</v>
      </c>
      <c r="D29" s="22" t="s">
        <v>94</v>
      </c>
      <c r="E29" s="1">
        <v>62236902</v>
      </c>
      <c r="F29" s="20" t="s">
        <v>93</v>
      </c>
    </row>
    <row r="30" spans="1:6">
      <c r="B30" s="20" t="s">
        <v>95</v>
      </c>
      <c r="C30" s="21" t="s">
        <v>96</v>
      </c>
      <c r="D30" s="22" t="s">
        <v>97</v>
      </c>
      <c r="E30" s="1">
        <v>19124004</v>
      </c>
      <c r="F30" s="20" t="s">
        <v>95</v>
      </c>
    </row>
    <row r="31" spans="1:6">
      <c r="B31" s="20" t="s">
        <v>98</v>
      </c>
      <c r="C31" s="21" t="s">
        <v>99</v>
      </c>
      <c r="D31" s="22" t="s">
        <v>100</v>
      </c>
      <c r="E31" s="1">
        <v>9188269</v>
      </c>
      <c r="F31" s="20" t="s">
        <v>98</v>
      </c>
    </row>
    <row r="33" spans="4:6">
      <c r="D33" s="1" t="s">
        <v>101</v>
      </c>
    </row>
    <row r="34" spans="4:6">
      <c r="D34" s="24" t="s">
        <v>102</v>
      </c>
      <c r="E34" s="24">
        <v>50113501</v>
      </c>
      <c r="F34" s="25" t="s">
        <v>103</v>
      </c>
    </row>
    <row r="35" spans="4:6">
      <c r="D35" s="24" t="s">
        <v>104</v>
      </c>
      <c r="E35" s="24">
        <v>18312401</v>
      </c>
      <c r="F35" s="25" t="s">
        <v>47</v>
      </c>
    </row>
    <row r="36" spans="4:6">
      <c r="D36" s="24" t="s">
        <v>105</v>
      </c>
      <c r="E36" s="24">
        <v>51514401</v>
      </c>
      <c r="F36" s="25" t="s">
        <v>106</v>
      </c>
    </row>
    <row r="37" spans="4:6">
      <c r="D37" s="24" t="s">
        <v>107</v>
      </c>
      <c r="E37" s="24">
        <v>53484801</v>
      </c>
      <c r="F37" s="25" t="s">
        <v>63</v>
      </c>
    </row>
    <row r="38" spans="4:6">
      <c r="D38" s="24" t="s">
        <v>108</v>
      </c>
      <c r="E38" s="24">
        <v>19253701</v>
      </c>
      <c r="F38" s="25" t="s">
        <v>109</v>
      </c>
    </row>
    <row r="39" spans="4:6">
      <c r="D39" s="24" t="s">
        <v>110</v>
      </c>
      <c r="E39" s="24">
        <v>7646355</v>
      </c>
      <c r="F39" s="25" t="s">
        <v>77</v>
      </c>
    </row>
  </sheetData>
  <pageMargins left="0.25" right="0.25" top="0.75" bottom="0.75" header="0.3" footer="0.3"/>
  <pageSetup paperSize="9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CustomerStampedTrips_2025052916</vt:lpstr>
      <vt:lpstr>מצבת_כלי_רכב</vt:lpstr>
      <vt:lpstr>מצבת_כלי_רכב!Print_Area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 Stolberg</cp:lastModifiedBy>
  <dcterms:created xsi:type="dcterms:W3CDTF">2025-05-29T13:37:15Z</dcterms:created>
  <dcterms:modified xsi:type="dcterms:W3CDTF">2025-06-01T07:18:48Z</dcterms:modified>
</cp:coreProperties>
</file>