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71F3B3-3B90-4F76-A536-4950DF8A9340}" xr6:coauthVersionLast="47" xr6:coauthVersionMax="47" xr10:uidLastSave="{00000000-0000-0000-0000-000000000000}"/>
  <bookViews>
    <workbookView xWindow="-240" yWindow="1416" windowWidth="15468" windowHeight="101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0" i="2" l="1"/>
  <c r="J3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2" i="2"/>
  <c r="E38" i="2"/>
  <c r="H3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" i="2"/>
  <c r="L36" i="1"/>
  <c r="J3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" i="1"/>
  <c r="G4" i="1" l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" i="1"/>
  <c r="H3" i="1" s="1"/>
  <c r="H35" i="1" l="1"/>
  <c r="K25" i="1" s="1"/>
  <c r="L25" i="1" s="1"/>
  <c r="K9" i="1" l="1"/>
  <c r="L9" i="1" s="1"/>
  <c r="K11" i="1"/>
  <c r="L11" i="1" s="1"/>
  <c r="K8" i="1"/>
  <c r="L8" i="1" s="1"/>
  <c r="K12" i="1"/>
  <c r="L12" i="1" s="1"/>
  <c r="K21" i="1"/>
  <c r="L21" i="1" s="1"/>
  <c r="K6" i="1"/>
  <c r="L6" i="1" s="1"/>
  <c r="K16" i="1"/>
  <c r="L16" i="1" s="1"/>
  <c r="K19" i="1"/>
  <c r="L19" i="1" s="1"/>
  <c r="K17" i="1"/>
  <c r="L17" i="1" s="1"/>
  <c r="K30" i="1"/>
  <c r="L30" i="1" s="1"/>
  <c r="K20" i="1"/>
  <c r="L20" i="1" s="1"/>
  <c r="K15" i="1"/>
  <c r="L15" i="1" s="1"/>
  <c r="K22" i="1"/>
  <c r="L22" i="1" s="1"/>
  <c r="K4" i="1"/>
  <c r="L4" i="1" s="1"/>
  <c r="K5" i="1"/>
  <c r="L5" i="1" s="1"/>
  <c r="K26" i="1"/>
  <c r="L26" i="1" s="1"/>
  <c r="K18" i="1"/>
  <c r="L18" i="1" s="1"/>
  <c r="K28" i="1"/>
  <c r="L28" i="1" s="1"/>
  <c r="K27" i="1"/>
  <c r="L27" i="1" s="1"/>
  <c r="K7" i="1"/>
  <c r="L7" i="1" s="1"/>
  <c r="K33" i="1"/>
  <c r="L33" i="1" s="1"/>
  <c r="K32" i="1"/>
  <c r="L32" i="1" s="1"/>
  <c r="K14" i="1"/>
  <c r="L14" i="1" s="1"/>
  <c r="K10" i="1"/>
  <c r="L10" i="1" s="1"/>
  <c r="K3" i="1"/>
  <c r="L3" i="1" s="1"/>
  <c r="K13" i="1"/>
  <c r="L13" i="1" s="1"/>
  <c r="K34" i="1"/>
  <c r="L34" i="1" s="1"/>
  <c r="K24" i="1"/>
  <c r="L24" i="1" s="1"/>
  <c r="K23" i="1"/>
  <c r="L23" i="1" s="1"/>
  <c r="K31" i="1"/>
  <c r="L31" i="1" s="1"/>
  <c r="K29" i="1"/>
  <c r="L29" i="1" s="1"/>
  <c r="L35" i="1" l="1"/>
</calcChain>
</file>

<file path=xl/sharedStrings.xml><?xml version="1.0" encoding="utf-8"?>
<sst xmlns="http://schemas.openxmlformats.org/spreadsheetml/2006/main" count="46" uniqueCount="43">
  <si>
    <t>入库流量</t>
    <phoneticPr fontId="1" type="noConversion"/>
  </si>
  <si>
    <t>中坝线</t>
  </si>
  <si>
    <r>
      <t>库</t>
    </r>
    <r>
      <rPr>
        <sz val="10"/>
        <color rgb="FF000000"/>
        <rFont val="Times New Roman"/>
        <family val="1"/>
      </rPr>
      <t>01</t>
    </r>
  </si>
  <si>
    <r>
      <t>库</t>
    </r>
    <r>
      <rPr>
        <sz val="10"/>
        <color rgb="FF000000"/>
        <rFont val="Times New Roman"/>
        <family val="1"/>
      </rPr>
      <t>02</t>
    </r>
  </si>
  <si>
    <r>
      <t>库</t>
    </r>
    <r>
      <rPr>
        <sz val="10"/>
        <color rgb="FF000000"/>
        <rFont val="Times New Roman"/>
        <family val="1"/>
      </rPr>
      <t>03</t>
    </r>
  </si>
  <si>
    <r>
      <t>库</t>
    </r>
    <r>
      <rPr>
        <sz val="10"/>
        <color rgb="FF000000"/>
        <rFont val="Times New Roman"/>
        <family val="1"/>
      </rPr>
      <t>04</t>
    </r>
  </si>
  <si>
    <r>
      <t>库</t>
    </r>
    <r>
      <rPr>
        <sz val="10"/>
        <color rgb="FF000000"/>
        <rFont val="Times New Roman"/>
        <family val="1"/>
      </rPr>
      <t>05</t>
    </r>
  </si>
  <si>
    <r>
      <t>库</t>
    </r>
    <r>
      <rPr>
        <sz val="10"/>
        <color rgb="FF000000"/>
        <rFont val="Times New Roman"/>
        <family val="1"/>
      </rPr>
      <t>06</t>
    </r>
  </si>
  <si>
    <r>
      <t>库</t>
    </r>
    <r>
      <rPr>
        <sz val="10"/>
        <color rgb="FF000000"/>
        <rFont val="Times New Roman"/>
        <family val="1"/>
      </rPr>
      <t>07</t>
    </r>
  </si>
  <si>
    <r>
      <t>库</t>
    </r>
    <r>
      <rPr>
        <sz val="10"/>
        <color rgb="FF000000"/>
        <rFont val="Times New Roman"/>
        <family val="1"/>
      </rPr>
      <t>08</t>
    </r>
  </si>
  <si>
    <r>
      <t>库</t>
    </r>
    <r>
      <rPr>
        <sz val="10"/>
        <color rgb="FF000000"/>
        <rFont val="Times New Roman"/>
        <family val="1"/>
      </rPr>
      <t>09</t>
    </r>
  </si>
  <si>
    <r>
      <t>库</t>
    </r>
    <r>
      <rPr>
        <sz val="10"/>
        <color rgb="FF000000"/>
        <rFont val="Times New Roman"/>
        <family val="1"/>
      </rPr>
      <t>10</t>
    </r>
  </si>
  <si>
    <r>
      <t>库</t>
    </r>
    <r>
      <rPr>
        <sz val="10"/>
        <color rgb="FF000000"/>
        <rFont val="Times New Roman"/>
        <family val="1"/>
      </rPr>
      <t>11</t>
    </r>
  </si>
  <si>
    <r>
      <t>库</t>
    </r>
    <r>
      <rPr>
        <sz val="10"/>
        <color rgb="FF000000"/>
        <rFont val="Times New Roman"/>
        <family val="1"/>
      </rPr>
      <t>12</t>
    </r>
  </si>
  <si>
    <r>
      <t>库</t>
    </r>
    <r>
      <rPr>
        <sz val="10"/>
        <color rgb="FF000000"/>
        <rFont val="Times New Roman"/>
        <family val="1"/>
      </rPr>
      <t>13</t>
    </r>
  </si>
  <si>
    <r>
      <t>库</t>
    </r>
    <r>
      <rPr>
        <sz val="10"/>
        <color rgb="FF000000"/>
        <rFont val="Times New Roman"/>
        <family val="1"/>
      </rPr>
      <t>14</t>
    </r>
  </si>
  <si>
    <r>
      <t>库</t>
    </r>
    <r>
      <rPr>
        <sz val="10"/>
        <color rgb="FF000000"/>
        <rFont val="Times New Roman"/>
        <family val="1"/>
      </rPr>
      <t>15</t>
    </r>
  </si>
  <si>
    <r>
      <t>库</t>
    </r>
    <r>
      <rPr>
        <sz val="10"/>
        <color rgb="FF000000"/>
        <rFont val="Times New Roman"/>
        <family val="1"/>
      </rPr>
      <t>16</t>
    </r>
  </si>
  <si>
    <r>
      <t>库</t>
    </r>
    <r>
      <rPr>
        <sz val="10"/>
        <color rgb="FF000000"/>
        <rFont val="Times New Roman"/>
        <family val="1"/>
      </rPr>
      <t>17</t>
    </r>
  </si>
  <si>
    <r>
      <t>库</t>
    </r>
    <r>
      <rPr>
        <sz val="10"/>
        <color rgb="FF000000"/>
        <rFont val="Times New Roman"/>
        <family val="1"/>
      </rPr>
      <t>18</t>
    </r>
  </si>
  <si>
    <r>
      <t>库</t>
    </r>
    <r>
      <rPr>
        <sz val="10"/>
        <color rgb="FF000000"/>
        <rFont val="Times New Roman"/>
        <family val="1"/>
      </rPr>
      <t>19</t>
    </r>
  </si>
  <si>
    <r>
      <t>库</t>
    </r>
    <r>
      <rPr>
        <sz val="10"/>
        <color rgb="FF000000"/>
        <rFont val="Times New Roman"/>
        <family val="1"/>
      </rPr>
      <t>20</t>
    </r>
  </si>
  <si>
    <r>
      <t>库</t>
    </r>
    <r>
      <rPr>
        <sz val="10"/>
        <color rgb="FF000000"/>
        <rFont val="Times New Roman"/>
        <family val="1"/>
      </rPr>
      <t>21</t>
    </r>
  </si>
  <si>
    <r>
      <t>库</t>
    </r>
    <r>
      <rPr>
        <sz val="10"/>
        <color rgb="FF000000"/>
        <rFont val="Times New Roman"/>
        <family val="1"/>
      </rPr>
      <t>22</t>
    </r>
  </si>
  <si>
    <r>
      <t>库</t>
    </r>
    <r>
      <rPr>
        <sz val="10"/>
        <color rgb="FF000000"/>
        <rFont val="Times New Roman"/>
        <family val="1"/>
      </rPr>
      <t>23</t>
    </r>
  </si>
  <si>
    <r>
      <t>库</t>
    </r>
    <r>
      <rPr>
        <sz val="10"/>
        <color rgb="FF000000"/>
        <rFont val="Times New Roman"/>
        <family val="1"/>
      </rPr>
      <t>24</t>
    </r>
  </si>
  <si>
    <r>
      <t>库</t>
    </r>
    <r>
      <rPr>
        <sz val="10"/>
        <color rgb="FF000000"/>
        <rFont val="Times New Roman"/>
        <family val="1"/>
      </rPr>
      <t>25</t>
    </r>
  </si>
  <si>
    <r>
      <t>库</t>
    </r>
    <r>
      <rPr>
        <sz val="10"/>
        <color rgb="FF000000"/>
        <rFont val="Times New Roman"/>
        <family val="1"/>
      </rPr>
      <t>26</t>
    </r>
  </si>
  <si>
    <r>
      <t>库</t>
    </r>
    <r>
      <rPr>
        <sz val="10"/>
        <color rgb="FF000000"/>
        <rFont val="Times New Roman"/>
        <family val="1"/>
      </rPr>
      <t>27</t>
    </r>
  </si>
  <si>
    <t>玛尔挡厂址</t>
  </si>
  <si>
    <t>玛尔挡下坝面板坝</t>
  </si>
  <si>
    <t>玛尔挡下坝拱坝</t>
  </si>
  <si>
    <t>玛尔挡中坝线</t>
  </si>
  <si>
    <t>距离/km</t>
    <phoneticPr fontId="1" type="noConversion"/>
  </si>
  <si>
    <t>深泓点/m</t>
    <phoneticPr fontId="1" type="noConversion"/>
  </si>
  <si>
    <t>水面线/m</t>
    <phoneticPr fontId="1" type="noConversion"/>
  </si>
  <si>
    <t>里程/m</t>
  </si>
  <si>
    <t>里程/km</t>
  </si>
  <si>
    <t>左岸</t>
  </si>
  <si>
    <t>右岸</t>
  </si>
  <si>
    <t>实测值</t>
  </si>
  <si>
    <t>模拟值</t>
  </si>
  <si>
    <t>实测值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</si>
</sst>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0" xfId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常规" xfId="0" builtinId="0"/>
    <cellStyle name="常规 2" xfId="1" xr:uid="{C30C0F93-6B38-494E-8783-04FAB0F6C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9607493309544"/>
          <c:y val="2.9551284902946458E-2"/>
          <c:w val="0.82593719050060754"/>
          <c:h val="0.80970881774574421"/>
        </c:manualLayout>
      </c:layout>
      <c:scatterChart>
        <c:scatterStyle val="smoothMarker"/>
        <c:varyColors val="0"/>
        <c:ser>
          <c:idx val="0"/>
          <c:order val="0"/>
          <c:tx>
            <c:v>深泓点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0.49</c:v>
                </c:pt>
                <c:pt idx="2">
                  <c:v>1.1499999999999999</c:v>
                </c:pt>
                <c:pt idx="3">
                  <c:v>2.11</c:v>
                </c:pt>
                <c:pt idx="4">
                  <c:v>2.95</c:v>
                </c:pt>
                <c:pt idx="5">
                  <c:v>4.03</c:v>
                </c:pt>
                <c:pt idx="6">
                  <c:v>4.78</c:v>
                </c:pt>
                <c:pt idx="7">
                  <c:v>5.93</c:v>
                </c:pt>
                <c:pt idx="8">
                  <c:v>6.45</c:v>
                </c:pt>
                <c:pt idx="9">
                  <c:v>8.24</c:v>
                </c:pt>
                <c:pt idx="10">
                  <c:v>10.11</c:v>
                </c:pt>
                <c:pt idx="11">
                  <c:v>11.05</c:v>
                </c:pt>
                <c:pt idx="12">
                  <c:v>13.09</c:v>
                </c:pt>
                <c:pt idx="13">
                  <c:v>14.24</c:v>
                </c:pt>
                <c:pt idx="14">
                  <c:v>16.34</c:v>
                </c:pt>
                <c:pt idx="15">
                  <c:v>17.71</c:v>
                </c:pt>
                <c:pt idx="16">
                  <c:v>18.77</c:v>
                </c:pt>
                <c:pt idx="17">
                  <c:v>21.18</c:v>
                </c:pt>
                <c:pt idx="18">
                  <c:v>22.64</c:v>
                </c:pt>
                <c:pt idx="19">
                  <c:v>23.34</c:v>
                </c:pt>
                <c:pt idx="20">
                  <c:v>23.94</c:v>
                </c:pt>
                <c:pt idx="21">
                  <c:v>24.58</c:v>
                </c:pt>
                <c:pt idx="22">
                  <c:v>25.44</c:v>
                </c:pt>
                <c:pt idx="23">
                  <c:v>26.43</c:v>
                </c:pt>
                <c:pt idx="24">
                  <c:v>27.05</c:v>
                </c:pt>
                <c:pt idx="25">
                  <c:v>28.15</c:v>
                </c:pt>
                <c:pt idx="26">
                  <c:v>29.07</c:v>
                </c:pt>
                <c:pt idx="27">
                  <c:v>30.23</c:v>
                </c:pt>
                <c:pt idx="28">
                  <c:v>31.54</c:v>
                </c:pt>
                <c:pt idx="29">
                  <c:v>31.87</c:v>
                </c:pt>
                <c:pt idx="30">
                  <c:v>31.99</c:v>
                </c:pt>
                <c:pt idx="31">
                  <c:v>33.369999999999997</c:v>
                </c:pt>
              </c:numCache>
            </c:numRef>
          </c:xVal>
          <c:yVal>
            <c:numRef>
              <c:f>Sheet1!$C$3:$C$34</c:f>
              <c:numCache>
                <c:formatCode>0.0_ </c:formatCode>
                <c:ptCount val="32"/>
                <c:pt idx="0">
                  <c:v>2976.5</c:v>
                </c:pt>
                <c:pt idx="1">
                  <c:v>2979.8</c:v>
                </c:pt>
                <c:pt idx="2">
                  <c:v>2980.9</c:v>
                </c:pt>
                <c:pt idx="3">
                  <c:v>2983</c:v>
                </c:pt>
                <c:pt idx="4">
                  <c:v>2985.8</c:v>
                </c:pt>
                <c:pt idx="5">
                  <c:v>2988.5</c:v>
                </c:pt>
                <c:pt idx="6">
                  <c:v>2993</c:v>
                </c:pt>
                <c:pt idx="7">
                  <c:v>2999.5</c:v>
                </c:pt>
                <c:pt idx="8">
                  <c:v>3002.7</c:v>
                </c:pt>
                <c:pt idx="9">
                  <c:v>3011.8</c:v>
                </c:pt>
                <c:pt idx="10">
                  <c:v>3019.5</c:v>
                </c:pt>
                <c:pt idx="11">
                  <c:v>3026</c:v>
                </c:pt>
                <c:pt idx="12">
                  <c:v>3028</c:v>
                </c:pt>
                <c:pt idx="13">
                  <c:v>3032.5</c:v>
                </c:pt>
                <c:pt idx="14">
                  <c:v>3042.5</c:v>
                </c:pt>
                <c:pt idx="15">
                  <c:v>3048</c:v>
                </c:pt>
                <c:pt idx="16">
                  <c:v>3053.5</c:v>
                </c:pt>
                <c:pt idx="17">
                  <c:v>3060.5</c:v>
                </c:pt>
                <c:pt idx="18">
                  <c:v>3066.7</c:v>
                </c:pt>
                <c:pt idx="19">
                  <c:v>3068.3</c:v>
                </c:pt>
                <c:pt idx="20">
                  <c:v>3069</c:v>
                </c:pt>
                <c:pt idx="21">
                  <c:v>3069.8</c:v>
                </c:pt>
                <c:pt idx="22">
                  <c:v>3070.3</c:v>
                </c:pt>
                <c:pt idx="23">
                  <c:v>3069.2</c:v>
                </c:pt>
                <c:pt idx="24">
                  <c:v>3072.8</c:v>
                </c:pt>
                <c:pt idx="25">
                  <c:v>3073.1</c:v>
                </c:pt>
                <c:pt idx="26">
                  <c:v>3072.7</c:v>
                </c:pt>
                <c:pt idx="27">
                  <c:v>3072.9</c:v>
                </c:pt>
                <c:pt idx="28">
                  <c:v>3077.5</c:v>
                </c:pt>
                <c:pt idx="29">
                  <c:v>3078.6</c:v>
                </c:pt>
                <c:pt idx="30">
                  <c:v>3079.8</c:v>
                </c:pt>
                <c:pt idx="31">
                  <c:v>3090.3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CE-4428-88A4-0DB066492DDA}"/>
            </c:ext>
          </c:extLst>
        </c:ser>
        <c:ser>
          <c:idx val="1"/>
          <c:order val="1"/>
          <c:tx>
            <c:v>模拟值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0.49</c:v>
                </c:pt>
                <c:pt idx="2">
                  <c:v>1.1499999999999999</c:v>
                </c:pt>
                <c:pt idx="3">
                  <c:v>2.11</c:v>
                </c:pt>
                <c:pt idx="4">
                  <c:v>2.95</c:v>
                </c:pt>
                <c:pt idx="5">
                  <c:v>4.03</c:v>
                </c:pt>
                <c:pt idx="6">
                  <c:v>4.78</c:v>
                </c:pt>
                <c:pt idx="7">
                  <c:v>5.93</c:v>
                </c:pt>
                <c:pt idx="8">
                  <c:v>6.45</c:v>
                </c:pt>
                <c:pt idx="9">
                  <c:v>8.24</c:v>
                </c:pt>
                <c:pt idx="10">
                  <c:v>10.11</c:v>
                </c:pt>
                <c:pt idx="11">
                  <c:v>11.05</c:v>
                </c:pt>
                <c:pt idx="12">
                  <c:v>13.09</c:v>
                </c:pt>
                <c:pt idx="13">
                  <c:v>14.24</c:v>
                </c:pt>
                <c:pt idx="14">
                  <c:v>16.34</c:v>
                </c:pt>
                <c:pt idx="15">
                  <c:v>17.71</c:v>
                </c:pt>
                <c:pt idx="16">
                  <c:v>18.77</c:v>
                </c:pt>
                <c:pt idx="17">
                  <c:v>21.18</c:v>
                </c:pt>
                <c:pt idx="18">
                  <c:v>22.64</c:v>
                </c:pt>
                <c:pt idx="19">
                  <c:v>23.34</c:v>
                </c:pt>
                <c:pt idx="20">
                  <c:v>23.94</c:v>
                </c:pt>
                <c:pt idx="21">
                  <c:v>24.58</c:v>
                </c:pt>
                <c:pt idx="22">
                  <c:v>25.44</c:v>
                </c:pt>
                <c:pt idx="23">
                  <c:v>26.43</c:v>
                </c:pt>
                <c:pt idx="24">
                  <c:v>27.05</c:v>
                </c:pt>
                <c:pt idx="25">
                  <c:v>28.15</c:v>
                </c:pt>
                <c:pt idx="26">
                  <c:v>29.07</c:v>
                </c:pt>
                <c:pt idx="27">
                  <c:v>30.23</c:v>
                </c:pt>
                <c:pt idx="28">
                  <c:v>31.54</c:v>
                </c:pt>
                <c:pt idx="29">
                  <c:v>31.87</c:v>
                </c:pt>
                <c:pt idx="30">
                  <c:v>31.99</c:v>
                </c:pt>
                <c:pt idx="31">
                  <c:v>33.369999999999997</c:v>
                </c:pt>
              </c:numCache>
            </c:numRef>
          </c:xVal>
          <c:yVal>
            <c:numRef>
              <c:f>Sheet1!$G$3:$G$34</c:f>
              <c:numCache>
                <c:formatCode>General</c:formatCode>
                <c:ptCount val="32"/>
                <c:pt idx="0">
                  <c:v>2984.9603199999997</c:v>
                </c:pt>
                <c:pt idx="1">
                  <c:v>2985.1492800000001</c:v>
                </c:pt>
                <c:pt idx="2">
                  <c:v>2985.69688</c:v>
                </c:pt>
                <c:pt idx="3">
                  <c:v>2987.2207199999998</c:v>
                </c:pt>
                <c:pt idx="4">
                  <c:v>2989.4255999999996</c:v>
                </c:pt>
                <c:pt idx="5">
                  <c:v>2992.4442400000003</c:v>
                </c:pt>
                <c:pt idx="6">
                  <c:v>2996.5283999999997</c:v>
                </c:pt>
                <c:pt idx="7">
                  <c:v>3003.69904</c:v>
                </c:pt>
                <c:pt idx="8">
                  <c:v>3006.1563200000005</c:v>
                </c:pt>
                <c:pt idx="9">
                  <c:v>3015.3815199999999</c:v>
                </c:pt>
                <c:pt idx="10">
                  <c:v>3023.0073600000005</c:v>
                </c:pt>
                <c:pt idx="11">
                  <c:v>3028.7498399999999</c:v>
                </c:pt>
                <c:pt idx="12">
                  <c:v>3036.4276799999998</c:v>
                </c:pt>
                <c:pt idx="13">
                  <c:v>3037.19904</c:v>
                </c:pt>
                <c:pt idx="14">
                  <c:v>3045.3246399999998</c:v>
                </c:pt>
                <c:pt idx="15">
                  <c:v>3051.62048</c:v>
                </c:pt>
                <c:pt idx="16">
                  <c:v>3056.5508</c:v>
                </c:pt>
                <c:pt idx="17">
                  <c:v>3065.5301600000003</c:v>
                </c:pt>
                <c:pt idx="18">
                  <c:v>3068.444</c:v>
                </c:pt>
                <c:pt idx="19">
                  <c:v>3070.6184800000001</c:v>
                </c:pt>
                <c:pt idx="20">
                  <c:v>3071.6743199999996</c:v>
                </c:pt>
                <c:pt idx="21">
                  <c:v>3072.56088</c:v>
                </c:pt>
                <c:pt idx="22">
                  <c:v>3073.6177600000001</c:v>
                </c:pt>
                <c:pt idx="23">
                  <c:v>3074.3036000000002</c:v>
                </c:pt>
                <c:pt idx="24">
                  <c:v>3075.2760800000001</c:v>
                </c:pt>
                <c:pt idx="25">
                  <c:v>3077.1261600000003</c:v>
                </c:pt>
                <c:pt idx="26">
                  <c:v>3077.4381600000002</c:v>
                </c:pt>
                <c:pt idx="27">
                  <c:v>3077.8846399999998</c:v>
                </c:pt>
                <c:pt idx="28">
                  <c:v>3081.00288</c:v>
                </c:pt>
                <c:pt idx="29">
                  <c:v>3082.3828800000001</c:v>
                </c:pt>
                <c:pt idx="30">
                  <c:v>3082.9259999999999</c:v>
                </c:pt>
                <c:pt idx="31">
                  <c:v>3093.9091200000003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CE-4428-88A4-0DB066492DDA}"/>
            </c:ext>
          </c:extLst>
        </c:ser>
        <c:ser>
          <c:idx val="2"/>
          <c:order val="2"/>
          <c:tx>
            <c:v>实测值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0.49</c:v>
                </c:pt>
                <c:pt idx="2">
                  <c:v>1.1499999999999999</c:v>
                </c:pt>
                <c:pt idx="3">
                  <c:v>2.11</c:v>
                </c:pt>
                <c:pt idx="4">
                  <c:v>2.95</c:v>
                </c:pt>
                <c:pt idx="5">
                  <c:v>4.03</c:v>
                </c:pt>
                <c:pt idx="6">
                  <c:v>4.78</c:v>
                </c:pt>
                <c:pt idx="7">
                  <c:v>5.93</c:v>
                </c:pt>
                <c:pt idx="8">
                  <c:v>6.45</c:v>
                </c:pt>
                <c:pt idx="9">
                  <c:v>8.24</c:v>
                </c:pt>
                <c:pt idx="10">
                  <c:v>10.11</c:v>
                </c:pt>
                <c:pt idx="11">
                  <c:v>11.05</c:v>
                </c:pt>
                <c:pt idx="12">
                  <c:v>13.09</c:v>
                </c:pt>
                <c:pt idx="13">
                  <c:v>14.24</c:v>
                </c:pt>
                <c:pt idx="14">
                  <c:v>16.34</c:v>
                </c:pt>
                <c:pt idx="15">
                  <c:v>17.71</c:v>
                </c:pt>
                <c:pt idx="16">
                  <c:v>18.77</c:v>
                </c:pt>
                <c:pt idx="17">
                  <c:v>21.18</c:v>
                </c:pt>
                <c:pt idx="18">
                  <c:v>22.64</c:v>
                </c:pt>
                <c:pt idx="19">
                  <c:v>23.34</c:v>
                </c:pt>
                <c:pt idx="20">
                  <c:v>23.94</c:v>
                </c:pt>
                <c:pt idx="21">
                  <c:v>24.58</c:v>
                </c:pt>
                <c:pt idx="22">
                  <c:v>25.44</c:v>
                </c:pt>
                <c:pt idx="23">
                  <c:v>26.43</c:v>
                </c:pt>
                <c:pt idx="24">
                  <c:v>27.05</c:v>
                </c:pt>
                <c:pt idx="25">
                  <c:v>28.15</c:v>
                </c:pt>
                <c:pt idx="26">
                  <c:v>29.07</c:v>
                </c:pt>
                <c:pt idx="27">
                  <c:v>30.23</c:v>
                </c:pt>
                <c:pt idx="28">
                  <c:v>31.54</c:v>
                </c:pt>
                <c:pt idx="29">
                  <c:v>31.87</c:v>
                </c:pt>
                <c:pt idx="30">
                  <c:v>31.99</c:v>
                </c:pt>
                <c:pt idx="31">
                  <c:v>33.369999999999997</c:v>
                </c:pt>
              </c:numCache>
            </c:numRef>
          </c:xVal>
          <c:yVal>
            <c:numRef>
              <c:f>Sheet1!$H$3:$H$34</c:f>
              <c:numCache>
                <c:formatCode>General</c:formatCode>
                <c:ptCount val="32"/>
                <c:pt idx="0">
                  <c:v>2985.1871551999998</c:v>
                </c:pt>
                <c:pt idx="1">
                  <c:v>2985.3795008000002</c:v>
                </c:pt>
                <c:pt idx="2">
                  <c:v>2985.9186368000001</c:v>
                </c:pt>
                <c:pt idx="3">
                  <c:v>2987.4136991999999</c:v>
                </c:pt>
                <c:pt idx="4">
                  <c:v>2989.5864159999996</c:v>
                </c:pt>
                <c:pt idx="5">
                  <c:v>2992.5932063999999</c:v>
                </c:pt>
                <c:pt idx="6">
                  <c:v>2996.6638239999993</c:v>
                </c:pt>
                <c:pt idx="7">
                  <c:v>3003.8649344000005</c:v>
                </c:pt>
                <c:pt idx="8">
                  <c:v>3006.2985152000001</c:v>
                </c:pt>
                <c:pt idx="9">
                  <c:v>3015.5067872</c:v>
                </c:pt>
                <c:pt idx="10">
                  <c:v>3023.1461696000006</c:v>
                </c:pt>
                <c:pt idx="11">
                  <c:v>3028.8480224</c:v>
                </c:pt>
                <c:pt idx="12">
                  <c:v>3036.5817247999998</c:v>
                </c:pt>
                <c:pt idx="13">
                  <c:v>3037.3649344000005</c:v>
                </c:pt>
                <c:pt idx="14">
                  <c:v>3045.4397503999999</c:v>
                </c:pt>
                <c:pt idx="15">
                  <c:v>3051.7491327999996</c:v>
                </c:pt>
                <c:pt idx="16">
                  <c:v>3056.694688</c:v>
                </c:pt>
                <c:pt idx="17">
                  <c:v>3065.6435776000003</c:v>
                </c:pt>
                <c:pt idx="18">
                  <c:v>3068.5286399999995</c:v>
                </c:pt>
                <c:pt idx="19">
                  <c:v>3070.7048128000001</c:v>
                </c:pt>
                <c:pt idx="20">
                  <c:v>3071.7741952000001</c:v>
                </c:pt>
                <c:pt idx="21">
                  <c:v>3072.6556768</c:v>
                </c:pt>
                <c:pt idx="22">
                  <c:v>3073.7227135999997</c:v>
                </c:pt>
                <c:pt idx="23">
                  <c:v>3074.4220960000002</c:v>
                </c:pt>
                <c:pt idx="24">
                  <c:v>3075.3539487999997</c:v>
                </c:pt>
                <c:pt idx="25">
                  <c:v>3077.1549375999998</c:v>
                </c:pt>
                <c:pt idx="26">
                  <c:v>3077.5092576000002</c:v>
                </c:pt>
                <c:pt idx="27">
                  <c:v>3077.9997503999998</c:v>
                </c:pt>
                <c:pt idx="28">
                  <c:v>3081.1399968000001</c:v>
                </c:pt>
                <c:pt idx="29">
                  <c:v>3082.5199968000002</c:v>
                </c:pt>
                <c:pt idx="30">
                  <c:v>3083.05296</c:v>
                </c:pt>
                <c:pt idx="31">
                  <c:v>3094.0259232000003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CE-4428-88A4-0DB066492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04056"/>
        <c:axId val="804297576"/>
      </c:scatterChart>
      <c:valAx>
        <c:axId val="804304056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from the dam</a:t>
                </a:r>
                <a:r>
                  <a:rPr lang="en-US" altLang="zh-CN" sz="100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/km</a:t>
                </a:r>
              </a:p>
            </c:rich>
          </c:tx>
          <c:layout>
            <c:manualLayout>
              <c:xMode val="edge"/>
              <c:yMode val="edge"/>
              <c:x val="0.41430681202549963"/>
              <c:y val="0.9242424242424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804297576"/>
        <c:crosses val="autoZero"/>
        <c:crossBetween val="midCat"/>
        <c:minorUnit val="2.5"/>
      </c:valAx>
      <c:valAx>
        <c:axId val="804297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水位</a:t>
                </a: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/m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6005488163221344E-3"/>
              <c:y val="0.33409144831472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804304056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39607493309544"/>
          <c:y val="2.9551284902946458E-2"/>
          <c:w val="0.82593719050060754"/>
          <c:h val="0.80970881774574421"/>
        </c:manualLayout>
      </c:layout>
      <c:scatterChart>
        <c:scatterStyle val="smoothMarker"/>
        <c:varyColors val="0"/>
        <c:ser>
          <c:idx val="1"/>
          <c:order val="0"/>
          <c:tx>
            <c:v>Simulated value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0.49</c:v>
                </c:pt>
                <c:pt idx="2">
                  <c:v>1.1499999999999999</c:v>
                </c:pt>
                <c:pt idx="3">
                  <c:v>2.11</c:v>
                </c:pt>
                <c:pt idx="4">
                  <c:v>2.95</c:v>
                </c:pt>
                <c:pt idx="5">
                  <c:v>4.03</c:v>
                </c:pt>
                <c:pt idx="6">
                  <c:v>4.78</c:v>
                </c:pt>
                <c:pt idx="7">
                  <c:v>5.93</c:v>
                </c:pt>
                <c:pt idx="8">
                  <c:v>6.45</c:v>
                </c:pt>
                <c:pt idx="9">
                  <c:v>8.24</c:v>
                </c:pt>
                <c:pt idx="10">
                  <c:v>10.11</c:v>
                </c:pt>
                <c:pt idx="11">
                  <c:v>11.05</c:v>
                </c:pt>
                <c:pt idx="12">
                  <c:v>13.09</c:v>
                </c:pt>
                <c:pt idx="13">
                  <c:v>14.24</c:v>
                </c:pt>
                <c:pt idx="14">
                  <c:v>16.34</c:v>
                </c:pt>
                <c:pt idx="15">
                  <c:v>17.71</c:v>
                </c:pt>
                <c:pt idx="16">
                  <c:v>18.77</c:v>
                </c:pt>
                <c:pt idx="17">
                  <c:v>21.18</c:v>
                </c:pt>
                <c:pt idx="18">
                  <c:v>22.64</c:v>
                </c:pt>
                <c:pt idx="19">
                  <c:v>23.34</c:v>
                </c:pt>
                <c:pt idx="20">
                  <c:v>23.94</c:v>
                </c:pt>
                <c:pt idx="21">
                  <c:v>24.58</c:v>
                </c:pt>
                <c:pt idx="22">
                  <c:v>25.44</c:v>
                </c:pt>
                <c:pt idx="23">
                  <c:v>26.43</c:v>
                </c:pt>
                <c:pt idx="24">
                  <c:v>27.05</c:v>
                </c:pt>
                <c:pt idx="25">
                  <c:v>28.15</c:v>
                </c:pt>
                <c:pt idx="26">
                  <c:v>29.07</c:v>
                </c:pt>
                <c:pt idx="27">
                  <c:v>30.23</c:v>
                </c:pt>
                <c:pt idx="28">
                  <c:v>31.54</c:v>
                </c:pt>
                <c:pt idx="29">
                  <c:v>31.87</c:v>
                </c:pt>
                <c:pt idx="30">
                  <c:v>31.99</c:v>
                </c:pt>
                <c:pt idx="31">
                  <c:v>33.369999999999997</c:v>
                </c:pt>
              </c:numCache>
            </c:numRef>
          </c:xVal>
          <c:yVal>
            <c:numRef>
              <c:f>Sheet1!$G$3:$G$34</c:f>
              <c:numCache>
                <c:formatCode>General</c:formatCode>
                <c:ptCount val="32"/>
                <c:pt idx="0">
                  <c:v>2984.9603199999997</c:v>
                </c:pt>
                <c:pt idx="1">
                  <c:v>2985.1492800000001</c:v>
                </c:pt>
                <c:pt idx="2">
                  <c:v>2985.69688</c:v>
                </c:pt>
                <c:pt idx="3">
                  <c:v>2987.2207199999998</c:v>
                </c:pt>
                <c:pt idx="4">
                  <c:v>2989.4255999999996</c:v>
                </c:pt>
                <c:pt idx="5">
                  <c:v>2992.4442400000003</c:v>
                </c:pt>
                <c:pt idx="6">
                  <c:v>2996.5283999999997</c:v>
                </c:pt>
                <c:pt idx="7">
                  <c:v>3003.69904</c:v>
                </c:pt>
                <c:pt idx="8">
                  <c:v>3006.1563200000005</c:v>
                </c:pt>
                <c:pt idx="9">
                  <c:v>3015.3815199999999</c:v>
                </c:pt>
                <c:pt idx="10">
                  <c:v>3023.0073600000005</c:v>
                </c:pt>
                <c:pt idx="11">
                  <c:v>3028.7498399999999</c:v>
                </c:pt>
                <c:pt idx="12">
                  <c:v>3036.4276799999998</c:v>
                </c:pt>
                <c:pt idx="13">
                  <c:v>3037.19904</c:v>
                </c:pt>
                <c:pt idx="14">
                  <c:v>3045.3246399999998</c:v>
                </c:pt>
                <c:pt idx="15">
                  <c:v>3051.62048</c:v>
                </c:pt>
                <c:pt idx="16">
                  <c:v>3056.5508</c:v>
                </c:pt>
                <c:pt idx="17">
                  <c:v>3065.5301600000003</c:v>
                </c:pt>
                <c:pt idx="18">
                  <c:v>3068.444</c:v>
                </c:pt>
                <c:pt idx="19">
                  <c:v>3070.6184800000001</c:v>
                </c:pt>
                <c:pt idx="20">
                  <c:v>3071.6743199999996</c:v>
                </c:pt>
                <c:pt idx="21">
                  <c:v>3072.56088</c:v>
                </c:pt>
                <c:pt idx="22">
                  <c:v>3073.6177600000001</c:v>
                </c:pt>
                <c:pt idx="23">
                  <c:v>3074.3036000000002</c:v>
                </c:pt>
                <c:pt idx="24">
                  <c:v>3075.2760800000001</c:v>
                </c:pt>
                <c:pt idx="25">
                  <c:v>3077.1261600000003</c:v>
                </c:pt>
                <c:pt idx="26">
                  <c:v>3077.4381600000002</c:v>
                </c:pt>
                <c:pt idx="27">
                  <c:v>3077.8846399999998</c:v>
                </c:pt>
                <c:pt idx="28">
                  <c:v>3081.00288</c:v>
                </c:pt>
                <c:pt idx="29">
                  <c:v>3082.3828800000001</c:v>
                </c:pt>
                <c:pt idx="30">
                  <c:v>3082.9259999999999</c:v>
                </c:pt>
                <c:pt idx="31">
                  <c:v>3093.9091200000003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D7-458D-B3D0-9F4386082ECD}"/>
            </c:ext>
          </c:extLst>
        </c:ser>
        <c:ser>
          <c:idx val="2"/>
          <c:order val="1"/>
          <c:tx>
            <c:v>Measured value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0.49</c:v>
                </c:pt>
                <c:pt idx="2">
                  <c:v>1.1499999999999999</c:v>
                </c:pt>
                <c:pt idx="3">
                  <c:v>2.11</c:v>
                </c:pt>
                <c:pt idx="4">
                  <c:v>2.95</c:v>
                </c:pt>
                <c:pt idx="5">
                  <c:v>4.03</c:v>
                </c:pt>
                <c:pt idx="6">
                  <c:v>4.78</c:v>
                </c:pt>
                <c:pt idx="7">
                  <c:v>5.93</c:v>
                </c:pt>
                <c:pt idx="8">
                  <c:v>6.45</c:v>
                </c:pt>
                <c:pt idx="9">
                  <c:v>8.24</c:v>
                </c:pt>
                <c:pt idx="10">
                  <c:v>10.11</c:v>
                </c:pt>
                <c:pt idx="11">
                  <c:v>11.05</c:v>
                </c:pt>
                <c:pt idx="12">
                  <c:v>13.09</c:v>
                </c:pt>
                <c:pt idx="13">
                  <c:v>14.24</c:v>
                </c:pt>
                <c:pt idx="14">
                  <c:v>16.34</c:v>
                </c:pt>
                <c:pt idx="15">
                  <c:v>17.71</c:v>
                </c:pt>
                <c:pt idx="16">
                  <c:v>18.77</c:v>
                </c:pt>
                <c:pt idx="17">
                  <c:v>21.18</c:v>
                </c:pt>
                <c:pt idx="18">
                  <c:v>22.64</c:v>
                </c:pt>
                <c:pt idx="19">
                  <c:v>23.34</c:v>
                </c:pt>
                <c:pt idx="20">
                  <c:v>23.94</c:v>
                </c:pt>
                <c:pt idx="21">
                  <c:v>24.58</c:v>
                </c:pt>
                <c:pt idx="22">
                  <c:v>25.44</c:v>
                </c:pt>
                <c:pt idx="23">
                  <c:v>26.43</c:v>
                </c:pt>
                <c:pt idx="24">
                  <c:v>27.05</c:v>
                </c:pt>
                <c:pt idx="25">
                  <c:v>28.15</c:v>
                </c:pt>
                <c:pt idx="26">
                  <c:v>29.07</c:v>
                </c:pt>
                <c:pt idx="27">
                  <c:v>30.23</c:v>
                </c:pt>
                <c:pt idx="28">
                  <c:v>31.54</c:v>
                </c:pt>
                <c:pt idx="29">
                  <c:v>31.87</c:v>
                </c:pt>
                <c:pt idx="30">
                  <c:v>31.99</c:v>
                </c:pt>
                <c:pt idx="31">
                  <c:v>33.369999999999997</c:v>
                </c:pt>
              </c:numCache>
            </c:numRef>
          </c:xVal>
          <c:yVal>
            <c:numRef>
              <c:f>Sheet1!$H$3:$H$34</c:f>
              <c:numCache>
                <c:formatCode>General</c:formatCode>
                <c:ptCount val="32"/>
                <c:pt idx="0">
                  <c:v>2985.1871551999998</c:v>
                </c:pt>
                <c:pt idx="1">
                  <c:v>2985.3795008000002</c:v>
                </c:pt>
                <c:pt idx="2">
                  <c:v>2985.9186368000001</c:v>
                </c:pt>
                <c:pt idx="3">
                  <c:v>2987.4136991999999</c:v>
                </c:pt>
                <c:pt idx="4">
                  <c:v>2989.5864159999996</c:v>
                </c:pt>
                <c:pt idx="5">
                  <c:v>2992.5932063999999</c:v>
                </c:pt>
                <c:pt idx="6">
                  <c:v>2996.6638239999993</c:v>
                </c:pt>
                <c:pt idx="7">
                  <c:v>3003.8649344000005</c:v>
                </c:pt>
                <c:pt idx="8">
                  <c:v>3006.2985152000001</c:v>
                </c:pt>
                <c:pt idx="9">
                  <c:v>3015.5067872</c:v>
                </c:pt>
                <c:pt idx="10">
                  <c:v>3023.1461696000006</c:v>
                </c:pt>
                <c:pt idx="11">
                  <c:v>3028.8480224</c:v>
                </c:pt>
                <c:pt idx="12">
                  <c:v>3036.5817247999998</c:v>
                </c:pt>
                <c:pt idx="13">
                  <c:v>3037.3649344000005</c:v>
                </c:pt>
                <c:pt idx="14">
                  <c:v>3045.4397503999999</c:v>
                </c:pt>
                <c:pt idx="15">
                  <c:v>3051.7491327999996</c:v>
                </c:pt>
                <c:pt idx="16">
                  <c:v>3056.694688</c:v>
                </c:pt>
                <c:pt idx="17">
                  <c:v>3065.6435776000003</c:v>
                </c:pt>
                <c:pt idx="18">
                  <c:v>3068.5286399999995</c:v>
                </c:pt>
                <c:pt idx="19">
                  <c:v>3070.7048128000001</c:v>
                </c:pt>
                <c:pt idx="20">
                  <c:v>3071.7741952000001</c:v>
                </c:pt>
                <c:pt idx="21">
                  <c:v>3072.6556768</c:v>
                </c:pt>
                <c:pt idx="22">
                  <c:v>3073.7227135999997</c:v>
                </c:pt>
                <c:pt idx="23">
                  <c:v>3074.4220960000002</c:v>
                </c:pt>
                <c:pt idx="24">
                  <c:v>3075.3539487999997</c:v>
                </c:pt>
                <c:pt idx="25">
                  <c:v>3077.1549375999998</c:v>
                </c:pt>
                <c:pt idx="26">
                  <c:v>3077.5092576000002</c:v>
                </c:pt>
                <c:pt idx="27">
                  <c:v>3077.9997503999998</c:v>
                </c:pt>
                <c:pt idx="28">
                  <c:v>3081.1399968000001</c:v>
                </c:pt>
                <c:pt idx="29">
                  <c:v>3082.5199968000002</c:v>
                </c:pt>
                <c:pt idx="30">
                  <c:v>3083.05296</c:v>
                </c:pt>
                <c:pt idx="31">
                  <c:v>3094.0259232000003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D7-458D-B3D0-9F4386082ECD}"/>
            </c:ext>
          </c:extLst>
        </c:ser>
        <c:ser>
          <c:idx val="0"/>
          <c:order val="2"/>
          <c:tx>
            <c:v>Altitude of the lowest riverbed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Sheet1!$B$3:$B$34</c:f>
              <c:numCache>
                <c:formatCode>General</c:formatCode>
                <c:ptCount val="32"/>
                <c:pt idx="0">
                  <c:v>0</c:v>
                </c:pt>
                <c:pt idx="1">
                  <c:v>0.49</c:v>
                </c:pt>
                <c:pt idx="2">
                  <c:v>1.1499999999999999</c:v>
                </c:pt>
                <c:pt idx="3">
                  <c:v>2.11</c:v>
                </c:pt>
                <c:pt idx="4">
                  <c:v>2.95</c:v>
                </c:pt>
                <c:pt idx="5">
                  <c:v>4.03</c:v>
                </c:pt>
                <c:pt idx="6">
                  <c:v>4.78</c:v>
                </c:pt>
                <c:pt idx="7">
                  <c:v>5.93</c:v>
                </c:pt>
                <c:pt idx="8">
                  <c:v>6.45</c:v>
                </c:pt>
                <c:pt idx="9">
                  <c:v>8.24</c:v>
                </c:pt>
                <c:pt idx="10">
                  <c:v>10.11</c:v>
                </c:pt>
                <c:pt idx="11">
                  <c:v>11.05</c:v>
                </c:pt>
                <c:pt idx="12">
                  <c:v>13.09</c:v>
                </c:pt>
                <c:pt idx="13">
                  <c:v>14.24</c:v>
                </c:pt>
                <c:pt idx="14">
                  <c:v>16.34</c:v>
                </c:pt>
                <c:pt idx="15">
                  <c:v>17.71</c:v>
                </c:pt>
                <c:pt idx="16">
                  <c:v>18.77</c:v>
                </c:pt>
                <c:pt idx="17">
                  <c:v>21.18</c:v>
                </c:pt>
                <c:pt idx="18">
                  <c:v>22.64</c:v>
                </c:pt>
                <c:pt idx="19">
                  <c:v>23.34</c:v>
                </c:pt>
                <c:pt idx="20">
                  <c:v>23.94</c:v>
                </c:pt>
                <c:pt idx="21">
                  <c:v>24.58</c:v>
                </c:pt>
                <c:pt idx="22">
                  <c:v>25.44</c:v>
                </c:pt>
                <c:pt idx="23">
                  <c:v>26.43</c:v>
                </c:pt>
                <c:pt idx="24">
                  <c:v>27.05</c:v>
                </c:pt>
                <c:pt idx="25">
                  <c:v>28.15</c:v>
                </c:pt>
                <c:pt idx="26">
                  <c:v>29.07</c:v>
                </c:pt>
                <c:pt idx="27">
                  <c:v>30.23</c:v>
                </c:pt>
                <c:pt idx="28">
                  <c:v>31.54</c:v>
                </c:pt>
                <c:pt idx="29">
                  <c:v>31.87</c:v>
                </c:pt>
                <c:pt idx="30">
                  <c:v>31.99</c:v>
                </c:pt>
                <c:pt idx="31">
                  <c:v>33.369999999999997</c:v>
                </c:pt>
              </c:numCache>
            </c:numRef>
          </c:xVal>
          <c:yVal>
            <c:numRef>
              <c:f>Sheet1!$C$3:$C$34</c:f>
              <c:numCache>
                <c:formatCode>0.0_ </c:formatCode>
                <c:ptCount val="32"/>
                <c:pt idx="0">
                  <c:v>2976.5</c:v>
                </c:pt>
                <c:pt idx="1">
                  <c:v>2979.8</c:v>
                </c:pt>
                <c:pt idx="2">
                  <c:v>2980.9</c:v>
                </c:pt>
                <c:pt idx="3">
                  <c:v>2983</c:v>
                </c:pt>
                <c:pt idx="4">
                  <c:v>2985.8</c:v>
                </c:pt>
                <c:pt idx="5">
                  <c:v>2988.5</c:v>
                </c:pt>
                <c:pt idx="6">
                  <c:v>2993</c:v>
                </c:pt>
                <c:pt idx="7">
                  <c:v>2999.5</c:v>
                </c:pt>
                <c:pt idx="8">
                  <c:v>3002.7</c:v>
                </c:pt>
                <c:pt idx="9">
                  <c:v>3011.8</c:v>
                </c:pt>
                <c:pt idx="10">
                  <c:v>3019.5</c:v>
                </c:pt>
                <c:pt idx="11">
                  <c:v>3026</c:v>
                </c:pt>
                <c:pt idx="12">
                  <c:v>3028</c:v>
                </c:pt>
                <c:pt idx="13">
                  <c:v>3032.5</c:v>
                </c:pt>
                <c:pt idx="14">
                  <c:v>3042.5</c:v>
                </c:pt>
                <c:pt idx="15">
                  <c:v>3048</c:v>
                </c:pt>
                <c:pt idx="16">
                  <c:v>3053.5</c:v>
                </c:pt>
                <c:pt idx="17">
                  <c:v>3060.5</c:v>
                </c:pt>
                <c:pt idx="18">
                  <c:v>3066.7</c:v>
                </c:pt>
                <c:pt idx="19">
                  <c:v>3068.3</c:v>
                </c:pt>
                <c:pt idx="20">
                  <c:v>3069</c:v>
                </c:pt>
                <c:pt idx="21">
                  <c:v>3069.8</c:v>
                </c:pt>
                <c:pt idx="22">
                  <c:v>3070.3</c:v>
                </c:pt>
                <c:pt idx="23">
                  <c:v>3069.2</c:v>
                </c:pt>
                <c:pt idx="24">
                  <c:v>3072.8</c:v>
                </c:pt>
                <c:pt idx="25">
                  <c:v>3073.1</c:v>
                </c:pt>
                <c:pt idx="26">
                  <c:v>3072.7</c:v>
                </c:pt>
                <c:pt idx="27">
                  <c:v>3072.9</c:v>
                </c:pt>
                <c:pt idx="28">
                  <c:v>3077.5</c:v>
                </c:pt>
                <c:pt idx="29">
                  <c:v>3078.6</c:v>
                </c:pt>
                <c:pt idx="30">
                  <c:v>3079.8</c:v>
                </c:pt>
                <c:pt idx="31">
                  <c:v>3090.3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D7-458D-B3D0-9F4386082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304056"/>
        <c:axId val="804297576"/>
      </c:scatterChart>
      <c:valAx>
        <c:axId val="804304056"/>
        <c:scaling>
          <c:orientation val="minMax"/>
          <c:max val="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from the dam</a:t>
                </a:r>
                <a:r>
                  <a:rPr lang="en-US" altLang="zh-CN" sz="100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/km</a:t>
                </a:r>
              </a:p>
            </c:rich>
          </c:tx>
          <c:layout>
            <c:manualLayout>
              <c:xMode val="edge"/>
              <c:yMode val="edge"/>
              <c:x val="0.35221527456126805"/>
              <c:y val="0.92024202420242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804297576"/>
        <c:crosses val="autoZero"/>
        <c:crossBetween val="midCat"/>
        <c:minorUnit val="2.5"/>
      </c:valAx>
      <c:valAx>
        <c:axId val="804297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water</a:t>
                </a:r>
                <a:r>
                  <a:rPr lang="en-US" altLang="zh-CN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 level</a:t>
                </a: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/m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4589292031238796E-3"/>
              <c:y val="0.24527229942652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0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804304056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266944573104823"/>
          <c:y val="0.60617014457351248"/>
          <c:w val="0.47733055426895171"/>
          <c:h val="0.23758045095848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43337267646472"/>
          <c:y val="4.5102610904601395E-2"/>
          <c:w val="0.82748785114731949"/>
          <c:h val="0.78857258227336968"/>
        </c:manualLayout>
      </c:layout>
      <c:scatterChart>
        <c:scatterStyle val="smoothMarker"/>
        <c:varyColors val="0"/>
        <c:ser>
          <c:idx val="0"/>
          <c:order val="0"/>
          <c:tx>
            <c:v>深泓点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Sheet2!$L$1:$L$10</c:f>
              <c:numCache>
                <c:formatCode>General</c:formatCode>
                <c:ptCount val="10"/>
                <c:pt idx="0">
                  <c:v>1</c:v>
                </c:pt>
                <c:pt idx="1">
                  <c:v>1.3099999999999987</c:v>
                </c:pt>
                <c:pt idx="2">
                  <c:v>2.4699999999999989</c:v>
                </c:pt>
                <c:pt idx="3">
                  <c:v>3.3900000000000006</c:v>
                </c:pt>
                <c:pt idx="4">
                  <c:v>4.4899999999999984</c:v>
                </c:pt>
                <c:pt idx="5">
                  <c:v>5.1099999999999994</c:v>
                </c:pt>
                <c:pt idx="6">
                  <c:v>6.0999999999999979</c:v>
                </c:pt>
                <c:pt idx="7">
                  <c:v>6.9600000000000009</c:v>
                </c:pt>
                <c:pt idx="8">
                  <c:v>7.5999999999999979</c:v>
                </c:pt>
                <c:pt idx="9">
                  <c:v>8</c:v>
                </c:pt>
              </c:numCache>
            </c:numRef>
          </c:xVal>
          <c:yVal>
            <c:numRef>
              <c:f>Sheet2!$M$1:$M$10</c:f>
              <c:numCache>
                <c:formatCode>0.0_ </c:formatCode>
                <c:ptCount val="10"/>
                <c:pt idx="0">
                  <c:v>3077.5</c:v>
                </c:pt>
                <c:pt idx="1">
                  <c:v>3072.9</c:v>
                </c:pt>
                <c:pt idx="2">
                  <c:v>3072.7</c:v>
                </c:pt>
                <c:pt idx="3">
                  <c:v>3073.1</c:v>
                </c:pt>
                <c:pt idx="4">
                  <c:v>3072.8</c:v>
                </c:pt>
                <c:pt idx="5">
                  <c:v>3069.2</c:v>
                </c:pt>
                <c:pt idx="6">
                  <c:v>3070.3</c:v>
                </c:pt>
                <c:pt idx="7">
                  <c:v>3069.8</c:v>
                </c:pt>
                <c:pt idx="8">
                  <c:v>3069</c:v>
                </c:pt>
                <c:pt idx="9">
                  <c:v>3068.3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A5-44CD-80E3-DD29B60A482C}"/>
            </c:ext>
          </c:extLst>
        </c:ser>
        <c:ser>
          <c:idx val="1"/>
          <c:order val="1"/>
          <c:tx>
            <c:v>模拟值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Sheet2!$B$2:$B$37</c:f>
              <c:numCache>
                <c:formatCode>General</c:formatCode>
                <c:ptCount val="36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</c:numCache>
            </c:numRef>
          </c:xVal>
          <c:yVal>
            <c:numRef>
              <c:f>Sheet2!$F$2:$F$37</c:f>
              <c:numCache>
                <c:formatCode>General</c:formatCode>
                <c:ptCount val="36"/>
                <c:pt idx="0">
                  <c:v>3081.21</c:v>
                </c:pt>
                <c:pt idx="1">
                  <c:v>3080.5459999999998</c:v>
                </c:pt>
                <c:pt idx="2">
                  <c:v>3079.5210000000002</c:v>
                </c:pt>
                <c:pt idx="3">
                  <c:v>3079.3229999999999</c:v>
                </c:pt>
                <c:pt idx="4">
                  <c:v>3079.1239999999998</c:v>
                </c:pt>
                <c:pt idx="5">
                  <c:v>3078.7579999999998</c:v>
                </c:pt>
                <c:pt idx="6">
                  <c:v>3078.5120000000002</c:v>
                </c:pt>
                <c:pt idx="7">
                  <c:v>3078.4079999999999</c:v>
                </c:pt>
                <c:pt idx="8">
                  <c:v>3077.7840000000001</c:v>
                </c:pt>
                <c:pt idx="9">
                  <c:v>3077.4259999999999</c:v>
                </c:pt>
                <c:pt idx="10">
                  <c:v>3077.4319999999998</c:v>
                </c:pt>
                <c:pt idx="11">
                  <c:v>3077.306</c:v>
                </c:pt>
                <c:pt idx="12">
                  <c:v>3077.203</c:v>
                </c:pt>
                <c:pt idx="13">
                  <c:v>3077.1060000000002</c:v>
                </c:pt>
                <c:pt idx="14">
                  <c:v>3076.82</c:v>
                </c:pt>
                <c:pt idx="15">
                  <c:v>3076.6869999999999</c:v>
                </c:pt>
                <c:pt idx="16">
                  <c:v>3076.6210000000001</c:v>
                </c:pt>
                <c:pt idx="17">
                  <c:v>3076.5320000000002</c:v>
                </c:pt>
                <c:pt idx="18">
                  <c:v>3076.2280000000001</c:v>
                </c:pt>
                <c:pt idx="19">
                  <c:v>3076.23</c:v>
                </c:pt>
                <c:pt idx="20">
                  <c:v>3075.9859999999999</c:v>
                </c:pt>
                <c:pt idx="21">
                  <c:v>3075.125</c:v>
                </c:pt>
                <c:pt idx="22">
                  <c:v>3074.8209999999999</c:v>
                </c:pt>
                <c:pt idx="23">
                  <c:v>3074.7249999999999</c:v>
                </c:pt>
                <c:pt idx="24">
                  <c:v>3074.51</c:v>
                </c:pt>
                <c:pt idx="25">
                  <c:v>3073.9209999999998</c:v>
                </c:pt>
                <c:pt idx="26">
                  <c:v>3073.7310000000002</c:v>
                </c:pt>
                <c:pt idx="27">
                  <c:v>3073.8319999999999</c:v>
                </c:pt>
                <c:pt idx="28">
                  <c:v>3073.72</c:v>
                </c:pt>
                <c:pt idx="29">
                  <c:v>3073.6080000000002</c:v>
                </c:pt>
                <c:pt idx="30">
                  <c:v>3073.5430000000001</c:v>
                </c:pt>
                <c:pt idx="31">
                  <c:v>3073.3429999999998</c:v>
                </c:pt>
                <c:pt idx="32">
                  <c:v>3073.056</c:v>
                </c:pt>
                <c:pt idx="33">
                  <c:v>3072.7249999999999</c:v>
                </c:pt>
                <c:pt idx="34">
                  <c:v>3072.567</c:v>
                </c:pt>
                <c:pt idx="35">
                  <c:v>3072.2979999999998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A5-44CD-80E3-DD29B60A482C}"/>
            </c:ext>
          </c:extLst>
        </c:ser>
        <c:ser>
          <c:idx val="2"/>
          <c:order val="2"/>
          <c:tx>
            <c:v>实测值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Sheet2!$B$2:$B$37</c:f>
              <c:numCache>
                <c:formatCode>General</c:formatCode>
                <c:ptCount val="36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</c:numCache>
            </c:numRef>
          </c:xVal>
          <c:yVal>
            <c:numRef>
              <c:f>Sheet2!$E$2:$E$37</c:f>
              <c:numCache>
                <c:formatCode>General</c:formatCode>
                <c:ptCount val="36"/>
                <c:pt idx="0">
                  <c:v>3081.3900000000003</c:v>
                </c:pt>
                <c:pt idx="1">
                  <c:v>3080.6115</c:v>
                </c:pt>
                <c:pt idx="2">
                  <c:v>3079.5684999999999</c:v>
                </c:pt>
                <c:pt idx="3">
                  <c:v>3079.2094999999999</c:v>
                </c:pt>
                <c:pt idx="4">
                  <c:v>3078.9764999999998</c:v>
                </c:pt>
                <c:pt idx="5">
                  <c:v>3078.6535000000003</c:v>
                </c:pt>
                <c:pt idx="6">
                  <c:v>3078.5149999999999</c:v>
                </c:pt>
                <c:pt idx="7">
                  <c:v>3078.51</c:v>
                </c:pt>
                <c:pt idx="8">
                  <c:v>3077.8035</c:v>
                </c:pt>
                <c:pt idx="9">
                  <c:v>3077.2979999999998</c:v>
                </c:pt>
                <c:pt idx="10">
                  <c:v>3077.3445000000002</c:v>
                </c:pt>
                <c:pt idx="11">
                  <c:v>3077.2094999999999</c:v>
                </c:pt>
                <c:pt idx="12">
                  <c:v>3077.2825000000003</c:v>
                </c:pt>
                <c:pt idx="13">
                  <c:v>3077.1800000000003</c:v>
                </c:pt>
                <c:pt idx="14">
                  <c:v>3077.1035000000002</c:v>
                </c:pt>
                <c:pt idx="15">
                  <c:v>3076.8380000000002</c:v>
                </c:pt>
                <c:pt idx="16">
                  <c:v>3076.7650000000003</c:v>
                </c:pt>
                <c:pt idx="17">
                  <c:v>3076.6284999999998</c:v>
                </c:pt>
                <c:pt idx="18">
                  <c:v>3076.0050000000001</c:v>
                </c:pt>
                <c:pt idx="19">
                  <c:v>3076.2620000000002</c:v>
                </c:pt>
                <c:pt idx="20">
                  <c:v>3075.6675</c:v>
                </c:pt>
                <c:pt idx="21">
                  <c:v>3075.038</c:v>
                </c:pt>
                <c:pt idx="22">
                  <c:v>3074.6734999999999</c:v>
                </c:pt>
                <c:pt idx="23">
                  <c:v>3074.6795000000002</c:v>
                </c:pt>
                <c:pt idx="24">
                  <c:v>3074.5504999999998</c:v>
                </c:pt>
                <c:pt idx="25">
                  <c:v>3073.8855000000003</c:v>
                </c:pt>
                <c:pt idx="26">
                  <c:v>3073.8424999999997</c:v>
                </c:pt>
                <c:pt idx="27">
                  <c:v>3073.6895</c:v>
                </c:pt>
                <c:pt idx="28">
                  <c:v>3073.5699999999997</c:v>
                </c:pt>
                <c:pt idx="29">
                  <c:v>3073.4805000000001</c:v>
                </c:pt>
                <c:pt idx="30">
                  <c:v>3073.2829999999999</c:v>
                </c:pt>
                <c:pt idx="31">
                  <c:v>3073.2349999999997</c:v>
                </c:pt>
                <c:pt idx="32">
                  <c:v>3072.8100000000004</c:v>
                </c:pt>
                <c:pt idx="33">
                  <c:v>3072.5860000000002</c:v>
                </c:pt>
                <c:pt idx="34">
                  <c:v>3072.4050000000002</c:v>
                </c:pt>
                <c:pt idx="35">
                  <c:v>3072.2004999999999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A5-44CD-80E3-DD29B60A4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084752"/>
        <c:axId val="938085832"/>
      </c:scatterChart>
      <c:valAx>
        <c:axId val="938084752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 alt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距坝里程</a:t>
                </a: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/km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3094254307320495"/>
              <c:y val="0.91393655746229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938085832"/>
        <c:crosses val="autoZero"/>
        <c:crossBetween val="midCat"/>
        <c:majorUnit val="2"/>
        <c:minorUnit val="1"/>
      </c:valAx>
      <c:valAx>
        <c:axId val="938085832"/>
        <c:scaling>
          <c:orientation val="minMax"/>
          <c:min val="306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zh-CN" altLang="en-US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水位</a:t>
                </a: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/m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801486447857386E-3"/>
              <c:y val="0.28050085782958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93808475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37614829396327"/>
          <c:y val="3.914358420933425E-3"/>
          <c:w val="0.23415162948381452"/>
          <c:h val="0.235140848510687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79440069991252"/>
          <c:y val="4.5102610904601395E-2"/>
          <c:w val="0.81012685914260718"/>
          <c:h val="0.78857258227336968"/>
        </c:manualLayout>
      </c:layout>
      <c:scatterChart>
        <c:scatterStyle val="smoothMarker"/>
        <c:varyColors val="0"/>
        <c:ser>
          <c:idx val="1"/>
          <c:order val="0"/>
          <c:tx>
            <c:v>Simulated value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Sheet2!$B$2:$B$37</c:f>
              <c:numCache>
                <c:formatCode>General</c:formatCode>
                <c:ptCount val="36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</c:numCache>
            </c:numRef>
          </c:xVal>
          <c:yVal>
            <c:numRef>
              <c:f>Sheet2!$F$2:$F$37</c:f>
              <c:numCache>
                <c:formatCode>General</c:formatCode>
                <c:ptCount val="36"/>
                <c:pt idx="0">
                  <c:v>3081.21</c:v>
                </c:pt>
                <c:pt idx="1">
                  <c:v>3080.5459999999998</c:v>
                </c:pt>
                <c:pt idx="2">
                  <c:v>3079.5210000000002</c:v>
                </c:pt>
                <c:pt idx="3">
                  <c:v>3079.3229999999999</c:v>
                </c:pt>
                <c:pt idx="4">
                  <c:v>3079.1239999999998</c:v>
                </c:pt>
                <c:pt idx="5">
                  <c:v>3078.7579999999998</c:v>
                </c:pt>
                <c:pt idx="6">
                  <c:v>3078.5120000000002</c:v>
                </c:pt>
                <c:pt idx="7">
                  <c:v>3078.4079999999999</c:v>
                </c:pt>
                <c:pt idx="8">
                  <c:v>3077.7840000000001</c:v>
                </c:pt>
                <c:pt idx="9">
                  <c:v>3077.4259999999999</c:v>
                </c:pt>
                <c:pt idx="10">
                  <c:v>3077.4319999999998</c:v>
                </c:pt>
                <c:pt idx="11">
                  <c:v>3077.306</c:v>
                </c:pt>
                <c:pt idx="12">
                  <c:v>3077.203</c:v>
                </c:pt>
                <c:pt idx="13">
                  <c:v>3077.1060000000002</c:v>
                </c:pt>
                <c:pt idx="14">
                  <c:v>3076.82</c:v>
                </c:pt>
                <c:pt idx="15">
                  <c:v>3076.6869999999999</c:v>
                </c:pt>
                <c:pt idx="16">
                  <c:v>3076.6210000000001</c:v>
                </c:pt>
                <c:pt idx="17">
                  <c:v>3076.5320000000002</c:v>
                </c:pt>
                <c:pt idx="18">
                  <c:v>3076.2280000000001</c:v>
                </c:pt>
                <c:pt idx="19">
                  <c:v>3076.23</c:v>
                </c:pt>
                <c:pt idx="20">
                  <c:v>3075.9859999999999</c:v>
                </c:pt>
                <c:pt idx="21">
                  <c:v>3075.125</c:v>
                </c:pt>
                <c:pt idx="22">
                  <c:v>3074.8209999999999</c:v>
                </c:pt>
                <c:pt idx="23">
                  <c:v>3074.7249999999999</c:v>
                </c:pt>
                <c:pt idx="24">
                  <c:v>3074.51</c:v>
                </c:pt>
                <c:pt idx="25">
                  <c:v>3073.9209999999998</c:v>
                </c:pt>
                <c:pt idx="26">
                  <c:v>3073.7310000000002</c:v>
                </c:pt>
                <c:pt idx="27">
                  <c:v>3073.8319999999999</c:v>
                </c:pt>
                <c:pt idx="28">
                  <c:v>3073.72</c:v>
                </c:pt>
                <c:pt idx="29">
                  <c:v>3073.6080000000002</c:v>
                </c:pt>
                <c:pt idx="30">
                  <c:v>3073.5430000000001</c:v>
                </c:pt>
                <c:pt idx="31">
                  <c:v>3073.3429999999998</c:v>
                </c:pt>
                <c:pt idx="32">
                  <c:v>3073.056</c:v>
                </c:pt>
                <c:pt idx="33">
                  <c:v>3072.7249999999999</c:v>
                </c:pt>
                <c:pt idx="34">
                  <c:v>3072.567</c:v>
                </c:pt>
                <c:pt idx="35">
                  <c:v>3072.2979999999998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36-4EF0-BC1B-D33A7FEFEACF}"/>
            </c:ext>
          </c:extLst>
        </c:ser>
        <c:ser>
          <c:idx val="2"/>
          <c:order val="1"/>
          <c:tx>
            <c:v>Measured value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Sheet2!$B$2:$B$37</c:f>
              <c:numCache>
                <c:formatCode>General</c:formatCode>
                <c:ptCount val="36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4.5999999999999996</c:v>
                </c:pt>
                <c:pt idx="19">
                  <c:v>4.8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</c:v>
                </c:pt>
                <c:pt idx="24">
                  <c:v>5.8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</c:v>
                </c:pt>
                <c:pt idx="29">
                  <c:v>6.8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</c:v>
                </c:pt>
                <c:pt idx="34">
                  <c:v>7.8</c:v>
                </c:pt>
                <c:pt idx="35">
                  <c:v>8</c:v>
                </c:pt>
              </c:numCache>
            </c:numRef>
          </c:xVal>
          <c:yVal>
            <c:numRef>
              <c:f>Sheet2!$E$2:$E$37</c:f>
              <c:numCache>
                <c:formatCode>General</c:formatCode>
                <c:ptCount val="36"/>
                <c:pt idx="0">
                  <c:v>3081.3900000000003</c:v>
                </c:pt>
                <c:pt idx="1">
                  <c:v>3080.6115</c:v>
                </c:pt>
                <c:pt idx="2">
                  <c:v>3079.5684999999999</c:v>
                </c:pt>
                <c:pt idx="3">
                  <c:v>3079.2094999999999</c:v>
                </c:pt>
                <c:pt idx="4">
                  <c:v>3078.9764999999998</c:v>
                </c:pt>
                <c:pt idx="5">
                  <c:v>3078.6535000000003</c:v>
                </c:pt>
                <c:pt idx="6">
                  <c:v>3078.5149999999999</c:v>
                </c:pt>
                <c:pt idx="7">
                  <c:v>3078.51</c:v>
                </c:pt>
                <c:pt idx="8">
                  <c:v>3077.8035</c:v>
                </c:pt>
                <c:pt idx="9">
                  <c:v>3077.2979999999998</c:v>
                </c:pt>
                <c:pt idx="10">
                  <c:v>3077.3445000000002</c:v>
                </c:pt>
                <c:pt idx="11">
                  <c:v>3077.2094999999999</c:v>
                </c:pt>
                <c:pt idx="12">
                  <c:v>3077.2825000000003</c:v>
                </c:pt>
                <c:pt idx="13">
                  <c:v>3077.1800000000003</c:v>
                </c:pt>
                <c:pt idx="14">
                  <c:v>3077.1035000000002</c:v>
                </c:pt>
                <c:pt idx="15">
                  <c:v>3076.8380000000002</c:v>
                </c:pt>
                <c:pt idx="16">
                  <c:v>3076.7650000000003</c:v>
                </c:pt>
                <c:pt idx="17">
                  <c:v>3076.6284999999998</c:v>
                </c:pt>
                <c:pt idx="18">
                  <c:v>3076.0050000000001</c:v>
                </c:pt>
                <c:pt idx="19">
                  <c:v>3076.2620000000002</c:v>
                </c:pt>
                <c:pt idx="20">
                  <c:v>3075.6675</c:v>
                </c:pt>
                <c:pt idx="21">
                  <c:v>3075.038</c:v>
                </c:pt>
                <c:pt idx="22">
                  <c:v>3074.6734999999999</c:v>
                </c:pt>
                <c:pt idx="23">
                  <c:v>3074.6795000000002</c:v>
                </c:pt>
                <c:pt idx="24">
                  <c:v>3074.5504999999998</c:v>
                </c:pt>
                <c:pt idx="25">
                  <c:v>3073.8855000000003</c:v>
                </c:pt>
                <c:pt idx="26">
                  <c:v>3073.8424999999997</c:v>
                </c:pt>
                <c:pt idx="27">
                  <c:v>3073.6895</c:v>
                </c:pt>
                <c:pt idx="28">
                  <c:v>3073.5699999999997</c:v>
                </c:pt>
                <c:pt idx="29">
                  <c:v>3073.4805000000001</c:v>
                </c:pt>
                <c:pt idx="30">
                  <c:v>3073.2829999999999</c:v>
                </c:pt>
                <c:pt idx="31">
                  <c:v>3073.2349999999997</c:v>
                </c:pt>
                <c:pt idx="32">
                  <c:v>3072.8100000000004</c:v>
                </c:pt>
                <c:pt idx="33">
                  <c:v>3072.5860000000002</c:v>
                </c:pt>
                <c:pt idx="34">
                  <c:v>3072.4050000000002</c:v>
                </c:pt>
                <c:pt idx="35">
                  <c:v>3072.2004999999999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36-4EF0-BC1B-D33A7FEFEACF}"/>
            </c:ext>
          </c:extLst>
        </c:ser>
        <c:ser>
          <c:idx val="0"/>
          <c:order val="2"/>
          <c:tx>
            <c:v>Altitude of the lowest riverbed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Sheet2!$L$1:$L$10</c:f>
              <c:numCache>
                <c:formatCode>General</c:formatCode>
                <c:ptCount val="10"/>
                <c:pt idx="0">
                  <c:v>1</c:v>
                </c:pt>
                <c:pt idx="1">
                  <c:v>1.3099999999999987</c:v>
                </c:pt>
                <c:pt idx="2">
                  <c:v>2.4699999999999989</c:v>
                </c:pt>
                <c:pt idx="3">
                  <c:v>3.3900000000000006</c:v>
                </c:pt>
                <c:pt idx="4">
                  <c:v>4.4899999999999984</c:v>
                </c:pt>
                <c:pt idx="5">
                  <c:v>5.1099999999999994</c:v>
                </c:pt>
                <c:pt idx="6">
                  <c:v>6.0999999999999979</c:v>
                </c:pt>
                <c:pt idx="7">
                  <c:v>6.9600000000000009</c:v>
                </c:pt>
                <c:pt idx="8">
                  <c:v>7.5999999999999979</c:v>
                </c:pt>
                <c:pt idx="9">
                  <c:v>8</c:v>
                </c:pt>
              </c:numCache>
            </c:numRef>
          </c:xVal>
          <c:yVal>
            <c:numRef>
              <c:f>Sheet2!$M$1:$M$10</c:f>
              <c:numCache>
                <c:formatCode>0.0_ </c:formatCode>
                <c:ptCount val="10"/>
                <c:pt idx="0">
                  <c:v>3077.5</c:v>
                </c:pt>
                <c:pt idx="1">
                  <c:v>3072.9</c:v>
                </c:pt>
                <c:pt idx="2">
                  <c:v>3072.7</c:v>
                </c:pt>
                <c:pt idx="3">
                  <c:v>3073.1</c:v>
                </c:pt>
                <c:pt idx="4">
                  <c:v>3072.8</c:v>
                </c:pt>
                <c:pt idx="5">
                  <c:v>3069.2</c:v>
                </c:pt>
                <c:pt idx="6">
                  <c:v>3070.3</c:v>
                </c:pt>
                <c:pt idx="7">
                  <c:v>3069.8</c:v>
                </c:pt>
                <c:pt idx="8">
                  <c:v>3069</c:v>
                </c:pt>
                <c:pt idx="9">
                  <c:v>3068.3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6-4EF0-BC1B-D33A7FEFE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084752"/>
        <c:axId val="938085832"/>
      </c:scatterChart>
      <c:valAx>
        <c:axId val="938084752"/>
        <c:scaling>
          <c:orientation val="minMax"/>
          <c:max val="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 i="0" u="none" strike="noStrike" kern="120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 from the dam</a:t>
                </a: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/km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3372019903762029"/>
              <c:y val="0.91393670472403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938085832"/>
        <c:crosses val="autoZero"/>
        <c:crossBetween val="midCat"/>
        <c:majorUnit val="2"/>
        <c:minorUnit val="1"/>
      </c:valAx>
      <c:valAx>
        <c:axId val="938085832"/>
        <c:scaling>
          <c:orientation val="minMax"/>
          <c:min val="306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defRPr>
                </a:pPr>
                <a:r>
                  <a:rPr lang="en-US" altLang="zh-CN">
                    <a:solidFill>
                      <a:schemeClr val="tx1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Water level/m</a:t>
                </a:r>
                <a:endParaRPr lang="zh-CN" altLang="en-US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801946631671039E-3"/>
              <c:y val="0.236663537534182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_ " sourceLinked="0"/>
        <c:majorTickMark val="out"/>
        <c:minorTickMark val="out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93808475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682059273840775"/>
          <c:y val="3.914358420933425E-3"/>
          <c:w val="0.53970718503936999"/>
          <c:h val="0.235140635192194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宋体" panose="0201060003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</xdr:colOff>
      <xdr:row>0</xdr:row>
      <xdr:rowOff>60960</xdr:rowOff>
    </xdr:from>
    <xdr:to>
      <xdr:col>22</xdr:col>
      <xdr:colOff>411480</xdr:colOff>
      <xdr:row>14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6C7A498-9C26-89D6-A53F-F8D8F4FB9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106680</xdr:colOff>
      <xdr:row>16</xdr:row>
      <xdr:rowOff>83820</xdr:rowOff>
    </xdr:from>
    <xdr:to>
      <xdr:col>22</xdr:col>
      <xdr:colOff>335280</xdr:colOff>
      <xdr:row>29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1ED5A40-BE72-4F28-99AC-17B5C1F52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439271</xdr:colOff>
      <xdr:row>2</xdr:row>
      <xdr:rowOff>80682</xdr:rowOff>
    </xdr:from>
    <xdr:to>
      <xdr:col>22</xdr:col>
      <xdr:colOff>452270</xdr:colOff>
      <xdr:row>14</xdr:row>
      <xdr:rowOff>140745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1ABF61-B891-6E4B-64ED-0D0ADB73C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311972</xdr:colOff>
      <xdr:row>20</xdr:row>
      <xdr:rowOff>61858</xdr:rowOff>
    </xdr:from>
    <xdr:to>
      <xdr:col>17</xdr:col>
      <xdr:colOff>311972</xdr:colOff>
      <xdr:row>33</xdr:row>
      <xdr:rowOff>35187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11F447A-B801-46B3-9F0A-7F2F9E4A0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29" workbookViewId="0">
      <selection activeCell="L45" sqref="L45"/>
    </sheetView>
  </sheetViews>
  <sheetFormatPr defaultRowHeight="13.8" x14ac:dyDescent="0.25"/>
  <cols>
    <col min="1" max="1" width="15" customWidth="1"/>
    <col min="3" max="4" width="8.109375" customWidth="1"/>
    <col min="6" max="6" width="8.109375" customWidth="1"/>
  </cols>
  <sheetData>
    <row r="1" spans="1:12" x14ac:dyDescent="0.25">
      <c r="A1" s="1" t="s">
        <v>0</v>
      </c>
      <c r="D1">
        <v>74</v>
      </c>
      <c r="E1" s="4">
        <v>174</v>
      </c>
      <c r="F1" s="4">
        <v>299</v>
      </c>
      <c r="G1" s="4">
        <v>230</v>
      </c>
      <c r="H1" s="8" t="s">
        <v>42</v>
      </c>
      <c r="I1" s="8"/>
      <c r="J1" s="8"/>
    </row>
    <row r="2" spans="1:12" x14ac:dyDescent="0.25">
      <c r="B2" s="3" t="s">
        <v>33</v>
      </c>
      <c r="C2" s="3" t="s">
        <v>34</v>
      </c>
      <c r="D2" s="3"/>
      <c r="E2" s="3" t="s">
        <v>35</v>
      </c>
      <c r="F2" s="3" t="s">
        <v>35</v>
      </c>
      <c r="G2" s="3" t="s">
        <v>35</v>
      </c>
      <c r="H2" s="3" t="s">
        <v>35</v>
      </c>
      <c r="I2" s="3"/>
      <c r="J2" s="3"/>
    </row>
    <row r="3" spans="1:12" x14ac:dyDescent="0.25">
      <c r="A3" s="2" t="s">
        <v>1</v>
      </c>
      <c r="B3" s="3">
        <v>0</v>
      </c>
      <c r="C3" s="6">
        <v>2976.5</v>
      </c>
      <c r="D3" s="3">
        <v>2982.87</v>
      </c>
      <c r="E3" s="5">
        <v>2984.36</v>
      </c>
      <c r="F3" s="5">
        <v>2985.7</v>
      </c>
      <c r="G3" s="1">
        <f>(($F$1-$G$1)*E3+F3*($G$1-$E$1))/($F$1-$E$1)</f>
        <v>2984.9603199999997</v>
      </c>
      <c r="H3" s="1">
        <f>(($F$1-$G$1)*F3+G3*($G$1-$D$1))/($F$1-$D$1)</f>
        <v>2985.1871551999998</v>
      </c>
      <c r="I3" s="1">
        <f>ABS(H3-G3)</f>
        <v>0.22683520000009594</v>
      </c>
      <c r="J3" s="1">
        <f>I3^2</f>
        <v>5.1454207959083523E-2</v>
      </c>
      <c r="K3">
        <f>H3-$H$35</f>
        <v>-57.764269200000399</v>
      </c>
      <c r="L3">
        <f>K3^2</f>
        <v>3336.7107962101149</v>
      </c>
    </row>
    <row r="4" spans="1:12" x14ac:dyDescent="0.25">
      <c r="A4" s="2" t="s">
        <v>2</v>
      </c>
      <c r="B4" s="3">
        <v>0.49</v>
      </c>
      <c r="C4" s="6">
        <v>2979.8</v>
      </c>
      <c r="D4" s="3">
        <v>2983.05</v>
      </c>
      <c r="E4" s="5">
        <v>2984.54</v>
      </c>
      <c r="F4" s="5">
        <v>2985.9</v>
      </c>
      <c r="G4">
        <f t="shared" ref="G4:G34" si="0">(($F$1-$G$1)*E4+F4*($G$1-$E$1))/($F$1-$E$1)</f>
        <v>2985.1492800000001</v>
      </c>
      <c r="H4" s="1">
        <f t="shared" ref="H4:H34" si="1">(($F$1-$G$1)*F4+G4*($G$1-$D$1))/($F$1-$D$1)</f>
        <v>2985.3795008000002</v>
      </c>
      <c r="I4" s="1">
        <f t="shared" ref="I4:I34" si="2">ABS(H4-G4)</f>
        <v>0.23022080000009737</v>
      </c>
      <c r="J4" s="1">
        <f t="shared" ref="J4:J34" si="3">I4^2</f>
        <v>5.3001616752684833E-2</v>
      </c>
      <c r="K4">
        <f t="shared" ref="K4:K34" si="4">H4-$H$35</f>
        <v>-57.571923599999991</v>
      </c>
      <c r="L4">
        <f t="shared" ref="L4:L34" si="5">K4^2</f>
        <v>3314.5263870042359</v>
      </c>
    </row>
    <row r="5" spans="1:12" x14ac:dyDescent="0.25">
      <c r="A5" s="2" t="s">
        <v>3</v>
      </c>
      <c r="B5" s="3">
        <v>1.1499999999999999</v>
      </c>
      <c r="C5" s="6">
        <v>2980.9</v>
      </c>
      <c r="D5" s="3">
        <v>2983.71</v>
      </c>
      <c r="E5" s="5">
        <v>2985.11</v>
      </c>
      <c r="F5" s="5">
        <v>2986.42</v>
      </c>
      <c r="G5">
        <f t="shared" si="0"/>
        <v>2985.69688</v>
      </c>
      <c r="H5" s="1">
        <f t="shared" si="1"/>
        <v>2985.9186368000001</v>
      </c>
      <c r="I5" s="1">
        <f t="shared" si="2"/>
        <v>0.22175680000009379</v>
      </c>
      <c r="J5" s="1">
        <f t="shared" si="3"/>
        <v>4.9176078346281599E-2</v>
      </c>
      <c r="K5">
        <f t="shared" si="4"/>
        <v>-57.03278760000012</v>
      </c>
      <c r="L5">
        <f t="shared" si="5"/>
        <v>3252.7388614267275</v>
      </c>
    </row>
    <row r="6" spans="1:12" x14ac:dyDescent="0.25">
      <c r="A6" s="2" t="s">
        <v>4</v>
      </c>
      <c r="B6" s="3">
        <v>2.11</v>
      </c>
      <c r="C6" s="6">
        <v>2983</v>
      </c>
      <c r="D6" s="3">
        <v>2985.5</v>
      </c>
      <c r="E6" s="5">
        <v>2986.71</v>
      </c>
      <c r="F6" s="5">
        <v>2987.85</v>
      </c>
      <c r="G6">
        <f t="shared" si="0"/>
        <v>2987.2207199999998</v>
      </c>
      <c r="H6" s="1">
        <f t="shared" si="1"/>
        <v>2987.4136991999999</v>
      </c>
      <c r="I6" s="1">
        <f t="shared" si="2"/>
        <v>0.19297920000008162</v>
      </c>
      <c r="J6" s="1">
        <f t="shared" si="3"/>
        <v>3.7240971632671503E-2</v>
      </c>
      <c r="K6">
        <f t="shared" si="4"/>
        <v>-55.537725200000295</v>
      </c>
      <c r="L6">
        <f t="shared" si="5"/>
        <v>3084.4389203907481</v>
      </c>
    </row>
    <row r="7" spans="1:12" x14ac:dyDescent="0.25">
      <c r="A7" s="2" t="s">
        <v>5</v>
      </c>
      <c r="B7" s="3">
        <v>2.95</v>
      </c>
      <c r="C7" s="6">
        <v>2985.8</v>
      </c>
      <c r="D7" s="3">
        <v>2987.94</v>
      </c>
      <c r="E7" s="5">
        <v>2989</v>
      </c>
      <c r="F7" s="5">
        <v>2989.95</v>
      </c>
      <c r="G7">
        <f t="shared" si="0"/>
        <v>2989.4255999999996</v>
      </c>
      <c r="H7" s="1">
        <f t="shared" si="1"/>
        <v>2989.5864159999996</v>
      </c>
      <c r="I7" s="1">
        <f t="shared" si="2"/>
        <v>0.16081600000006802</v>
      </c>
      <c r="J7" s="1">
        <f t="shared" si="3"/>
        <v>2.5861785856021877E-2</v>
      </c>
      <c r="K7">
        <f t="shared" si="4"/>
        <v>-53.365008400000534</v>
      </c>
      <c r="L7">
        <f t="shared" si="5"/>
        <v>2847.8241215321277</v>
      </c>
    </row>
    <row r="8" spans="1:12" x14ac:dyDescent="0.25">
      <c r="A8" s="2" t="s">
        <v>6</v>
      </c>
      <c r="B8" s="3">
        <v>4.03</v>
      </c>
      <c r="C8" s="6">
        <v>2988.5</v>
      </c>
      <c r="D8" s="3">
        <v>2991.06</v>
      </c>
      <c r="E8" s="5">
        <v>2992.05</v>
      </c>
      <c r="F8" s="5">
        <v>2992.93</v>
      </c>
      <c r="G8">
        <f t="shared" si="0"/>
        <v>2992.4442400000003</v>
      </c>
      <c r="H8" s="1">
        <f t="shared" si="1"/>
        <v>2992.5932063999999</v>
      </c>
      <c r="I8" s="1">
        <f t="shared" si="2"/>
        <v>0.14896639999960826</v>
      </c>
      <c r="J8" s="1">
        <f t="shared" si="3"/>
        <v>2.2190988328843288E-2</v>
      </c>
      <c r="K8">
        <f t="shared" si="4"/>
        <v>-50.358218000000306</v>
      </c>
      <c r="L8">
        <f t="shared" si="5"/>
        <v>2535.9501201355547</v>
      </c>
    </row>
    <row r="9" spans="1:12" x14ac:dyDescent="0.25">
      <c r="A9" s="2" t="s">
        <v>7</v>
      </c>
      <c r="B9" s="3">
        <v>4.78</v>
      </c>
      <c r="C9" s="6">
        <v>2993</v>
      </c>
      <c r="D9" s="3">
        <v>2995.26</v>
      </c>
      <c r="E9" s="5">
        <v>2996.17</v>
      </c>
      <c r="F9" s="5">
        <v>2996.97</v>
      </c>
      <c r="G9">
        <f t="shared" si="0"/>
        <v>2996.5283999999997</v>
      </c>
      <c r="H9" s="1">
        <f t="shared" si="1"/>
        <v>2996.6638239999993</v>
      </c>
      <c r="I9" s="1">
        <f t="shared" si="2"/>
        <v>0.13542399999960253</v>
      </c>
      <c r="J9" s="1">
        <f t="shared" si="3"/>
        <v>1.8339659775892345E-2</v>
      </c>
      <c r="K9">
        <f t="shared" si="4"/>
        <v>-46.287600400000883</v>
      </c>
      <c r="L9">
        <f t="shared" si="5"/>
        <v>2142.541950790162</v>
      </c>
    </row>
    <row r="10" spans="1:12" x14ac:dyDescent="0.25">
      <c r="A10" s="2" t="s">
        <v>8</v>
      </c>
      <c r="B10" s="3">
        <v>5.93</v>
      </c>
      <c r="C10" s="6">
        <v>2999.5</v>
      </c>
      <c r="D10" s="3">
        <v>3002.14</v>
      </c>
      <c r="E10" s="5">
        <v>3003.26</v>
      </c>
      <c r="F10" s="5">
        <v>3004.24</v>
      </c>
      <c r="G10">
        <f t="shared" si="0"/>
        <v>3003.69904</v>
      </c>
      <c r="H10" s="1">
        <f t="shared" si="1"/>
        <v>3003.8649344000005</v>
      </c>
      <c r="I10" s="1">
        <f t="shared" si="2"/>
        <v>0.16589440000052491</v>
      </c>
      <c r="J10" s="1">
        <f t="shared" si="3"/>
        <v>2.7520951951534159E-2</v>
      </c>
      <c r="K10">
        <f t="shared" si="4"/>
        <v>-39.086489999999685</v>
      </c>
      <c r="L10">
        <f t="shared" si="5"/>
        <v>1527.7537005200754</v>
      </c>
    </row>
    <row r="11" spans="1:12" x14ac:dyDescent="0.25">
      <c r="A11" s="2" t="s">
        <v>9</v>
      </c>
      <c r="B11" s="3">
        <v>6.45</v>
      </c>
      <c r="C11" s="6">
        <v>3002.7</v>
      </c>
      <c r="D11" s="3">
        <v>3004.85</v>
      </c>
      <c r="E11" s="5">
        <v>3005.78</v>
      </c>
      <c r="F11" s="5">
        <v>3006.62</v>
      </c>
      <c r="G11">
        <f t="shared" si="0"/>
        <v>3006.1563200000005</v>
      </c>
      <c r="H11" s="1">
        <f t="shared" si="1"/>
        <v>3006.2985152000001</v>
      </c>
      <c r="I11" s="1">
        <f t="shared" si="2"/>
        <v>0.14219519999960539</v>
      </c>
      <c r="J11" s="1">
        <f t="shared" si="3"/>
        <v>2.0219474902927779E-2</v>
      </c>
      <c r="K11">
        <f t="shared" si="4"/>
        <v>-36.652909200000067</v>
      </c>
      <c r="L11">
        <f t="shared" si="5"/>
        <v>1343.4357528234495</v>
      </c>
    </row>
    <row r="12" spans="1:12" x14ac:dyDescent="0.25">
      <c r="A12" s="2" t="s">
        <v>10</v>
      </c>
      <c r="B12" s="3">
        <v>8.24</v>
      </c>
      <c r="C12" s="6">
        <v>3011.8</v>
      </c>
      <c r="D12" s="3">
        <v>3014.2</v>
      </c>
      <c r="E12" s="5">
        <v>3015.05</v>
      </c>
      <c r="F12" s="5">
        <v>3015.79</v>
      </c>
      <c r="G12">
        <f t="shared" si="0"/>
        <v>3015.3815199999999</v>
      </c>
      <c r="H12" s="1">
        <f t="shared" si="1"/>
        <v>3015.5067872</v>
      </c>
      <c r="I12" s="1">
        <f t="shared" si="2"/>
        <v>0.12526720000005298</v>
      </c>
      <c r="J12" s="1">
        <f t="shared" si="3"/>
        <v>1.5691871395853273E-2</v>
      </c>
      <c r="K12">
        <f t="shared" si="4"/>
        <v>-27.444637200000216</v>
      </c>
      <c r="L12">
        <f t="shared" si="5"/>
        <v>753.2081110396357</v>
      </c>
    </row>
    <row r="13" spans="1:12" x14ac:dyDescent="0.25">
      <c r="A13" s="2" t="s">
        <v>11</v>
      </c>
      <c r="B13" s="3">
        <v>10.11</v>
      </c>
      <c r="C13" s="6">
        <v>3019.5</v>
      </c>
      <c r="D13" s="3">
        <v>3021.7</v>
      </c>
      <c r="E13" s="5">
        <v>3022.64</v>
      </c>
      <c r="F13" s="5">
        <v>3023.46</v>
      </c>
      <c r="G13">
        <f t="shared" si="0"/>
        <v>3023.0073600000005</v>
      </c>
      <c r="H13" s="1">
        <f t="shared" si="1"/>
        <v>3023.1461696000006</v>
      </c>
      <c r="I13" s="1">
        <f t="shared" si="2"/>
        <v>0.13880960000005871</v>
      </c>
      <c r="J13" s="1">
        <f t="shared" si="3"/>
        <v>1.9268105052176299E-2</v>
      </c>
      <c r="K13">
        <f t="shared" si="4"/>
        <v>-19.805254799999602</v>
      </c>
      <c r="L13">
        <f t="shared" si="5"/>
        <v>392.24811769290727</v>
      </c>
    </row>
    <row r="14" spans="1:12" x14ac:dyDescent="0.25">
      <c r="A14" s="2" t="s">
        <v>12</v>
      </c>
      <c r="B14" s="3">
        <v>11.05</v>
      </c>
      <c r="C14" s="6">
        <v>3026</v>
      </c>
      <c r="D14" s="3">
        <v>3027.81</v>
      </c>
      <c r="E14" s="5">
        <v>3028.49</v>
      </c>
      <c r="F14" s="5">
        <v>3029.07</v>
      </c>
      <c r="G14">
        <f t="shared" si="0"/>
        <v>3028.7498399999999</v>
      </c>
      <c r="H14" s="1">
        <f t="shared" si="1"/>
        <v>3028.8480224</v>
      </c>
      <c r="I14" s="1">
        <f t="shared" si="2"/>
        <v>9.8182400000041525E-2</v>
      </c>
      <c r="J14" s="1">
        <f t="shared" si="3"/>
        <v>9.6397836697681549E-3</v>
      </c>
      <c r="K14">
        <f t="shared" si="4"/>
        <v>-14.103402000000187</v>
      </c>
      <c r="L14">
        <f t="shared" si="5"/>
        <v>198.90594797360927</v>
      </c>
    </row>
    <row r="15" spans="1:12" x14ac:dyDescent="0.25">
      <c r="A15" s="2" t="s">
        <v>13</v>
      </c>
      <c r="B15" s="3">
        <v>13.09</v>
      </c>
      <c r="C15" s="6">
        <v>3028</v>
      </c>
      <c r="D15" s="3">
        <v>3034.92</v>
      </c>
      <c r="E15" s="5">
        <v>3036.02</v>
      </c>
      <c r="F15" s="5">
        <v>3036.93</v>
      </c>
      <c r="G15">
        <f t="shared" si="0"/>
        <v>3036.4276799999998</v>
      </c>
      <c r="H15" s="1">
        <f t="shared" si="1"/>
        <v>3036.5817247999998</v>
      </c>
      <c r="I15" s="1">
        <f t="shared" si="2"/>
        <v>0.15404480000006515</v>
      </c>
      <c r="J15" s="1">
        <f t="shared" si="3"/>
        <v>2.3729800407060072E-2</v>
      </c>
      <c r="K15">
        <f t="shared" si="4"/>
        <v>-6.369699600000331</v>
      </c>
      <c r="L15">
        <f t="shared" si="5"/>
        <v>40.573072994244377</v>
      </c>
    </row>
    <row r="16" spans="1:12" x14ac:dyDescent="0.25">
      <c r="A16" s="2" t="s">
        <v>14</v>
      </c>
      <c r="B16" s="3">
        <v>14.24</v>
      </c>
      <c r="C16" s="6">
        <v>3032.5</v>
      </c>
      <c r="D16" s="3">
        <v>3035.55</v>
      </c>
      <c r="E16" s="5">
        <v>3036.76</v>
      </c>
      <c r="F16" s="5">
        <v>3037.74</v>
      </c>
      <c r="G16">
        <f t="shared" si="0"/>
        <v>3037.19904</v>
      </c>
      <c r="H16" s="1">
        <f t="shared" si="1"/>
        <v>3037.3649344000005</v>
      </c>
      <c r="I16" s="1">
        <f t="shared" si="2"/>
        <v>0.16589440000052491</v>
      </c>
      <c r="J16" s="1">
        <f t="shared" si="3"/>
        <v>2.7520951951534159E-2</v>
      </c>
      <c r="K16">
        <f t="shared" si="4"/>
        <v>-5.5864899999996851</v>
      </c>
      <c r="L16">
        <f t="shared" si="5"/>
        <v>31.208870520096482</v>
      </c>
    </row>
    <row r="17" spans="1:12" x14ac:dyDescent="0.25">
      <c r="A17" s="2" t="s">
        <v>15</v>
      </c>
      <c r="B17" s="3">
        <v>16.34</v>
      </c>
      <c r="C17" s="6">
        <v>3042.5</v>
      </c>
      <c r="D17" s="3">
        <v>3044.25</v>
      </c>
      <c r="E17" s="5">
        <v>3045.02</v>
      </c>
      <c r="F17" s="5">
        <v>3045.7</v>
      </c>
      <c r="G17">
        <f t="shared" si="0"/>
        <v>3045.3246399999998</v>
      </c>
      <c r="H17" s="1">
        <f t="shared" si="1"/>
        <v>3045.4397503999999</v>
      </c>
      <c r="I17" s="1">
        <f t="shared" si="2"/>
        <v>0.11511040000004868</v>
      </c>
      <c r="J17" s="1">
        <f t="shared" si="3"/>
        <v>1.3250404188171208E-2</v>
      </c>
      <c r="K17">
        <f t="shared" si="4"/>
        <v>2.4883259999996881</v>
      </c>
      <c r="L17">
        <f t="shared" si="5"/>
        <v>6.1917662822744477</v>
      </c>
    </row>
    <row r="18" spans="1:12" x14ac:dyDescent="0.25">
      <c r="A18" s="2" t="s">
        <v>16</v>
      </c>
      <c r="B18" s="3">
        <v>17.71</v>
      </c>
      <c r="C18" s="6">
        <v>3048</v>
      </c>
      <c r="D18" s="3">
        <v>3050.39</v>
      </c>
      <c r="E18" s="5">
        <v>3051.28</v>
      </c>
      <c r="F18" s="5">
        <v>3052.04</v>
      </c>
      <c r="G18">
        <f t="shared" si="0"/>
        <v>3051.62048</v>
      </c>
      <c r="H18" s="1">
        <f t="shared" si="1"/>
        <v>3051.7491327999996</v>
      </c>
      <c r="I18" s="1">
        <f t="shared" si="2"/>
        <v>0.12865279999959967</v>
      </c>
      <c r="J18" s="1">
        <f t="shared" si="3"/>
        <v>1.6551542947736992E-2</v>
      </c>
      <c r="K18">
        <f t="shared" si="4"/>
        <v>8.7977083999994647</v>
      </c>
      <c r="L18">
        <f t="shared" si="5"/>
        <v>77.399673091421135</v>
      </c>
    </row>
    <row r="19" spans="1:12" x14ac:dyDescent="0.25">
      <c r="A19" s="2" t="s">
        <v>17</v>
      </c>
      <c r="B19" s="3">
        <v>18.77</v>
      </c>
      <c r="C19" s="6">
        <v>3053.5</v>
      </c>
      <c r="D19" s="3">
        <v>3055.21</v>
      </c>
      <c r="E19" s="5">
        <v>3056.17</v>
      </c>
      <c r="F19" s="5">
        <v>3057.02</v>
      </c>
      <c r="G19">
        <f t="shared" si="0"/>
        <v>3056.5508</v>
      </c>
      <c r="H19" s="1">
        <f t="shared" si="1"/>
        <v>3056.694688</v>
      </c>
      <c r="I19" s="1">
        <f t="shared" si="2"/>
        <v>0.14388800000006086</v>
      </c>
      <c r="J19" s="1">
        <f t="shared" si="3"/>
        <v>2.0703756544017512E-2</v>
      </c>
      <c r="K19">
        <f t="shared" si="4"/>
        <v>13.743263599999864</v>
      </c>
      <c r="L19">
        <f t="shared" si="5"/>
        <v>188.87729437908121</v>
      </c>
    </row>
    <row r="20" spans="1:12" x14ac:dyDescent="0.25">
      <c r="A20" s="2" t="s">
        <v>18</v>
      </c>
      <c r="B20" s="3">
        <v>21.18</v>
      </c>
      <c r="C20" s="6">
        <v>3060.5</v>
      </c>
      <c r="D20" s="3">
        <v>3064.68</v>
      </c>
      <c r="E20" s="5">
        <v>3065.23</v>
      </c>
      <c r="F20" s="5">
        <v>3065.9</v>
      </c>
      <c r="G20">
        <f t="shared" si="0"/>
        <v>3065.5301600000003</v>
      </c>
      <c r="H20" s="1">
        <f t="shared" si="1"/>
        <v>3065.6435776000003</v>
      </c>
      <c r="I20" s="1">
        <f t="shared" si="2"/>
        <v>0.11341760000004797</v>
      </c>
      <c r="J20" s="1">
        <f t="shared" si="3"/>
        <v>1.2863551989770881E-2</v>
      </c>
      <c r="K20">
        <f t="shared" si="4"/>
        <v>22.692153200000121</v>
      </c>
      <c r="L20">
        <f t="shared" si="5"/>
        <v>514.93381685227575</v>
      </c>
    </row>
    <row r="21" spans="1:12" x14ac:dyDescent="0.25">
      <c r="A21" s="2" t="s">
        <v>19</v>
      </c>
      <c r="B21" s="3">
        <v>22.64</v>
      </c>
      <c r="C21" s="6">
        <v>3066.7</v>
      </c>
      <c r="D21" s="3">
        <v>3067.67</v>
      </c>
      <c r="E21" s="5">
        <v>3068.22</v>
      </c>
      <c r="F21" s="5">
        <v>3068.72</v>
      </c>
      <c r="G21">
        <f t="shared" si="0"/>
        <v>3068.444</v>
      </c>
      <c r="H21" s="1">
        <f t="shared" si="1"/>
        <v>3068.5286399999995</v>
      </c>
      <c r="I21" s="1">
        <f t="shared" si="2"/>
        <v>8.463999999958105E-2</v>
      </c>
      <c r="J21" s="1">
        <f t="shared" si="3"/>
        <v>7.1639295999290798E-3</v>
      </c>
      <c r="K21">
        <f t="shared" si="4"/>
        <v>25.577215599999363</v>
      </c>
      <c r="L21">
        <f t="shared" si="5"/>
        <v>654.1939578488508</v>
      </c>
    </row>
    <row r="22" spans="1:12" x14ac:dyDescent="0.25">
      <c r="A22" s="2" t="s">
        <v>20</v>
      </c>
      <c r="B22" s="3">
        <v>23.34</v>
      </c>
      <c r="C22" s="6">
        <v>3068.3</v>
      </c>
      <c r="D22" s="3">
        <v>3069.76</v>
      </c>
      <c r="E22" s="5">
        <v>3070.39</v>
      </c>
      <c r="F22" s="5">
        <v>3070.9</v>
      </c>
      <c r="G22">
        <f t="shared" si="0"/>
        <v>3070.6184800000001</v>
      </c>
      <c r="H22" s="1">
        <f t="shared" si="1"/>
        <v>3070.7048128000001</v>
      </c>
      <c r="I22" s="1">
        <f t="shared" si="2"/>
        <v>8.6332800000036514E-2</v>
      </c>
      <c r="J22" s="1">
        <f t="shared" si="3"/>
        <v>7.4533523558463046E-3</v>
      </c>
      <c r="K22">
        <f t="shared" si="4"/>
        <v>27.753388399999949</v>
      </c>
      <c r="L22">
        <f t="shared" si="5"/>
        <v>770.25056768125171</v>
      </c>
    </row>
    <row r="23" spans="1:12" x14ac:dyDescent="0.25">
      <c r="A23" s="2" t="s">
        <v>21</v>
      </c>
      <c r="B23" s="3">
        <v>23.94</v>
      </c>
      <c r="C23" s="6">
        <v>3069</v>
      </c>
      <c r="D23" s="3">
        <v>3070.74</v>
      </c>
      <c r="E23" s="5">
        <v>3071.41</v>
      </c>
      <c r="F23" s="5">
        <v>3072</v>
      </c>
      <c r="G23">
        <f t="shared" si="0"/>
        <v>3071.6743199999996</v>
      </c>
      <c r="H23" s="1">
        <f t="shared" si="1"/>
        <v>3071.7741952000001</v>
      </c>
      <c r="I23" s="1">
        <f t="shared" si="2"/>
        <v>9.9875200000496989E-2</v>
      </c>
      <c r="J23" s="1">
        <f t="shared" si="3"/>
        <v>9.975055575139273E-3</v>
      </c>
      <c r="K23">
        <f t="shared" si="4"/>
        <v>28.822770799999944</v>
      </c>
      <c r="L23">
        <f t="shared" si="5"/>
        <v>830.75211658932938</v>
      </c>
    </row>
    <row r="24" spans="1:12" x14ac:dyDescent="0.25">
      <c r="A24" s="2" t="s">
        <v>22</v>
      </c>
      <c r="B24" s="3">
        <v>24.58</v>
      </c>
      <c r="C24" s="6">
        <v>3069.8</v>
      </c>
      <c r="D24" s="3">
        <v>3071.64</v>
      </c>
      <c r="E24" s="5">
        <v>3072.31</v>
      </c>
      <c r="F24" s="5">
        <v>3072.87</v>
      </c>
      <c r="G24">
        <f t="shared" si="0"/>
        <v>3072.56088</v>
      </c>
      <c r="H24" s="1">
        <f t="shared" si="1"/>
        <v>3072.6556768</v>
      </c>
      <c r="I24" s="1">
        <f t="shared" si="2"/>
        <v>9.4796800000040093E-2</v>
      </c>
      <c r="J24" s="1">
        <f t="shared" si="3"/>
        <v>8.9864332902476023E-3</v>
      </c>
      <c r="K24">
        <f t="shared" si="4"/>
        <v>29.704252399999859</v>
      </c>
      <c r="L24">
        <f t="shared" si="5"/>
        <v>882.3426106428974</v>
      </c>
    </row>
    <row r="25" spans="1:12" x14ac:dyDescent="0.25">
      <c r="A25" s="2" t="s">
        <v>23</v>
      </c>
      <c r="B25" s="3">
        <v>25.44</v>
      </c>
      <c r="C25" s="6">
        <v>3070.3</v>
      </c>
      <c r="D25" s="3">
        <v>3072.58</v>
      </c>
      <c r="E25" s="5">
        <v>3073.34</v>
      </c>
      <c r="F25" s="5">
        <v>3073.96</v>
      </c>
      <c r="G25">
        <f t="shared" si="0"/>
        <v>3073.6177600000001</v>
      </c>
      <c r="H25" s="1">
        <f t="shared" si="1"/>
        <v>3073.7227135999997</v>
      </c>
      <c r="I25" s="1">
        <f t="shared" si="2"/>
        <v>0.10495359999958964</v>
      </c>
      <c r="J25" s="1">
        <f t="shared" si="3"/>
        <v>1.1015258152873863E-2</v>
      </c>
      <c r="K25">
        <f t="shared" si="4"/>
        <v>30.771289199999501</v>
      </c>
      <c r="L25">
        <f t="shared" si="5"/>
        <v>946.87223903000597</v>
      </c>
    </row>
    <row r="26" spans="1:12" x14ac:dyDescent="0.25">
      <c r="A26" s="2" t="s">
        <v>24</v>
      </c>
      <c r="B26" s="3">
        <v>26.43</v>
      </c>
      <c r="C26" s="6">
        <v>3069.2</v>
      </c>
      <c r="D26" s="3">
        <v>3073.16</v>
      </c>
      <c r="E26" s="5">
        <v>3073.99</v>
      </c>
      <c r="F26" s="5">
        <v>3074.69</v>
      </c>
      <c r="G26">
        <f t="shared" si="0"/>
        <v>3074.3036000000002</v>
      </c>
      <c r="H26" s="1">
        <f t="shared" si="1"/>
        <v>3074.4220960000002</v>
      </c>
      <c r="I26" s="1">
        <f t="shared" si="2"/>
        <v>0.11849600000005012</v>
      </c>
      <c r="J26" s="1">
        <f t="shared" si="3"/>
        <v>1.4041302016011878E-2</v>
      </c>
      <c r="K26">
        <f t="shared" si="4"/>
        <v>31.47067160000006</v>
      </c>
      <c r="L26">
        <f t="shared" si="5"/>
        <v>990.40317095505031</v>
      </c>
    </row>
    <row r="27" spans="1:12" x14ac:dyDescent="0.25">
      <c r="A27" s="2" t="s">
        <v>25</v>
      </c>
      <c r="B27" s="3">
        <v>27.05</v>
      </c>
      <c r="C27" s="6">
        <v>3072.8</v>
      </c>
      <c r="D27" s="3">
        <v>3074.4</v>
      </c>
      <c r="E27" s="5">
        <v>3075.07</v>
      </c>
      <c r="F27" s="5">
        <v>3075.53</v>
      </c>
      <c r="G27">
        <f t="shared" si="0"/>
        <v>3075.2760800000001</v>
      </c>
      <c r="H27" s="1">
        <f t="shared" si="1"/>
        <v>3075.3539487999997</v>
      </c>
      <c r="I27" s="1">
        <f t="shared" si="2"/>
        <v>7.7868799999578187E-2</v>
      </c>
      <c r="J27" s="1">
        <f t="shared" si="3"/>
        <v>6.0635500133743078E-3</v>
      </c>
      <c r="K27">
        <f t="shared" si="4"/>
        <v>32.402524399999493</v>
      </c>
      <c r="L27">
        <f t="shared" si="5"/>
        <v>1049.9235874925625</v>
      </c>
    </row>
    <row r="28" spans="1:12" x14ac:dyDescent="0.25">
      <c r="A28" s="2" t="s">
        <v>26</v>
      </c>
      <c r="B28" s="3">
        <v>28.15</v>
      </c>
      <c r="C28" s="6">
        <v>3073.1</v>
      </c>
      <c r="D28" s="3">
        <v>3076.66</v>
      </c>
      <c r="E28" s="5">
        <v>3077.05</v>
      </c>
      <c r="F28" s="5">
        <v>3077.22</v>
      </c>
      <c r="G28">
        <f t="shared" si="0"/>
        <v>3077.1261600000003</v>
      </c>
      <c r="H28" s="1">
        <f t="shared" si="1"/>
        <v>3077.1549375999998</v>
      </c>
      <c r="I28" s="1">
        <f t="shared" si="2"/>
        <v>2.8777599999557424E-2</v>
      </c>
      <c r="J28" s="1">
        <f t="shared" si="3"/>
        <v>8.2815026173452743E-4</v>
      </c>
      <c r="K28">
        <f t="shared" si="4"/>
        <v>34.203513199999634</v>
      </c>
      <c r="L28">
        <f t="shared" si="5"/>
        <v>1169.8803152225491</v>
      </c>
    </row>
    <row r="29" spans="1:12" x14ac:dyDescent="0.25">
      <c r="A29" s="2" t="s">
        <v>27</v>
      </c>
      <c r="B29" s="3">
        <v>29.07</v>
      </c>
      <c r="C29" s="6">
        <v>3072.7</v>
      </c>
      <c r="D29" s="3">
        <v>3076.72</v>
      </c>
      <c r="E29" s="5">
        <v>3077.25</v>
      </c>
      <c r="F29" s="5">
        <v>3077.67</v>
      </c>
      <c r="G29">
        <f t="shared" si="0"/>
        <v>3077.4381600000002</v>
      </c>
      <c r="H29" s="1">
        <f t="shared" si="1"/>
        <v>3077.5092576000002</v>
      </c>
      <c r="I29" s="1">
        <f t="shared" si="2"/>
        <v>7.109760000003007E-2</v>
      </c>
      <c r="J29" s="1">
        <f t="shared" si="3"/>
        <v>5.0548687257642756E-3</v>
      </c>
      <c r="K29">
        <f t="shared" si="4"/>
        <v>34.557833200000005</v>
      </c>
      <c r="L29">
        <f t="shared" si="5"/>
        <v>1194.2438354790227</v>
      </c>
    </row>
    <row r="30" spans="1:12" x14ac:dyDescent="0.25">
      <c r="A30" s="2" t="s">
        <v>28</v>
      </c>
      <c r="B30" s="3">
        <v>30.23</v>
      </c>
      <c r="C30" s="6">
        <v>3072.9</v>
      </c>
      <c r="D30" s="3">
        <v>3076.84</v>
      </c>
      <c r="E30" s="5">
        <v>3077.58</v>
      </c>
      <c r="F30" s="5">
        <v>3078.26</v>
      </c>
      <c r="G30">
        <f t="shared" si="0"/>
        <v>3077.8846399999998</v>
      </c>
      <c r="H30" s="1">
        <f t="shared" si="1"/>
        <v>3077.9997503999998</v>
      </c>
      <c r="I30" s="1">
        <f t="shared" si="2"/>
        <v>0.11511040000004868</v>
      </c>
      <c r="J30" s="1">
        <f t="shared" si="3"/>
        <v>1.3250404188171208E-2</v>
      </c>
      <c r="K30">
        <f t="shared" si="4"/>
        <v>35.048325999999633</v>
      </c>
      <c r="L30">
        <f t="shared" si="5"/>
        <v>1228.3851554022503</v>
      </c>
    </row>
    <row r="31" spans="1:12" x14ac:dyDescent="0.25">
      <c r="A31" s="2" t="s">
        <v>29</v>
      </c>
      <c r="B31" s="3">
        <v>31.54</v>
      </c>
      <c r="C31" s="6">
        <v>3077.5</v>
      </c>
      <c r="D31" s="3">
        <v>3079.68</v>
      </c>
      <c r="E31" s="5">
        <v>3080.64</v>
      </c>
      <c r="F31" s="5">
        <v>3081.45</v>
      </c>
      <c r="G31">
        <f t="shared" si="0"/>
        <v>3081.00288</v>
      </c>
      <c r="H31" s="1">
        <f t="shared" si="1"/>
        <v>3081.1399968000001</v>
      </c>
      <c r="I31" s="1">
        <f t="shared" si="2"/>
        <v>0.13711680000005799</v>
      </c>
      <c r="J31" s="1">
        <f t="shared" si="3"/>
        <v>1.8801016842255904E-2</v>
      </c>
      <c r="K31">
        <f t="shared" si="4"/>
        <v>38.188572399999885</v>
      </c>
      <c r="L31">
        <f t="shared" si="5"/>
        <v>1458.3670619500328</v>
      </c>
    </row>
    <row r="32" spans="1:12" x14ac:dyDescent="0.25">
      <c r="A32" s="2" t="s">
        <v>30</v>
      </c>
      <c r="B32" s="3">
        <v>31.87</v>
      </c>
      <c r="C32" s="6">
        <v>3078.6</v>
      </c>
      <c r="D32" s="3">
        <v>3081.07</v>
      </c>
      <c r="E32" s="5">
        <v>3082.02</v>
      </c>
      <c r="F32" s="5">
        <v>3082.83</v>
      </c>
      <c r="G32">
        <f t="shared" si="0"/>
        <v>3082.3828800000001</v>
      </c>
      <c r="H32" s="1">
        <f t="shared" si="1"/>
        <v>3082.5199968000002</v>
      </c>
      <c r="I32" s="1">
        <f t="shared" si="2"/>
        <v>0.13711680000005799</v>
      </c>
      <c r="J32" s="1">
        <f t="shared" si="3"/>
        <v>1.8801016842255904E-2</v>
      </c>
      <c r="K32">
        <f t="shared" si="4"/>
        <v>39.568572399999994</v>
      </c>
      <c r="L32">
        <f t="shared" si="5"/>
        <v>1565.6719217740413</v>
      </c>
    </row>
    <row r="33" spans="1:12" x14ac:dyDescent="0.25">
      <c r="A33" s="2" t="s">
        <v>31</v>
      </c>
      <c r="B33" s="3">
        <v>31.99</v>
      </c>
      <c r="C33" s="6">
        <v>3079.8</v>
      </c>
      <c r="D33" s="3">
        <v>3081.78</v>
      </c>
      <c r="E33" s="5">
        <v>3082.59</v>
      </c>
      <c r="F33" s="5">
        <v>3083.34</v>
      </c>
      <c r="G33">
        <f t="shared" si="0"/>
        <v>3082.9259999999999</v>
      </c>
      <c r="H33" s="1">
        <f t="shared" si="1"/>
        <v>3083.05296</v>
      </c>
      <c r="I33" s="1">
        <f t="shared" si="2"/>
        <v>0.1269600000000537</v>
      </c>
      <c r="J33" s="1">
        <f t="shared" si="3"/>
        <v>1.6118841600013634E-2</v>
      </c>
      <c r="K33">
        <f t="shared" si="4"/>
        <v>40.101535599999806</v>
      </c>
      <c r="L33">
        <f t="shared" si="5"/>
        <v>1608.1331574780518</v>
      </c>
    </row>
    <row r="34" spans="1:12" x14ac:dyDescent="0.25">
      <c r="A34" s="2" t="s">
        <v>32</v>
      </c>
      <c r="B34" s="3">
        <v>33.369999999999997</v>
      </c>
      <c r="C34" s="6">
        <v>3090.3</v>
      </c>
      <c r="D34" s="3">
        <v>3092.72</v>
      </c>
      <c r="E34" s="3">
        <v>3093.6</v>
      </c>
      <c r="F34" s="5">
        <v>3094.29</v>
      </c>
      <c r="G34">
        <f t="shared" si="0"/>
        <v>3093.9091200000003</v>
      </c>
      <c r="H34" s="1">
        <f t="shared" si="1"/>
        <v>3094.0259232000003</v>
      </c>
      <c r="I34" s="1">
        <f t="shared" si="2"/>
        <v>0.1168032000000494</v>
      </c>
      <c r="J34" s="1">
        <f t="shared" si="3"/>
        <v>1.3642987530251541E-2</v>
      </c>
      <c r="K34">
        <f t="shared" si="4"/>
        <v>51.074498800000129</v>
      </c>
      <c r="L34">
        <f t="shared" si="5"/>
        <v>2608.6044276712146</v>
      </c>
    </row>
    <row r="35" spans="1:12" x14ac:dyDescent="0.25">
      <c r="A35" s="2"/>
      <c r="B35" s="3"/>
      <c r="C35" s="3"/>
      <c r="D35" s="3"/>
      <c r="E35" s="3"/>
      <c r="F35" s="3"/>
      <c r="H35" s="9">
        <f>AVERAGE(H3:H34)</f>
        <v>3042.9514244000002</v>
      </c>
      <c r="I35" s="9"/>
      <c r="J35" s="9">
        <f>SUM(J3:J34)</f>
        <v>0.61542167064589881</v>
      </c>
      <c r="L35">
        <f>SUM(L3:L34)</f>
        <v>42547.491406875844</v>
      </c>
    </row>
    <row r="36" spans="1:12" x14ac:dyDescent="0.25">
      <c r="L36" s="8">
        <f>1-J35/L35</f>
        <v>0.99998553565321258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1FEE-73A4-4E5D-9129-423B20D3AE9F}">
  <dimension ref="A1:M40"/>
  <sheetViews>
    <sheetView tabSelected="1" topLeftCell="A22" zoomScale="85" zoomScaleNormal="85" workbookViewId="0">
      <selection activeCell="L36" sqref="L36"/>
    </sheetView>
  </sheetViews>
  <sheetFormatPr defaultRowHeight="13.8" x14ac:dyDescent="0.25"/>
  <sheetData>
    <row r="1" spans="1:13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L1">
        <v>1</v>
      </c>
      <c r="M1" s="6">
        <v>3077.5</v>
      </c>
    </row>
    <row r="2" spans="1:13" x14ac:dyDescent="0.25">
      <c r="A2" s="7">
        <v>1000</v>
      </c>
      <c r="B2" s="7">
        <v>1</v>
      </c>
      <c r="C2" s="7">
        <v>3081.384</v>
      </c>
      <c r="D2" s="7">
        <v>3081.3960000000002</v>
      </c>
      <c r="E2" s="7">
        <v>3081.3900000000003</v>
      </c>
      <c r="F2" s="7">
        <v>3081.21</v>
      </c>
      <c r="G2">
        <f>ABS(F2-E2)</f>
        <v>0.18000000000029104</v>
      </c>
      <c r="H2">
        <f>G2^2</f>
        <v>3.2400000000104776E-2</v>
      </c>
      <c r="I2">
        <f>E2-$E$38</f>
        <v>5.3135833333340088</v>
      </c>
      <c r="J2">
        <f>I2^2</f>
        <v>28.234167840284957</v>
      </c>
      <c r="L2">
        <v>1.3099999999999987</v>
      </c>
      <c r="M2" s="6">
        <v>3072.9</v>
      </c>
    </row>
    <row r="3" spans="1:13" x14ac:dyDescent="0.25">
      <c r="A3" s="7">
        <v>1200</v>
      </c>
      <c r="B3" s="7">
        <v>1.2</v>
      </c>
      <c r="C3" s="7">
        <v>3080.6129999999998</v>
      </c>
      <c r="D3" s="7">
        <v>3080.61</v>
      </c>
      <c r="E3" s="7">
        <v>3080.6115</v>
      </c>
      <c r="F3" s="7">
        <v>3080.5459999999998</v>
      </c>
      <c r="G3">
        <f t="shared" ref="G3:G37" si="0">ABS(F3-E3)</f>
        <v>6.5500000000156433E-2</v>
      </c>
      <c r="H3">
        <f t="shared" ref="H3:H37" si="1">G3^2</f>
        <v>4.2902500000204929E-3</v>
      </c>
      <c r="I3">
        <f t="shared" ref="I3:I37" si="2">E3-$E$38</f>
        <v>4.5350833333336595</v>
      </c>
      <c r="J3">
        <f t="shared" ref="J3:J37" si="3">I3^2</f>
        <v>20.566980840280735</v>
      </c>
      <c r="L3">
        <v>2.4699999999999989</v>
      </c>
      <c r="M3" s="6">
        <v>3072.7</v>
      </c>
    </row>
    <row r="4" spans="1:13" x14ac:dyDescent="0.25">
      <c r="A4" s="7">
        <v>1400</v>
      </c>
      <c r="B4" s="7">
        <v>1.4</v>
      </c>
      <c r="C4" s="7">
        <v>3079.5729999999999</v>
      </c>
      <c r="D4" s="7">
        <v>3079.5639999999999</v>
      </c>
      <c r="E4" s="7">
        <v>3079.5684999999999</v>
      </c>
      <c r="F4" s="7">
        <v>3079.5210000000002</v>
      </c>
      <c r="G4">
        <f t="shared" si="0"/>
        <v>4.7499999999672582E-2</v>
      </c>
      <c r="H4">
        <f t="shared" si="1"/>
        <v>2.2562499999688951E-3</v>
      </c>
      <c r="I4">
        <f t="shared" si="2"/>
        <v>3.4920833333335395</v>
      </c>
      <c r="J4">
        <f t="shared" si="3"/>
        <v>12.194646006945884</v>
      </c>
      <c r="L4">
        <v>3.3900000000000006</v>
      </c>
      <c r="M4" s="6">
        <v>3073.1</v>
      </c>
    </row>
    <row r="5" spans="1:13" x14ac:dyDescent="0.25">
      <c r="A5" s="7">
        <v>1600</v>
      </c>
      <c r="B5" s="7">
        <v>1.6</v>
      </c>
      <c r="C5" s="7">
        <v>3079.3110000000001</v>
      </c>
      <c r="D5" s="7">
        <v>3079.1080000000002</v>
      </c>
      <c r="E5" s="7">
        <v>3079.2094999999999</v>
      </c>
      <c r="F5" s="7">
        <v>3079.3229999999999</v>
      </c>
      <c r="G5">
        <f t="shared" si="0"/>
        <v>0.11349999999993088</v>
      </c>
      <c r="H5">
        <f t="shared" si="1"/>
        <v>1.2882249999984309E-2</v>
      </c>
      <c r="I5">
        <f t="shared" si="2"/>
        <v>3.1330833333336159</v>
      </c>
      <c r="J5">
        <f t="shared" si="3"/>
        <v>9.8162111736128814</v>
      </c>
      <c r="L5">
        <v>4.4899999999999984</v>
      </c>
      <c r="M5" s="6">
        <v>3072.8</v>
      </c>
    </row>
    <row r="6" spans="1:13" x14ac:dyDescent="0.25">
      <c r="A6" s="7">
        <v>1800</v>
      </c>
      <c r="B6" s="7">
        <v>1.8</v>
      </c>
      <c r="C6" s="7">
        <v>3078.9209999999998</v>
      </c>
      <c r="D6" s="7">
        <v>3079.0320000000002</v>
      </c>
      <c r="E6" s="7">
        <v>3078.9764999999998</v>
      </c>
      <c r="F6" s="7">
        <v>3079.1239999999998</v>
      </c>
      <c r="G6">
        <f t="shared" si="0"/>
        <v>0.14750000000003638</v>
      </c>
      <c r="H6">
        <f t="shared" si="1"/>
        <v>2.1756250000010732E-2</v>
      </c>
      <c r="I6">
        <f t="shared" si="2"/>
        <v>2.9000833333334413</v>
      </c>
      <c r="J6">
        <f t="shared" si="3"/>
        <v>8.4104833402784038</v>
      </c>
      <c r="L6">
        <v>5.1099999999999994</v>
      </c>
      <c r="M6" s="6">
        <v>3069.2</v>
      </c>
    </row>
    <row r="7" spans="1:13" x14ac:dyDescent="0.25">
      <c r="A7" s="7">
        <v>2000</v>
      </c>
      <c r="B7" s="7">
        <v>2</v>
      </c>
      <c r="C7" s="7">
        <v>3078.623</v>
      </c>
      <c r="D7" s="7">
        <v>3078.6840000000002</v>
      </c>
      <c r="E7" s="7">
        <v>3078.6535000000003</v>
      </c>
      <c r="F7" s="7">
        <v>3078.7579999999998</v>
      </c>
      <c r="G7">
        <f t="shared" si="0"/>
        <v>0.10449999999946158</v>
      </c>
      <c r="H7">
        <f t="shared" si="1"/>
        <v>1.092024999988747E-2</v>
      </c>
      <c r="I7">
        <f t="shared" si="2"/>
        <v>2.5770833333340306</v>
      </c>
      <c r="J7">
        <f t="shared" si="3"/>
        <v>6.6413585069480385</v>
      </c>
      <c r="L7">
        <v>6.0999999999999979</v>
      </c>
      <c r="M7" s="6">
        <v>3070.3</v>
      </c>
    </row>
    <row r="8" spans="1:13" x14ac:dyDescent="0.25">
      <c r="A8" s="7">
        <v>2200</v>
      </c>
      <c r="B8" s="7">
        <v>2.2000000000000002</v>
      </c>
      <c r="C8" s="7">
        <v>3078.5059999999999</v>
      </c>
      <c r="D8" s="7">
        <v>3078.5239999999999</v>
      </c>
      <c r="E8" s="7">
        <v>3078.5149999999999</v>
      </c>
      <c r="F8" s="7">
        <v>3078.5120000000002</v>
      </c>
      <c r="G8">
        <f t="shared" si="0"/>
        <v>2.9999999997016857E-3</v>
      </c>
      <c r="H8">
        <f t="shared" si="1"/>
        <v>8.9999999982101146E-6</v>
      </c>
      <c r="I8">
        <f t="shared" si="2"/>
        <v>2.438583333333554</v>
      </c>
      <c r="J8">
        <f t="shared" si="3"/>
        <v>5.9466886736121873</v>
      </c>
      <c r="L8">
        <v>6.9600000000000009</v>
      </c>
      <c r="M8" s="6">
        <v>3069.8</v>
      </c>
    </row>
    <row r="9" spans="1:13" x14ac:dyDescent="0.25">
      <c r="A9" s="7">
        <v>2400</v>
      </c>
      <c r="B9" s="7">
        <v>2.4</v>
      </c>
      <c r="C9" s="7">
        <v>3078.489</v>
      </c>
      <c r="D9" s="7">
        <v>3078.5309999999999</v>
      </c>
      <c r="E9" s="7">
        <v>3078.51</v>
      </c>
      <c r="F9" s="7">
        <v>3078.4079999999999</v>
      </c>
      <c r="G9">
        <f t="shared" si="0"/>
        <v>0.1020000000003165</v>
      </c>
      <c r="H9">
        <f t="shared" si="1"/>
        <v>1.0404000000064566E-2</v>
      </c>
      <c r="I9">
        <f t="shared" si="2"/>
        <v>2.4335833333338996</v>
      </c>
      <c r="J9">
        <f t="shared" si="3"/>
        <v>5.9223278402805342</v>
      </c>
      <c r="L9">
        <v>7.5999999999999979</v>
      </c>
      <c r="M9" s="6">
        <v>3069</v>
      </c>
    </row>
    <row r="10" spans="1:13" x14ac:dyDescent="0.25">
      <c r="A10" s="7">
        <v>2600</v>
      </c>
      <c r="B10" s="7">
        <v>2.6</v>
      </c>
      <c r="C10" s="7">
        <v>3077.7429999999999</v>
      </c>
      <c r="D10" s="7">
        <v>3077.864</v>
      </c>
      <c r="E10" s="7">
        <v>3077.8035</v>
      </c>
      <c r="F10" s="7">
        <v>3077.7840000000001</v>
      </c>
      <c r="G10">
        <f t="shared" si="0"/>
        <v>1.9499999999879947E-2</v>
      </c>
      <c r="H10">
        <f t="shared" si="1"/>
        <v>3.8024999999531793E-4</v>
      </c>
      <c r="I10">
        <f t="shared" si="2"/>
        <v>1.7270833333336668</v>
      </c>
      <c r="J10">
        <f t="shared" si="3"/>
        <v>2.9828168402789297</v>
      </c>
      <c r="L10">
        <v>8</v>
      </c>
      <c r="M10" s="6">
        <v>3068.3</v>
      </c>
    </row>
    <row r="11" spans="1:13" x14ac:dyDescent="0.25">
      <c r="A11" s="7">
        <v>2800</v>
      </c>
      <c r="B11" s="7">
        <v>2.8</v>
      </c>
      <c r="C11" s="7">
        <v>3077.2840000000001</v>
      </c>
      <c r="D11" s="7">
        <v>3077.3119999999999</v>
      </c>
      <c r="E11" s="7">
        <v>3077.2979999999998</v>
      </c>
      <c r="F11" s="7">
        <v>3077.4259999999999</v>
      </c>
      <c r="G11">
        <f t="shared" si="0"/>
        <v>0.12800000000015643</v>
      </c>
      <c r="H11">
        <f t="shared" si="1"/>
        <v>1.6384000000040047E-2</v>
      </c>
      <c r="I11">
        <f t="shared" si="2"/>
        <v>1.2215833333334558</v>
      </c>
      <c r="J11">
        <f t="shared" si="3"/>
        <v>1.4922658402780771</v>
      </c>
    </row>
    <row r="12" spans="1:13" x14ac:dyDescent="0.25">
      <c r="A12" s="7">
        <v>3000</v>
      </c>
      <c r="B12" s="7">
        <v>3</v>
      </c>
      <c r="C12" s="7">
        <v>3077.364</v>
      </c>
      <c r="D12" s="7">
        <v>3077.3249999999998</v>
      </c>
      <c r="E12" s="7">
        <v>3077.3445000000002</v>
      </c>
      <c r="F12" s="7">
        <v>3077.4319999999998</v>
      </c>
      <c r="G12">
        <f t="shared" si="0"/>
        <v>8.7499999999636202E-2</v>
      </c>
      <c r="H12">
        <f t="shared" si="1"/>
        <v>7.6562499999363355E-3</v>
      </c>
      <c r="I12">
        <f t="shared" si="2"/>
        <v>1.2680833333338342</v>
      </c>
      <c r="J12">
        <f t="shared" si="3"/>
        <v>1.6080353402790479</v>
      </c>
    </row>
    <row r="13" spans="1:13" x14ac:dyDescent="0.25">
      <c r="A13" s="7">
        <v>3200</v>
      </c>
      <c r="B13" s="7">
        <v>3.2</v>
      </c>
      <c r="C13" s="7">
        <v>3077.1239999999998</v>
      </c>
      <c r="D13" s="7">
        <v>3077.2950000000001</v>
      </c>
      <c r="E13" s="7">
        <v>3077.2094999999999</v>
      </c>
      <c r="F13" s="7">
        <v>3077.306</v>
      </c>
      <c r="G13">
        <f t="shared" si="0"/>
        <v>9.6500000000105501E-2</v>
      </c>
      <c r="H13">
        <f t="shared" si="1"/>
        <v>9.3122500000203615E-3</v>
      </c>
      <c r="I13">
        <f t="shared" si="2"/>
        <v>1.1330833333336159</v>
      </c>
      <c r="J13">
        <f t="shared" si="3"/>
        <v>1.2838778402784181</v>
      </c>
    </row>
    <row r="14" spans="1:13" x14ac:dyDescent="0.25">
      <c r="A14" s="7">
        <v>3400</v>
      </c>
      <c r="B14" s="7">
        <v>3.4</v>
      </c>
      <c r="C14" s="7">
        <v>3077.183</v>
      </c>
      <c r="D14" s="7">
        <v>3077.3820000000001</v>
      </c>
      <c r="E14" s="7">
        <v>3077.2825000000003</v>
      </c>
      <c r="F14" s="7">
        <v>3077.203</v>
      </c>
      <c r="G14">
        <f t="shared" si="0"/>
        <v>7.9500000000280124E-2</v>
      </c>
      <c r="H14">
        <f t="shared" si="1"/>
        <v>6.3202500000445394E-3</v>
      </c>
      <c r="I14">
        <f t="shared" si="2"/>
        <v>1.206083333333936</v>
      </c>
      <c r="J14">
        <f t="shared" si="3"/>
        <v>1.4546370069458983</v>
      </c>
    </row>
    <row r="15" spans="1:13" x14ac:dyDescent="0.25">
      <c r="A15" s="7">
        <v>3600</v>
      </c>
      <c r="B15" s="7">
        <v>3.6</v>
      </c>
      <c r="C15" s="7">
        <v>3077.1959999999999</v>
      </c>
      <c r="D15" s="7">
        <v>3077.1640000000002</v>
      </c>
      <c r="E15" s="7">
        <v>3077.1800000000003</v>
      </c>
      <c r="F15" s="7">
        <v>3077.1060000000002</v>
      </c>
      <c r="G15">
        <f t="shared" si="0"/>
        <v>7.4000000000069122E-2</v>
      </c>
      <c r="H15">
        <f t="shared" si="1"/>
        <v>5.4760000000102296E-3</v>
      </c>
      <c r="I15">
        <f t="shared" si="2"/>
        <v>1.1035833333339724</v>
      </c>
      <c r="J15">
        <f t="shared" si="3"/>
        <v>1.2178961736125216</v>
      </c>
    </row>
    <row r="16" spans="1:13" x14ac:dyDescent="0.25">
      <c r="A16" s="7">
        <v>3800</v>
      </c>
      <c r="B16" s="7">
        <v>3.8</v>
      </c>
      <c r="C16" s="7">
        <v>3077.145</v>
      </c>
      <c r="D16" s="7">
        <v>3077.0619999999999</v>
      </c>
      <c r="E16" s="7">
        <v>3077.1035000000002</v>
      </c>
      <c r="F16" s="7">
        <v>3076.82</v>
      </c>
      <c r="G16">
        <f t="shared" si="0"/>
        <v>0.28350000000000364</v>
      </c>
      <c r="H16">
        <f t="shared" si="1"/>
        <v>8.037225000000206E-2</v>
      </c>
      <c r="I16">
        <f t="shared" si="2"/>
        <v>1.0270833333338487</v>
      </c>
      <c r="J16">
        <f t="shared" si="3"/>
        <v>1.0549001736121697</v>
      </c>
    </row>
    <row r="17" spans="1:10" x14ac:dyDescent="0.25">
      <c r="A17" s="7">
        <v>4000</v>
      </c>
      <c r="B17" s="7">
        <v>4</v>
      </c>
      <c r="C17" s="7">
        <v>3076.8560000000002</v>
      </c>
      <c r="D17" s="7">
        <v>3076.82</v>
      </c>
      <c r="E17" s="7">
        <v>3076.8380000000002</v>
      </c>
      <c r="F17" s="7">
        <v>3076.6869999999999</v>
      </c>
      <c r="G17">
        <f t="shared" si="0"/>
        <v>0.15100000000029468</v>
      </c>
      <c r="H17">
        <f t="shared" si="1"/>
        <v>2.2801000000088993E-2</v>
      </c>
      <c r="I17">
        <f t="shared" si="2"/>
        <v>0.76158333333387418</v>
      </c>
      <c r="J17">
        <f t="shared" si="3"/>
        <v>0.58000917361193494</v>
      </c>
    </row>
    <row r="18" spans="1:10" x14ac:dyDescent="0.25">
      <c r="A18" s="7">
        <v>4200</v>
      </c>
      <c r="B18" s="7">
        <v>4.2</v>
      </c>
      <c r="C18" s="7">
        <v>3076.808</v>
      </c>
      <c r="D18" s="7">
        <v>3076.7220000000002</v>
      </c>
      <c r="E18" s="7">
        <v>3076.7650000000003</v>
      </c>
      <c r="F18" s="7">
        <v>3076.6210000000001</v>
      </c>
      <c r="G18">
        <f t="shared" si="0"/>
        <v>0.14400000000023283</v>
      </c>
      <c r="H18">
        <f t="shared" si="1"/>
        <v>2.0736000000067055E-2</v>
      </c>
      <c r="I18">
        <f t="shared" si="2"/>
        <v>0.68858333333400878</v>
      </c>
      <c r="J18">
        <f t="shared" si="3"/>
        <v>0.47414700694537465</v>
      </c>
    </row>
    <row r="19" spans="1:10" x14ac:dyDescent="0.25">
      <c r="A19" s="7">
        <v>4400</v>
      </c>
      <c r="B19" s="7">
        <v>4.4000000000000004</v>
      </c>
      <c r="C19" s="7">
        <v>3076.5610000000001</v>
      </c>
      <c r="D19" s="7">
        <v>3076.6959999999999</v>
      </c>
      <c r="E19" s="7">
        <v>3076.6284999999998</v>
      </c>
      <c r="F19" s="7">
        <v>3076.5320000000002</v>
      </c>
      <c r="G19">
        <f t="shared" si="0"/>
        <v>9.6499999999650754E-2</v>
      </c>
      <c r="H19">
        <f t="shared" si="1"/>
        <v>9.3122499999325949E-3</v>
      </c>
      <c r="I19">
        <f t="shared" si="2"/>
        <v>0.55208333333348492</v>
      </c>
      <c r="J19">
        <f t="shared" si="3"/>
        <v>0.30479600694461184</v>
      </c>
    </row>
    <row r="20" spans="1:10" x14ac:dyDescent="0.25">
      <c r="A20" s="7">
        <v>4600</v>
      </c>
      <c r="B20" s="7">
        <v>4.5999999999999996</v>
      </c>
      <c r="C20" s="7">
        <v>3076.0230000000001</v>
      </c>
      <c r="D20" s="7">
        <v>3075.9870000000001</v>
      </c>
      <c r="E20" s="7">
        <v>3076.0050000000001</v>
      </c>
      <c r="F20" s="7">
        <v>3076.2280000000001</v>
      </c>
      <c r="G20">
        <f t="shared" si="0"/>
        <v>0.22299999999995634</v>
      </c>
      <c r="H20">
        <f t="shared" si="1"/>
        <v>4.9728999999980532E-2</v>
      </c>
      <c r="I20">
        <f t="shared" si="2"/>
        <v>-7.1416666666209494E-2</v>
      </c>
      <c r="J20">
        <f t="shared" si="3"/>
        <v>5.1003402777124781E-3</v>
      </c>
    </row>
    <row r="21" spans="1:10" x14ac:dyDescent="0.25">
      <c r="A21" s="7">
        <v>4800</v>
      </c>
      <c r="B21" s="7">
        <v>4.8</v>
      </c>
      <c r="C21" s="7">
        <v>3076.2350000000001</v>
      </c>
      <c r="D21" s="7">
        <v>3076.2890000000002</v>
      </c>
      <c r="E21" s="7">
        <v>3076.2620000000002</v>
      </c>
      <c r="F21" s="7">
        <v>3076.23</v>
      </c>
      <c r="G21">
        <f t="shared" si="0"/>
        <v>3.2000000000152795E-2</v>
      </c>
      <c r="H21">
        <f t="shared" si="1"/>
        <v>1.0240000000097788E-3</v>
      </c>
      <c r="I21">
        <f t="shared" si="2"/>
        <v>0.18558333333385235</v>
      </c>
      <c r="J21">
        <f t="shared" si="3"/>
        <v>3.4441173611303756E-2</v>
      </c>
    </row>
    <row r="22" spans="1:10" x14ac:dyDescent="0.25">
      <c r="A22" s="7">
        <v>5000</v>
      </c>
      <c r="B22" s="7">
        <v>5</v>
      </c>
      <c r="C22" s="7">
        <v>3075.623</v>
      </c>
      <c r="D22" s="7">
        <v>3075.712</v>
      </c>
      <c r="E22" s="7">
        <v>3075.6675</v>
      </c>
      <c r="F22" s="7">
        <v>3075.9859999999999</v>
      </c>
      <c r="G22">
        <f t="shared" si="0"/>
        <v>0.31849999999985812</v>
      </c>
      <c r="H22">
        <f t="shared" si="1"/>
        <v>0.10144224999990963</v>
      </c>
      <c r="I22">
        <f t="shared" si="2"/>
        <v>-0.40891666666630044</v>
      </c>
      <c r="J22">
        <f t="shared" si="3"/>
        <v>0.16721284027747826</v>
      </c>
    </row>
    <row r="23" spans="1:10" x14ac:dyDescent="0.25">
      <c r="A23" s="7">
        <v>5200</v>
      </c>
      <c r="B23" s="7">
        <v>5.2</v>
      </c>
      <c r="C23" s="7">
        <v>3075.1640000000002</v>
      </c>
      <c r="D23" s="7">
        <v>3074.9119999999998</v>
      </c>
      <c r="E23" s="7">
        <v>3075.038</v>
      </c>
      <c r="F23" s="7">
        <v>3075.125</v>
      </c>
      <c r="G23">
        <f t="shared" si="0"/>
        <v>8.6999999999989086E-2</v>
      </c>
      <c r="H23">
        <f t="shared" si="1"/>
        <v>7.5689999999981007E-3</v>
      </c>
      <c r="I23">
        <f t="shared" si="2"/>
        <v>-1.0384166666663077</v>
      </c>
      <c r="J23">
        <f t="shared" si="3"/>
        <v>1.0783091736103656</v>
      </c>
    </row>
    <row r="24" spans="1:10" x14ac:dyDescent="0.25">
      <c r="A24" s="7">
        <v>5400</v>
      </c>
      <c r="B24" s="7">
        <v>5.4</v>
      </c>
      <c r="C24" s="7">
        <v>3074.7240000000002</v>
      </c>
      <c r="D24" s="7">
        <v>3074.623</v>
      </c>
      <c r="E24" s="7">
        <v>3074.6734999999999</v>
      </c>
      <c r="F24" s="7">
        <v>3074.8209999999999</v>
      </c>
      <c r="G24">
        <f t="shared" si="0"/>
        <v>0.14750000000003638</v>
      </c>
      <c r="H24">
        <f t="shared" si="1"/>
        <v>2.1756250000010732E-2</v>
      </c>
      <c r="I24">
        <f t="shared" si="2"/>
        <v>-1.4029166666664423</v>
      </c>
      <c r="J24">
        <f t="shared" si="3"/>
        <v>1.9681751736104816</v>
      </c>
    </row>
    <row r="25" spans="1:10" x14ac:dyDescent="0.25">
      <c r="A25" s="7">
        <v>5600</v>
      </c>
      <c r="B25" s="7">
        <v>5.6</v>
      </c>
      <c r="C25" s="7">
        <v>3074.6729999999998</v>
      </c>
      <c r="D25" s="7">
        <v>3074.6860000000001</v>
      </c>
      <c r="E25" s="7">
        <v>3074.6795000000002</v>
      </c>
      <c r="F25" s="7">
        <v>3074.7249999999999</v>
      </c>
      <c r="G25">
        <f t="shared" si="0"/>
        <v>4.5499999999719876E-2</v>
      </c>
      <c r="H25">
        <f t="shared" si="1"/>
        <v>2.0702499999745087E-3</v>
      </c>
      <c r="I25">
        <f t="shared" si="2"/>
        <v>-1.3969166666661295</v>
      </c>
      <c r="J25">
        <f t="shared" si="3"/>
        <v>1.9513761736096102</v>
      </c>
    </row>
    <row r="26" spans="1:10" x14ac:dyDescent="0.25">
      <c r="A26" s="7">
        <v>5800</v>
      </c>
      <c r="B26" s="7">
        <v>5.8</v>
      </c>
      <c r="C26" s="7">
        <v>3074.4119999999998</v>
      </c>
      <c r="D26" s="7">
        <v>3074.6889999999999</v>
      </c>
      <c r="E26" s="7">
        <v>3074.5504999999998</v>
      </c>
      <c r="F26" s="7">
        <v>3074.51</v>
      </c>
      <c r="G26">
        <f t="shared" si="0"/>
        <v>4.0499999999610736E-2</v>
      </c>
      <c r="H26">
        <f t="shared" si="1"/>
        <v>1.6402499999684697E-3</v>
      </c>
      <c r="I26">
        <f t="shared" si="2"/>
        <v>-1.5259166666664896</v>
      </c>
      <c r="J26">
        <f t="shared" si="3"/>
        <v>2.328421673610571</v>
      </c>
    </row>
    <row r="27" spans="1:10" x14ac:dyDescent="0.25">
      <c r="A27" s="7">
        <v>6000</v>
      </c>
      <c r="B27" s="7">
        <v>6</v>
      </c>
      <c r="C27" s="7">
        <v>3073.8760000000002</v>
      </c>
      <c r="D27" s="7">
        <v>3073.895</v>
      </c>
      <c r="E27" s="7">
        <v>3073.8855000000003</v>
      </c>
      <c r="F27" s="7">
        <v>3073.9209999999998</v>
      </c>
      <c r="G27">
        <f t="shared" si="0"/>
        <v>3.5499999999501597E-2</v>
      </c>
      <c r="H27">
        <f t="shared" si="1"/>
        <v>1.2602499999646135E-3</v>
      </c>
      <c r="I27">
        <f t="shared" si="2"/>
        <v>-2.1909166666659985</v>
      </c>
      <c r="J27">
        <f t="shared" si="3"/>
        <v>4.8001158402748496</v>
      </c>
    </row>
    <row r="28" spans="1:10" x14ac:dyDescent="0.25">
      <c r="A28" s="7">
        <v>6200</v>
      </c>
      <c r="B28" s="7">
        <v>6.2</v>
      </c>
      <c r="C28" s="7">
        <v>3073.81</v>
      </c>
      <c r="D28" s="7">
        <v>3073.875</v>
      </c>
      <c r="E28" s="7">
        <v>3073.8424999999997</v>
      </c>
      <c r="F28" s="7">
        <v>3073.7310000000002</v>
      </c>
      <c r="G28">
        <f t="shared" si="0"/>
        <v>0.11149999999952342</v>
      </c>
      <c r="H28">
        <f t="shared" si="1"/>
        <v>1.2432249999893724E-2</v>
      </c>
      <c r="I28">
        <f t="shared" si="2"/>
        <v>-2.2339166666665733</v>
      </c>
      <c r="J28">
        <f t="shared" si="3"/>
        <v>4.9903836736106939</v>
      </c>
    </row>
    <row r="29" spans="1:10" x14ac:dyDescent="0.25">
      <c r="A29" s="7">
        <v>6400</v>
      </c>
      <c r="B29" s="7">
        <v>6.4</v>
      </c>
      <c r="C29" s="7">
        <v>3073.654</v>
      </c>
      <c r="D29" s="7">
        <v>3073.7249999999999</v>
      </c>
      <c r="E29" s="7">
        <v>3073.6895</v>
      </c>
      <c r="F29" s="7">
        <v>3073.8319999999999</v>
      </c>
      <c r="G29">
        <f t="shared" si="0"/>
        <v>0.14249999999992724</v>
      </c>
      <c r="H29">
        <f t="shared" si="1"/>
        <v>2.0306249999979264E-2</v>
      </c>
      <c r="I29">
        <f t="shared" si="2"/>
        <v>-2.3869166666663659</v>
      </c>
      <c r="J29">
        <f t="shared" si="3"/>
        <v>5.6973711736096755</v>
      </c>
    </row>
    <row r="30" spans="1:10" x14ac:dyDescent="0.25">
      <c r="A30" s="7">
        <v>6600</v>
      </c>
      <c r="B30" s="7">
        <v>6.6</v>
      </c>
      <c r="C30" s="7">
        <v>3073.5279999999998</v>
      </c>
      <c r="D30" s="7">
        <v>3073.6120000000001</v>
      </c>
      <c r="E30" s="7">
        <v>3073.5699999999997</v>
      </c>
      <c r="F30" s="7">
        <v>3073.72</v>
      </c>
      <c r="G30">
        <f t="shared" si="0"/>
        <v>0.15000000000009095</v>
      </c>
      <c r="H30">
        <f t="shared" si="1"/>
        <v>2.2500000000027286E-2</v>
      </c>
      <c r="I30">
        <f t="shared" si="2"/>
        <v>-2.5064166666666097</v>
      </c>
      <c r="J30">
        <f t="shared" si="3"/>
        <v>6.2821245069441591</v>
      </c>
    </row>
    <row r="31" spans="1:10" x14ac:dyDescent="0.25">
      <c r="A31" s="7">
        <v>6800</v>
      </c>
      <c r="B31" s="7">
        <v>6.8</v>
      </c>
      <c r="C31" s="7">
        <v>3073.4760000000001</v>
      </c>
      <c r="D31" s="7">
        <v>3073.4850000000001</v>
      </c>
      <c r="E31" s="7">
        <v>3073.4805000000001</v>
      </c>
      <c r="F31" s="7">
        <v>3073.6080000000002</v>
      </c>
      <c r="G31">
        <f t="shared" si="0"/>
        <v>0.12750000000005457</v>
      </c>
      <c r="H31">
        <f t="shared" si="1"/>
        <v>1.6256250000013916E-2</v>
      </c>
      <c r="I31">
        <f t="shared" si="2"/>
        <v>-2.5959166666661986</v>
      </c>
      <c r="J31">
        <f t="shared" si="3"/>
        <v>6.7387833402753472</v>
      </c>
    </row>
    <row r="32" spans="1:10" x14ac:dyDescent="0.25">
      <c r="A32" s="7">
        <v>7000</v>
      </c>
      <c r="B32" s="7">
        <v>7</v>
      </c>
      <c r="C32" s="7">
        <v>3073.31</v>
      </c>
      <c r="D32" s="7">
        <v>3073.2559999999999</v>
      </c>
      <c r="E32" s="7">
        <v>3073.2829999999999</v>
      </c>
      <c r="F32" s="7">
        <v>3073.5430000000001</v>
      </c>
      <c r="G32">
        <f t="shared" si="0"/>
        <v>0.26000000000021828</v>
      </c>
      <c r="H32">
        <f t="shared" si="1"/>
        <v>6.76000000001135E-2</v>
      </c>
      <c r="I32">
        <f t="shared" si="2"/>
        <v>-2.7934166666664169</v>
      </c>
      <c r="J32">
        <f t="shared" si="3"/>
        <v>7.8031766736097152</v>
      </c>
    </row>
    <row r="33" spans="1:10" x14ac:dyDescent="0.25">
      <c r="A33" s="7">
        <v>7200</v>
      </c>
      <c r="B33" s="7">
        <v>7.2</v>
      </c>
      <c r="C33" s="7">
        <v>3073.2579999999998</v>
      </c>
      <c r="D33" s="7">
        <v>3073.212</v>
      </c>
      <c r="E33" s="7">
        <v>3073.2349999999997</v>
      </c>
      <c r="F33" s="7">
        <v>3073.3429999999998</v>
      </c>
      <c r="G33">
        <f t="shared" si="0"/>
        <v>0.10800000000017462</v>
      </c>
      <c r="H33">
        <f t="shared" si="1"/>
        <v>1.1664000000037719E-2</v>
      </c>
      <c r="I33">
        <f t="shared" si="2"/>
        <v>-2.8414166666666461</v>
      </c>
      <c r="J33">
        <f t="shared" si="3"/>
        <v>8.0736486736109931</v>
      </c>
    </row>
    <row r="34" spans="1:10" x14ac:dyDescent="0.25">
      <c r="A34" s="7">
        <v>7400</v>
      </c>
      <c r="B34" s="7">
        <v>7.4</v>
      </c>
      <c r="C34" s="7">
        <v>3072.8</v>
      </c>
      <c r="D34" s="7">
        <v>3072.82</v>
      </c>
      <c r="E34" s="7">
        <v>3072.8100000000004</v>
      </c>
      <c r="F34" s="7">
        <v>3073.056</v>
      </c>
      <c r="G34">
        <f t="shared" si="0"/>
        <v>0.24599999999963984</v>
      </c>
      <c r="H34">
        <f t="shared" si="1"/>
        <v>6.0515999999822802E-2</v>
      </c>
      <c r="I34">
        <f t="shared" si="2"/>
        <v>-3.2664166666659185</v>
      </c>
      <c r="J34">
        <f t="shared" si="3"/>
        <v>10.66947784027289</v>
      </c>
    </row>
    <row r="35" spans="1:10" x14ac:dyDescent="0.25">
      <c r="A35" s="7">
        <v>7600</v>
      </c>
      <c r="B35" s="7">
        <v>7.6</v>
      </c>
      <c r="C35" s="7">
        <v>3072.5619999999999</v>
      </c>
      <c r="D35" s="7">
        <v>3072.61</v>
      </c>
      <c r="E35" s="7">
        <v>3072.5860000000002</v>
      </c>
      <c r="F35" s="7">
        <v>3072.7249999999999</v>
      </c>
      <c r="G35">
        <f t="shared" si="0"/>
        <v>0.13899999999966894</v>
      </c>
      <c r="H35">
        <f t="shared" si="1"/>
        <v>1.9320999999907967E-2</v>
      </c>
      <c r="I35">
        <f t="shared" si="2"/>
        <v>-3.4904166666660785</v>
      </c>
      <c r="J35">
        <f t="shared" si="3"/>
        <v>12.18300850694034</v>
      </c>
    </row>
    <row r="36" spans="1:10" x14ac:dyDescent="0.25">
      <c r="A36" s="7">
        <v>7800</v>
      </c>
      <c r="B36" s="7">
        <v>7.8</v>
      </c>
      <c r="C36" s="7">
        <v>3072.4810000000002</v>
      </c>
      <c r="D36" s="7">
        <v>3072.3290000000002</v>
      </c>
      <c r="E36" s="7">
        <v>3072.4050000000002</v>
      </c>
      <c r="F36" s="7">
        <v>3072.567</v>
      </c>
      <c r="G36">
        <f t="shared" si="0"/>
        <v>0.16199999999980719</v>
      </c>
      <c r="H36">
        <f t="shared" si="1"/>
        <v>2.6243999999937529E-2</v>
      </c>
      <c r="I36">
        <f t="shared" si="2"/>
        <v>-3.6714166666661185</v>
      </c>
      <c r="J36">
        <f t="shared" si="3"/>
        <v>13.479300340273753</v>
      </c>
    </row>
    <row r="37" spans="1:10" x14ac:dyDescent="0.25">
      <c r="A37" s="7">
        <v>8000</v>
      </c>
      <c r="B37" s="7">
        <v>8</v>
      </c>
      <c r="C37" s="7">
        <v>3072.0889999999999</v>
      </c>
      <c r="D37" s="7">
        <v>3072.3119999999999</v>
      </c>
      <c r="E37" s="7">
        <v>3072.2004999999999</v>
      </c>
      <c r="F37" s="7">
        <v>3072.2979999999998</v>
      </c>
      <c r="G37">
        <f t="shared" si="0"/>
        <v>9.7499999999854481E-2</v>
      </c>
      <c r="H37">
        <f t="shared" si="1"/>
        <v>9.5062499999716242E-3</v>
      </c>
      <c r="I37">
        <f t="shared" si="2"/>
        <v>-3.8759166666663987</v>
      </c>
      <c r="J37">
        <f t="shared" si="3"/>
        <v>15.022730006942368</v>
      </c>
    </row>
    <row r="38" spans="1:10" x14ac:dyDescent="0.25">
      <c r="E38" s="8">
        <f>AVERAGE(E2:E37)</f>
        <v>3076.0764166666663</v>
      </c>
      <c r="H38" s="8">
        <f>SUM(H2:H37)</f>
        <v>0.72650599999969889</v>
      </c>
      <c r="J38">
        <f>SUM(J2:J37)</f>
        <v>213.45940275000294</v>
      </c>
    </row>
    <row r="40" spans="1:10" x14ac:dyDescent="0.25">
      <c r="J40" s="8">
        <f>1-H38/J38</f>
        <v>0.99659651441613673</v>
      </c>
    </row>
  </sheetData>
  <sortState xmlns:xlrd2="http://schemas.microsoft.com/office/spreadsheetml/2017/richdata2" ref="H1:I37">
    <sortCondition ref="H1:H37"/>
  </sortState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yl lxm155</cp:lastModifiedBy>
  <dcterms:created xsi:type="dcterms:W3CDTF">2015-06-05T18:19:34Z</dcterms:created>
  <dcterms:modified xsi:type="dcterms:W3CDTF">2023-05-25T13:14:22Z</dcterms:modified>
</cp:coreProperties>
</file>