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<sst xmlns="http://schemas.openxmlformats.org/spreadsheetml/2006/main" count="96" uniqueCount="23">
  <si>
    <t>只单任务标注非标注</t>
  </si>
  <si>
    <t>Class</t>
  </si>
  <si>
    <t>X1</t>
  </si>
  <si>
    <t>X2</t>
  </si>
  <si>
    <t>support</t>
  </si>
  <si>
    <t>Y1</t>
  </si>
  <si>
    <t>Y2</t>
  </si>
  <si>
    <t>supportAll</t>
  </si>
  <si>
    <t>标准</t>
  </si>
  <si>
    <t>非标准</t>
  </si>
  <si>
    <t>Average（pre）</t>
  </si>
  <si>
    <t>Average（recall）</t>
  </si>
  <si>
    <t>Average（f1）</t>
  </si>
  <si>
    <t>pre</t>
  </si>
  <si>
    <t>recall</t>
  </si>
  <si>
    <t>f1</t>
  </si>
  <si>
    <t>上腹部</t>
  </si>
  <si>
    <t>小脑</t>
  </si>
  <si>
    <t>丘脑</t>
  </si>
  <si>
    <t>腰部</t>
  </si>
  <si>
    <t>原本多任务测试</t>
  </si>
  <si>
    <t>光流+多任务+conv1D融合</t>
  </si>
  <si>
    <t>原本的多任务+光流信息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</si>
</sst>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9" borderId="10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8" fillId="32" borderId="1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zoomScale="115" zoomScaleNormal="115" workbookViewId="0">
      <selection activeCell="O30" sqref="O30"/>
    </sheetView>
  </sheetViews>
  <sheetFormatPr defaultColWidth="9" defaultRowHeight="13.5"/>
  <cols>
    <col min="8" max="8" width="15.075" customWidth="1"/>
    <col min="9" max="14" width="12.625"/>
    <col min="15" max="15" width="14.2333333333333" customWidth="1"/>
    <col min="16" max="16" width="17.0583333333333" customWidth="1"/>
    <col min="17" max="17" width="12.8166666666667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3" t="s">
        <v>4</v>
      </c>
      <c r="H2" s="3" t="s">
        <v>7</v>
      </c>
      <c r="I2" s="2" t="s">
        <v>8</v>
      </c>
      <c r="J2" s="2"/>
      <c r="K2" s="2"/>
      <c r="L2" s="2" t="s">
        <v>9</v>
      </c>
      <c r="M2" s="2"/>
      <c r="N2" s="2"/>
      <c r="O2" s="2" t="s">
        <v>10</v>
      </c>
      <c r="P2" s="2" t="s">
        <v>11</v>
      </c>
      <c r="Q2" s="2" t="s">
        <v>12</v>
      </c>
    </row>
    <row r="3" spans="1:17">
      <c r="A3" s="2"/>
      <c r="B3" s="2"/>
      <c r="C3" s="2"/>
      <c r="D3" s="4"/>
      <c r="E3" s="2"/>
      <c r="F3" s="2"/>
      <c r="G3" s="4"/>
      <c r="H3" s="4"/>
      <c r="I3" s="2" t="s">
        <v>13</v>
      </c>
      <c r="J3" s="2" t="s">
        <v>14</v>
      </c>
      <c r="K3" s="2" t="s">
        <v>15</v>
      </c>
      <c r="L3" s="2" t="s">
        <v>13</v>
      </c>
      <c r="M3" s="2" t="s">
        <v>14</v>
      </c>
      <c r="N3" s="2" t="s">
        <v>15</v>
      </c>
      <c r="O3" s="2"/>
      <c r="P3" s="2"/>
      <c r="Q3" s="2"/>
    </row>
    <row r="4" spans="1:17">
      <c r="A4" s="2" t="s">
        <v>16</v>
      </c>
      <c r="B4" s="5">
        <v>3738</v>
      </c>
      <c r="C4" s="5">
        <v>506</v>
      </c>
      <c r="D4" s="5">
        <f>B4+C4</f>
        <v>4244</v>
      </c>
      <c r="E4" s="5">
        <v>747</v>
      </c>
      <c r="F4" s="5">
        <v>2719</v>
      </c>
      <c r="G4" s="5">
        <f>E4+F4</f>
        <v>3466</v>
      </c>
      <c r="H4" s="5">
        <f>(B4+C4+E4+F4)</f>
        <v>7710</v>
      </c>
      <c r="I4" s="5">
        <f>B4/(B4+E4)</f>
        <v>0.833444816053512</v>
      </c>
      <c r="J4" s="5">
        <f>B4/(B4+C4)</f>
        <v>0.880772855796419</v>
      </c>
      <c r="K4" s="5">
        <f>(2*I4*J4)/(I4+J4)</f>
        <v>0.856455493183641</v>
      </c>
      <c r="L4" s="9">
        <f>F4/(F4+C4)</f>
        <v>0.843100775193798</v>
      </c>
      <c r="M4" s="9">
        <f>F4/(F4+E4)</f>
        <v>0.784477784189267</v>
      </c>
      <c r="N4" s="9">
        <f>(2*L4*M4)/(L4+M4)</f>
        <v>0.812733522642355</v>
      </c>
      <c r="O4" s="9">
        <f t="shared" ref="O4:Q4" si="0">(I4+L4)/2</f>
        <v>0.838272795623655</v>
      </c>
      <c r="P4" s="10">
        <f t="shared" si="0"/>
        <v>0.832625319992843</v>
      </c>
      <c r="Q4" s="10">
        <f>(K4+N4)/2</f>
        <v>0.834594507912998</v>
      </c>
    </row>
    <row r="5" spans="1:17">
      <c r="A5" s="2" t="s">
        <v>17</v>
      </c>
      <c r="B5" s="5">
        <v>2130</v>
      </c>
      <c r="C5" s="5">
        <v>511</v>
      </c>
      <c r="D5" s="5">
        <f>B5+C5</f>
        <v>2641</v>
      </c>
      <c r="E5" s="5">
        <v>399</v>
      </c>
      <c r="F5" s="5">
        <v>1730</v>
      </c>
      <c r="G5" s="5">
        <f>E5+F5</f>
        <v>2129</v>
      </c>
      <c r="H5" s="5">
        <f>(B5+C5+E5+F5)</f>
        <v>4770</v>
      </c>
      <c r="I5" s="5">
        <f>B5/(B5+E5)</f>
        <v>0.842230130486358</v>
      </c>
      <c r="J5" s="5">
        <f>B5/(B5+C5)</f>
        <v>0.806512684589171</v>
      </c>
      <c r="K5" s="5">
        <f>(2*I5*J5)/(I5+J5)</f>
        <v>0.823984526112186</v>
      </c>
      <c r="L5" s="9">
        <f>F5/(F5+C5)</f>
        <v>0.771976796073182</v>
      </c>
      <c r="M5" s="9">
        <f>F5/(F5+E5)</f>
        <v>0.812588069516205</v>
      </c>
      <c r="N5" s="9">
        <f>(2*L5*M5)/(L5+M5)</f>
        <v>0.791762013729977</v>
      </c>
      <c r="O5" s="9">
        <f t="shared" ref="O5:Q5" si="1">(I5+L5)/2</f>
        <v>0.80710346327977</v>
      </c>
      <c r="P5" s="10">
        <f t="shared" si="1"/>
        <v>0.809550377052688</v>
      </c>
      <c r="Q5" s="10">
        <f>(K5+N5)/2</f>
        <v>0.807873269921082</v>
      </c>
    </row>
    <row r="6" spans="1:17">
      <c r="A6" s="2" t="s">
        <v>18</v>
      </c>
      <c r="B6" s="5">
        <v>947</v>
      </c>
      <c r="C6" s="5">
        <v>79</v>
      </c>
      <c r="D6" s="5">
        <f>B6+C6</f>
        <v>1026</v>
      </c>
      <c r="E6" s="5">
        <v>167</v>
      </c>
      <c r="F6" s="5">
        <v>1087</v>
      </c>
      <c r="G6" s="5">
        <f>E6+F6</f>
        <v>1254</v>
      </c>
      <c r="H6" s="5">
        <f>(B6+C6+E6+F6)</f>
        <v>2280</v>
      </c>
      <c r="I6" s="5">
        <f>B6/(B6+E6)</f>
        <v>0.850089766606822</v>
      </c>
      <c r="J6" s="5">
        <f>B6/(B6+C6)</f>
        <v>0.923001949317739</v>
      </c>
      <c r="K6" s="5">
        <f>(2*I6*J6)/(I6+J6)</f>
        <v>0.885046728971963</v>
      </c>
      <c r="L6" s="9">
        <f>F6/(F6+C6)</f>
        <v>0.932246998284734</v>
      </c>
      <c r="M6" s="9">
        <f>F6/(F6+E6)</f>
        <v>0.86682615629984</v>
      </c>
      <c r="N6" s="9">
        <f>(2*L6*M6)/(L6+M6)</f>
        <v>0.898347107438017</v>
      </c>
      <c r="O6" s="9">
        <f t="shared" ref="O6:Q6" si="2">(I6+L6)/2</f>
        <v>0.891168382445778</v>
      </c>
      <c r="P6" s="10">
        <f t="shared" si="2"/>
        <v>0.89491405280879</v>
      </c>
      <c r="Q6" s="10">
        <f>(K6+N6)/2</f>
        <v>0.89169691820499</v>
      </c>
    </row>
    <row r="7" spans="1:17">
      <c r="A7" s="2" t="s">
        <v>19</v>
      </c>
      <c r="B7" s="5">
        <v>705</v>
      </c>
      <c r="C7" s="5">
        <v>166</v>
      </c>
      <c r="D7" s="5">
        <f>B7+C7</f>
        <v>871</v>
      </c>
      <c r="E7" s="5">
        <v>104</v>
      </c>
      <c r="F7" s="5">
        <v>1005</v>
      </c>
      <c r="G7" s="5">
        <f>E7+F7</f>
        <v>1109</v>
      </c>
      <c r="H7" s="5">
        <f>(B7+C7+E7+F7)</f>
        <v>1980</v>
      </c>
      <c r="I7" s="5">
        <f>B7/(B7+E7)</f>
        <v>0.871446229913473</v>
      </c>
      <c r="J7" s="5">
        <f>B7/(B7+C7)</f>
        <v>0.809414466130884</v>
      </c>
      <c r="K7" s="5">
        <f>(2*I7*J7)/(I7+J7)</f>
        <v>0.839285714285714</v>
      </c>
      <c r="L7" s="9">
        <f>F7/(F7+C7)</f>
        <v>0.858240819812126</v>
      </c>
      <c r="M7" s="9">
        <f>F7/(F7+E7)</f>
        <v>0.906221821460775</v>
      </c>
      <c r="N7" s="9">
        <f>(2*L7*M7)/(L7+M7)</f>
        <v>0.881578947368421</v>
      </c>
      <c r="O7" s="9">
        <f>(I7+L7)/2</f>
        <v>0.864843524862799</v>
      </c>
      <c r="P7" s="10">
        <f>(J7+M7)/2</f>
        <v>0.857818143795829</v>
      </c>
      <c r="Q7" s="10">
        <f>(K7+N7)/2</f>
        <v>0.860432330827067</v>
      </c>
    </row>
    <row r="9" spans="1:17">
      <c r="A9" s="6" t="s">
        <v>20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</v>
      </c>
      <c r="B10" s="7" t="s">
        <v>2</v>
      </c>
      <c r="C10" s="7" t="s">
        <v>3</v>
      </c>
      <c r="D10" s="8" t="s">
        <v>4</v>
      </c>
      <c r="E10" s="7" t="s">
        <v>5</v>
      </c>
      <c r="F10" s="7" t="s">
        <v>6</v>
      </c>
      <c r="G10" s="8" t="s">
        <v>4</v>
      </c>
      <c r="H10" s="8" t="s">
        <v>7</v>
      </c>
      <c r="I10" s="7" t="s">
        <v>8</v>
      </c>
      <c r="J10" s="7"/>
      <c r="K10" s="7"/>
      <c r="L10" s="7" t="s">
        <v>9</v>
      </c>
      <c r="M10" s="7"/>
      <c r="N10" s="7"/>
      <c r="O10" s="7" t="s">
        <v>10</v>
      </c>
      <c r="P10" s="7" t="s">
        <v>11</v>
      </c>
      <c r="Q10" s="7" t="s">
        <v>12</v>
      </c>
    </row>
    <row r="11" spans="1:17">
      <c r="A11" s="2"/>
      <c r="B11" s="2"/>
      <c r="C11" s="2"/>
      <c r="D11" s="4"/>
      <c r="E11" s="2"/>
      <c r="F11" s="2"/>
      <c r="G11" s="4"/>
      <c r="H11" s="4"/>
      <c r="I11" s="2" t="s">
        <v>13</v>
      </c>
      <c r="J11" s="2" t="s">
        <v>14</v>
      </c>
      <c r="K11" s="2" t="s">
        <v>15</v>
      </c>
      <c r="L11" s="2" t="s">
        <v>13</v>
      </c>
      <c r="M11" s="2" t="s">
        <v>14</v>
      </c>
      <c r="N11" s="2" t="s">
        <v>15</v>
      </c>
      <c r="O11" s="2"/>
      <c r="P11" s="2"/>
      <c r="Q11" s="2"/>
    </row>
    <row r="12" spans="1:17">
      <c r="A12" s="2" t="s">
        <v>16</v>
      </c>
      <c r="B12" s="5">
        <v>3765</v>
      </c>
      <c r="C12" s="5">
        <v>479</v>
      </c>
      <c r="D12" s="5">
        <f>B12+C12</f>
        <v>4244</v>
      </c>
      <c r="E12" s="5">
        <v>679</v>
      </c>
      <c r="F12" s="5">
        <v>2787</v>
      </c>
      <c r="G12" s="5">
        <f>E12+F12</f>
        <v>3466</v>
      </c>
      <c r="H12" s="5">
        <f>(B12+C12+E12+F12)</f>
        <v>7710</v>
      </c>
      <c r="I12" s="5">
        <f t="shared" ref="I12:I15" si="3">B12/(B12+E12)</f>
        <v>0.847209720972097</v>
      </c>
      <c r="J12" s="5">
        <f t="shared" ref="J12:J15" si="4">B12/(B12+C12)</f>
        <v>0.887134778510839</v>
      </c>
      <c r="K12" s="5">
        <f t="shared" ref="K12:K15" si="5">(2*I12*J12)/(I12+J12)</f>
        <v>0.866712707182321</v>
      </c>
      <c r="L12" s="9">
        <f t="shared" ref="L12:L15" si="6">F12/(F12+C12)</f>
        <v>0.853337415799143</v>
      </c>
      <c r="M12" s="9">
        <f t="shared" ref="M12:M15" si="7">F12/(F12+E12)</f>
        <v>0.804096941719561</v>
      </c>
      <c r="N12" s="9">
        <f t="shared" ref="N12:N15" si="8">(2*L12*M12)/(L12+M12)</f>
        <v>0.827985739750446</v>
      </c>
      <c r="O12" s="9">
        <f t="shared" ref="O12:Q12" si="9">(I12+L12)/2</f>
        <v>0.85027356838562</v>
      </c>
      <c r="P12" s="10">
        <f t="shared" si="9"/>
        <v>0.8456158601152</v>
      </c>
      <c r="Q12" s="10">
        <f>(K12+N12)/2</f>
        <v>0.847349223466383</v>
      </c>
    </row>
    <row r="13" spans="1:17">
      <c r="A13" s="2" t="s">
        <v>17</v>
      </c>
      <c r="B13" s="5">
        <v>2314</v>
      </c>
      <c r="C13" s="5">
        <v>327</v>
      </c>
      <c r="D13" s="5">
        <f>B13+C13</f>
        <v>2641</v>
      </c>
      <c r="E13" s="5">
        <v>439</v>
      </c>
      <c r="F13" s="5">
        <v>1690</v>
      </c>
      <c r="G13" s="5">
        <f>E13+F13</f>
        <v>2129</v>
      </c>
      <c r="H13" s="5">
        <f>(B13+C13+E13+F13)</f>
        <v>4770</v>
      </c>
      <c r="I13" s="5">
        <f t="shared" si="3"/>
        <v>0.840537595350527</v>
      </c>
      <c r="J13" s="5">
        <f t="shared" si="4"/>
        <v>0.876183263915184</v>
      </c>
      <c r="K13" s="5">
        <f t="shared" si="5"/>
        <v>0.85799035965888</v>
      </c>
      <c r="L13" s="9">
        <f t="shared" si="6"/>
        <v>0.837878036688151</v>
      </c>
      <c r="M13" s="9">
        <f t="shared" si="7"/>
        <v>0.793799906059183</v>
      </c>
      <c r="N13" s="9">
        <f t="shared" si="8"/>
        <v>0.815243608297154</v>
      </c>
      <c r="O13" s="9">
        <f t="shared" ref="O12:O15" si="10">(I13+L13)/2</f>
        <v>0.839207816019339</v>
      </c>
      <c r="P13" s="10">
        <f t="shared" ref="P12:P15" si="11">(J13+M13)/2</f>
        <v>0.834991584987183</v>
      </c>
      <c r="Q13" s="10">
        <f t="shared" ref="Q13:Q15" si="12">(K13+N13)/2</f>
        <v>0.836616983978017</v>
      </c>
    </row>
    <row r="14" spans="1:17">
      <c r="A14" s="2" t="s">
        <v>18</v>
      </c>
      <c r="B14" s="5">
        <v>945</v>
      </c>
      <c r="C14" s="5">
        <v>81</v>
      </c>
      <c r="D14" s="5">
        <f>B14+C14</f>
        <v>1026</v>
      </c>
      <c r="E14" s="5">
        <v>239</v>
      </c>
      <c r="F14" s="5">
        <v>1015</v>
      </c>
      <c r="G14" s="5">
        <f>E14+F14</f>
        <v>1254</v>
      </c>
      <c r="H14" s="5">
        <f>(B14+C14+E14+F14)</f>
        <v>2280</v>
      </c>
      <c r="I14" s="5">
        <f>B14/(B14+E14)</f>
        <v>0.798141891891892</v>
      </c>
      <c r="J14" s="5">
        <f t="shared" si="4"/>
        <v>0.921052631578947</v>
      </c>
      <c r="K14" s="5">
        <f t="shared" si="5"/>
        <v>0.855203619909502</v>
      </c>
      <c r="L14" s="9">
        <f t="shared" si="6"/>
        <v>0.926094890510949</v>
      </c>
      <c r="M14" s="9">
        <f t="shared" si="7"/>
        <v>0.809409888357257</v>
      </c>
      <c r="N14" s="9">
        <f t="shared" si="8"/>
        <v>0.863829787234043</v>
      </c>
      <c r="O14" s="9">
        <f t="shared" si="10"/>
        <v>0.86211839120142</v>
      </c>
      <c r="P14" s="10">
        <f>(J14+M14)/2</f>
        <v>0.865231259968102</v>
      </c>
      <c r="Q14" s="10">
        <f t="shared" si="12"/>
        <v>0.859516703571772</v>
      </c>
    </row>
    <row r="15" spans="1:17">
      <c r="A15" s="2" t="s">
        <v>19</v>
      </c>
      <c r="B15" s="5">
        <v>709</v>
      </c>
      <c r="C15" s="5">
        <v>162</v>
      </c>
      <c r="D15" s="5">
        <f>B15+C15</f>
        <v>871</v>
      </c>
      <c r="E15" s="5">
        <v>82</v>
      </c>
      <c r="F15" s="5">
        <v>1027</v>
      </c>
      <c r="G15" s="5">
        <f>E15+F15</f>
        <v>1109</v>
      </c>
      <c r="H15" s="5">
        <f>(B15+C15+E15+F15)</f>
        <v>1980</v>
      </c>
      <c r="I15" s="5">
        <f t="shared" si="3"/>
        <v>0.896333754740834</v>
      </c>
      <c r="J15" s="5">
        <f t="shared" si="4"/>
        <v>0.814006888633754</v>
      </c>
      <c r="K15" s="5">
        <f t="shared" si="5"/>
        <v>0.853188929001203</v>
      </c>
      <c r="L15" s="9">
        <f t="shared" si="6"/>
        <v>0.863751051303617</v>
      </c>
      <c r="M15" s="9">
        <f t="shared" si="7"/>
        <v>0.926059513074842</v>
      </c>
      <c r="N15" s="9">
        <f t="shared" si="8"/>
        <v>0.893820713664056</v>
      </c>
      <c r="O15" s="9">
        <f t="shared" si="10"/>
        <v>0.880042403022225</v>
      </c>
      <c r="P15" s="10">
        <f t="shared" si="11"/>
        <v>0.870033200854298</v>
      </c>
      <c r="Q15" s="10">
        <f t="shared" si="12"/>
        <v>0.87350482133263</v>
      </c>
    </row>
    <row r="17" spans="1:17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7" t="s">
        <v>1</v>
      </c>
      <c r="B18" s="7" t="s">
        <v>2</v>
      </c>
      <c r="C18" s="7" t="s">
        <v>3</v>
      </c>
      <c r="D18" s="8" t="s">
        <v>4</v>
      </c>
      <c r="E18" s="7" t="s">
        <v>5</v>
      </c>
      <c r="F18" s="7" t="s">
        <v>6</v>
      </c>
      <c r="G18" s="8" t="s">
        <v>4</v>
      </c>
      <c r="H18" s="8" t="s">
        <v>7</v>
      </c>
      <c r="I18" s="7" t="s">
        <v>8</v>
      </c>
      <c r="J18" s="7"/>
      <c r="K18" s="7"/>
      <c r="L18" s="7" t="s">
        <v>9</v>
      </c>
      <c r="M18" s="7"/>
      <c r="N18" s="7"/>
      <c r="O18" s="7" t="s">
        <v>10</v>
      </c>
      <c r="P18" s="7" t="s">
        <v>11</v>
      </c>
      <c r="Q18" s="7" t="s">
        <v>12</v>
      </c>
    </row>
    <row r="19" spans="1:17">
      <c r="A19" s="2"/>
      <c r="B19" s="2"/>
      <c r="C19" s="2"/>
      <c r="D19" s="4"/>
      <c r="E19" s="2"/>
      <c r="F19" s="2"/>
      <c r="G19" s="4"/>
      <c r="H19" s="4"/>
      <c r="I19" s="2" t="s">
        <v>13</v>
      </c>
      <c r="J19" s="2" t="s">
        <v>14</v>
      </c>
      <c r="K19" s="2" t="s">
        <v>15</v>
      </c>
      <c r="L19" s="2" t="s">
        <v>13</v>
      </c>
      <c r="M19" s="2" t="s">
        <v>14</v>
      </c>
      <c r="N19" s="2" t="s">
        <v>15</v>
      </c>
      <c r="O19" s="2"/>
      <c r="P19" s="2"/>
      <c r="Q19" s="2"/>
    </row>
    <row r="20" spans="1:17">
      <c r="A20" s="2" t="s">
        <v>16</v>
      </c>
      <c r="B20" s="5">
        <v>3893</v>
      </c>
      <c r="C20" s="5">
        <v>351</v>
      </c>
      <c r="D20" s="5">
        <f>B20+C20</f>
        <v>4244</v>
      </c>
      <c r="E20" s="5">
        <v>769</v>
      </c>
      <c r="F20" s="5">
        <v>2697</v>
      </c>
      <c r="G20" s="5">
        <f>E20+F20</f>
        <v>3466</v>
      </c>
      <c r="H20" s="5">
        <f t="shared" ref="H20:H23" si="13">(B20+C20+E20+F20)</f>
        <v>7710</v>
      </c>
      <c r="I20" s="5">
        <f t="shared" ref="I20:I23" si="14">B20/(B20+E20)</f>
        <v>0.835049335049335</v>
      </c>
      <c r="J20" s="5">
        <f t="shared" ref="J20:J23" si="15">B20/(B20+C20)</f>
        <v>0.917295004712535</v>
      </c>
      <c r="K20" s="5">
        <f t="shared" ref="K20:K23" si="16">(2*I20*J20)/(I20+J20)</f>
        <v>0.874242083988322</v>
      </c>
      <c r="L20" s="9">
        <f t="shared" ref="L20:L23" si="17">F20/(F20+C20)</f>
        <v>0.884842519685039</v>
      </c>
      <c r="M20" s="9">
        <f t="shared" ref="M20:M23" si="18">F20/(F20+E20)</f>
        <v>0.778130409694172</v>
      </c>
      <c r="N20" s="9">
        <f t="shared" ref="N20:N23" si="19">(2*L20*M20)/(L20+M20)</f>
        <v>0.828062634326067</v>
      </c>
      <c r="O20" s="9">
        <f t="shared" ref="O20:O23" si="20">(I20+L20)/2</f>
        <v>0.859945927367187</v>
      </c>
      <c r="P20" s="10">
        <f t="shared" ref="P20:P23" si="21">(J20+M20)/2</f>
        <v>0.847712707203354</v>
      </c>
      <c r="Q20" s="10">
        <f t="shared" ref="Q20:Q23" si="22">(K20+N20)/2</f>
        <v>0.851152359157195</v>
      </c>
    </row>
    <row r="21" spans="1:17">
      <c r="A21" s="2" t="s">
        <v>17</v>
      </c>
      <c r="B21" s="5">
        <v>2273</v>
      </c>
      <c r="C21" s="5">
        <v>368</v>
      </c>
      <c r="D21" s="5">
        <f>B21+C21</f>
        <v>2641</v>
      </c>
      <c r="E21" s="5">
        <v>285</v>
      </c>
      <c r="F21" s="5">
        <v>1844</v>
      </c>
      <c r="G21" s="5">
        <f>E21+F21</f>
        <v>2129</v>
      </c>
      <c r="H21" s="5">
        <f t="shared" si="13"/>
        <v>4770</v>
      </c>
      <c r="I21" s="5">
        <f t="shared" si="14"/>
        <v>0.888584831899922</v>
      </c>
      <c r="J21" s="5">
        <f t="shared" si="15"/>
        <v>0.860658841347974</v>
      </c>
      <c r="K21" s="5">
        <f t="shared" si="16"/>
        <v>0.874398922869783</v>
      </c>
      <c r="L21" s="9">
        <f t="shared" si="17"/>
        <v>0.833634719710669</v>
      </c>
      <c r="M21" s="9">
        <f t="shared" si="18"/>
        <v>0.866134335368718</v>
      </c>
      <c r="N21" s="9">
        <f t="shared" si="19"/>
        <v>0.849573830914536</v>
      </c>
      <c r="O21" s="9">
        <f t="shared" si="20"/>
        <v>0.861109775805295</v>
      </c>
      <c r="P21" s="10">
        <f t="shared" si="21"/>
        <v>0.863396588358346</v>
      </c>
      <c r="Q21" s="10">
        <f t="shared" si="22"/>
        <v>0.861986376892159</v>
      </c>
    </row>
    <row r="22" spans="1:17">
      <c r="A22" s="2" t="s">
        <v>18</v>
      </c>
      <c r="B22" s="5">
        <v>937</v>
      </c>
      <c r="C22" s="5">
        <v>89</v>
      </c>
      <c r="D22" s="5">
        <f>B22+C22</f>
        <v>1026</v>
      </c>
      <c r="E22" s="5">
        <v>176</v>
      </c>
      <c r="F22" s="5">
        <v>1078</v>
      </c>
      <c r="G22" s="5">
        <f>E22+F22</f>
        <v>1254</v>
      </c>
      <c r="H22" s="5">
        <f t="shared" si="13"/>
        <v>2280</v>
      </c>
      <c r="I22" s="5">
        <f t="shared" si="14"/>
        <v>0.841868823000898</v>
      </c>
      <c r="J22" s="5">
        <f t="shared" si="15"/>
        <v>0.913255360623782</v>
      </c>
      <c r="K22" s="5">
        <f t="shared" si="16"/>
        <v>0.876110331930809</v>
      </c>
      <c r="L22" s="9">
        <f t="shared" si="17"/>
        <v>0.923736075407027</v>
      </c>
      <c r="M22" s="9">
        <f t="shared" si="18"/>
        <v>0.859649122807018</v>
      </c>
      <c r="N22" s="9">
        <f t="shared" si="19"/>
        <v>0.890541098719537</v>
      </c>
      <c r="O22" s="9">
        <f t="shared" si="20"/>
        <v>0.882802449203963</v>
      </c>
      <c r="P22" s="10">
        <f t="shared" si="21"/>
        <v>0.8864522417154</v>
      </c>
      <c r="Q22" s="10">
        <f t="shared" si="22"/>
        <v>0.883325715325173</v>
      </c>
    </row>
    <row r="23" spans="1:17">
      <c r="A23" s="2" t="s">
        <v>19</v>
      </c>
      <c r="B23" s="5">
        <v>824</v>
      </c>
      <c r="C23" s="5">
        <v>47</v>
      </c>
      <c r="D23" s="5">
        <f>B23+C23</f>
        <v>871</v>
      </c>
      <c r="E23" s="5">
        <v>27</v>
      </c>
      <c r="F23" s="5">
        <v>1082</v>
      </c>
      <c r="G23" s="5">
        <f>E23+F23</f>
        <v>1109</v>
      </c>
      <c r="H23" s="5">
        <f t="shared" si="13"/>
        <v>1980</v>
      </c>
      <c r="I23" s="5">
        <f t="shared" si="14"/>
        <v>0.968272620446534</v>
      </c>
      <c r="J23" s="5">
        <f t="shared" si="15"/>
        <v>0.946039035591274</v>
      </c>
      <c r="K23" s="5">
        <f t="shared" si="16"/>
        <v>0.957026713124274</v>
      </c>
      <c r="L23" s="9">
        <f t="shared" si="17"/>
        <v>0.95837023914969</v>
      </c>
      <c r="M23" s="9">
        <f t="shared" si="18"/>
        <v>0.975653742110009</v>
      </c>
      <c r="N23" s="9">
        <f t="shared" si="19"/>
        <v>0.966934763181412</v>
      </c>
      <c r="O23" s="9">
        <f t="shared" si="20"/>
        <v>0.963321429798112</v>
      </c>
      <c r="P23" s="10">
        <f t="shared" si="21"/>
        <v>0.960846388850642</v>
      </c>
      <c r="Q23" s="10">
        <f t="shared" si="22"/>
        <v>0.961980738152843</v>
      </c>
    </row>
    <row r="25" spans="1:17">
      <c r="A25" s="6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7" t="s">
        <v>1</v>
      </c>
      <c r="B26" s="7" t="s">
        <v>2</v>
      </c>
      <c r="C26" s="7" t="s">
        <v>3</v>
      </c>
      <c r="D26" s="8" t="s">
        <v>4</v>
      </c>
      <c r="E26" s="7" t="s">
        <v>5</v>
      </c>
      <c r="F26" s="7" t="s">
        <v>6</v>
      </c>
      <c r="G26" s="8" t="s">
        <v>4</v>
      </c>
      <c r="H26" s="8" t="s">
        <v>7</v>
      </c>
      <c r="I26" s="7" t="s">
        <v>8</v>
      </c>
      <c r="J26" s="7"/>
      <c r="K26" s="7"/>
      <c r="L26" s="7" t="s">
        <v>9</v>
      </c>
      <c r="M26" s="7"/>
      <c r="N26" s="7"/>
      <c r="O26" s="7" t="s">
        <v>10</v>
      </c>
      <c r="P26" s="7" t="s">
        <v>11</v>
      </c>
      <c r="Q26" s="7" t="s">
        <v>12</v>
      </c>
    </row>
    <row r="27" spans="1:17">
      <c r="A27" s="2"/>
      <c r="B27" s="2"/>
      <c r="C27" s="2"/>
      <c r="D27" s="4"/>
      <c r="E27" s="2"/>
      <c r="F27" s="2"/>
      <c r="G27" s="4"/>
      <c r="H27" s="4"/>
      <c r="I27" s="2" t="s">
        <v>13</v>
      </c>
      <c r="J27" s="2" t="s">
        <v>14</v>
      </c>
      <c r="K27" s="2" t="s">
        <v>15</v>
      </c>
      <c r="L27" s="2" t="s">
        <v>13</v>
      </c>
      <c r="M27" s="2" t="s">
        <v>14</v>
      </c>
      <c r="N27" s="2" t="s">
        <v>15</v>
      </c>
      <c r="O27" s="2"/>
      <c r="P27" s="2"/>
      <c r="Q27" s="2"/>
    </row>
    <row r="28" spans="1:17">
      <c r="A28" s="2" t="s">
        <v>16</v>
      </c>
      <c r="B28" s="5">
        <v>3682</v>
      </c>
      <c r="C28" s="5">
        <v>562</v>
      </c>
      <c r="D28" s="5">
        <f t="shared" ref="D28:D31" si="23">B28+C28</f>
        <v>4244</v>
      </c>
      <c r="E28" s="5">
        <v>847</v>
      </c>
      <c r="F28" s="5">
        <v>2619</v>
      </c>
      <c r="G28" s="5">
        <f t="shared" ref="G28:G31" si="24">E28+F28</f>
        <v>3466</v>
      </c>
      <c r="H28" s="5">
        <f t="shared" ref="H28:H31" si="25">(B28+C28+E28+F28)</f>
        <v>7710</v>
      </c>
      <c r="I28" s="5">
        <f t="shared" ref="I28:I31" si="26">B28/(B28+E28)</f>
        <v>0.812982998454405</v>
      </c>
      <c r="J28" s="5">
        <f t="shared" ref="J28:J31" si="27">B28/(B28+C28)</f>
        <v>0.867577756833176</v>
      </c>
      <c r="K28" s="5">
        <f t="shared" ref="K28:K31" si="28">(2*I28*J28)/(I28+J28)</f>
        <v>0.839393593981534</v>
      </c>
      <c r="L28" s="9">
        <f t="shared" ref="L28:L31" si="29">F28/(F28+C28)</f>
        <v>0.823325998113801</v>
      </c>
      <c r="M28" s="9">
        <f t="shared" ref="M28:M31" si="30">F28/(F28+E28)</f>
        <v>0.755626081938834</v>
      </c>
      <c r="N28" s="9">
        <f t="shared" ref="N28:N31" si="31">(2*L28*M28)/(L28+M28)</f>
        <v>0.788024672784715</v>
      </c>
      <c r="O28" s="9">
        <f t="shared" ref="O28:O31" si="32">(I28+L28)/2</f>
        <v>0.818154498284103</v>
      </c>
      <c r="P28" s="10">
        <f t="shared" ref="P28:P31" si="33">(J28+M28)/2</f>
        <v>0.811601919386005</v>
      </c>
      <c r="Q28" s="10">
        <f t="shared" ref="Q28:Q31" si="34">(K28+N28)/2</f>
        <v>0.813709133383125</v>
      </c>
    </row>
    <row r="29" spans="1:17">
      <c r="A29" s="2" t="s">
        <v>17</v>
      </c>
      <c r="B29" s="5">
        <v>2250</v>
      </c>
      <c r="C29" s="5">
        <v>391</v>
      </c>
      <c r="D29" s="5">
        <f>B29+C29</f>
        <v>2641</v>
      </c>
      <c r="E29" s="5">
        <v>309</v>
      </c>
      <c r="F29" s="5">
        <v>1820</v>
      </c>
      <c r="G29" s="5">
        <f t="shared" si="24"/>
        <v>2129</v>
      </c>
      <c r="H29" s="5">
        <f t="shared" si="25"/>
        <v>4770</v>
      </c>
      <c r="I29" s="5">
        <f t="shared" si="26"/>
        <v>0.879249706916764</v>
      </c>
      <c r="J29" s="5">
        <f t="shared" si="27"/>
        <v>0.851950018932223</v>
      </c>
      <c r="K29" s="5">
        <f t="shared" si="28"/>
        <v>0.865384615384615</v>
      </c>
      <c r="L29" s="9">
        <f t="shared" si="29"/>
        <v>0.823156942559928</v>
      </c>
      <c r="M29" s="9">
        <f t="shared" si="30"/>
        <v>0.854861437294504</v>
      </c>
      <c r="N29" s="9">
        <f t="shared" si="31"/>
        <v>0.838709677419355</v>
      </c>
      <c r="O29" s="9">
        <f t="shared" si="32"/>
        <v>0.851203324738346</v>
      </c>
      <c r="P29" s="10">
        <f t="shared" si="33"/>
        <v>0.853405728113364</v>
      </c>
      <c r="Q29" s="10">
        <f t="shared" si="34"/>
        <v>0.852047146401985</v>
      </c>
    </row>
    <row r="30" spans="1:17">
      <c r="A30" s="2" t="s">
        <v>18</v>
      </c>
      <c r="B30" s="5">
        <v>903</v>
      </c>
      <c r="C30" s="5">
        <v>123</v>
      </c>
      <c r="D30" s="5">
        <f t="shared" si="23"/>
        <v>1026</v>
      </c>
      <c r="E30" s="5">
        <v>148</v>
      </c>
      <c r="F30" s="5">
        <v>1106</v>
      </c>
      <c r="G30" s="5">
        <f t="shared" si="24"/>
        <v>1254</v>
      </c>
      <c r="H30" s="5">
        <f t="shared" si="25"/>
        <v>2280</v>
      </c>
      <c r="I30" s="5">
        <f t="shared" si="26"/>
        <v>0.85918173168411</v>
      </c>
      <c r="J30" s="5">
        <f t="shared" si="27"/>
        <v>0.880116959064328</v>
      </c>
      <c r="K30" s="5">
        <f t="shared" si="28"/>
        <v>0.869523350987001</v>
      </c>
      <c r="L30" s="9">
        <f t="shared" si="29"/>
        <v>0.899918633034988</v>
      </c>
      <c r="M30" s="9">
        <f t="shared" si="30"/>
        <v>0.881977671451356</v>
      </c>
      <c r="N30" s="9">
        <f t="shared" si="31"/>
        <v>0.89085783326621</v>
      </c>
      <c r="O30" s="9">
        <f t="shared" si="32"/>
        <v>0.879550182359549</v>
      </c>
      <c r="P30" s="10">
        <f t="shared" si="33"/>
        <v>0.881047315257842</v>
      </c>
      <c r="Q30" s="10">
        <f t="shared" si="34"/>
        <v>0.880190592126605</v>
      </c>
    </row>
    <row r="31" spans="1:17">
      <c r="A31" s="2" t="s">
        <v>19</v>
      </c>
      <c r="B31" s="5">
        <v>832</v>
      </c>
      <c r="C31" s="5">
        <v>39</v>
      </c>
      <c r="D31" s="5">
        <f t="shared" si="23"/>
        <v>871</v>
      </c>
      <c r="E31" s="5">
        <v>22</v>
      </c>
      <c r="F31" s="5">
        <v>1087</v>
      </c>
      <c r="G31" s="5">
        <f t="shared" si="24"/>
        <v>1109</v>
      </c>
      <c r="H31" s="5">
        <f t="shared" si="25"/>
        <v>1980</v>
      </c>
      <c r="I31" s="5">
        <f t="shared" si="26"/>
        <v>0.97423887587822</v>
      </c>
      <c r="J31" s="5">
        <f t="shared" si="27"/>
        <v>0.955223880597015</v>
      </c>
      <c r="K31" s="5">
        <f t="shared" si="28"/>
        <v>0.96463768115942</v>
      </c>
      <c r="L31" s="9">
        <f t="shared" si="29"/>
        <v>0.965364120781528</v>
      </c>
      <c r="M31" s="9">
        <f t="shared" si="30"/>
        <v>0.980162308385933</v>
      </c>
      <c r="N31" s="9">
        <f t="shared" si="31"/>
        <v>0.972706935123043</v>
      </c>
      <c r="O31" s="9">
        <f t="shared" si="32"/>
        <v>0.969801498329874</v>
      </c>
      <c r="P31" s="10">
        <f t="shared" si="33"/>
        <v>0.967693094491474</v>
      </c>
      <c r="Q31" s="10">
        <f t="shared" si="34"/>
        <v>0.968672308141231</v>
      </c>
    </row>
  </sheetData>
  <mergeCells count="56">
    <mergeCell ref="A1:Q1"/>
    <mergeCell ref="I2:K2"/>
    <mergeCell ref="L2:N2"/>
    <mergeCell ref="A9:Q9"/>
    <mergeCell ref="I10:K10"/>
    <mergeCell ref="L10:N10"/>
    <mergeCell ref="A17:Q17"/>
    <mergeCell ref="I18:K18"/>
    <mergeCell ref="L18:N18"/>
    <mergeCell ref="A25:Q25"/>
    <mergeCell ref="I26:K26"/>
    <mergeCell ref="L26:N26"/>
    <mergeCell ref="A2:A3"/>
    <mergeCell ref="A10:A11"/>
    <mergeCell ref="A18:A19"/>
    <mergeCell ref="A26:A27"/>
    <mergeCell ref="B2:B3"/>
    <mergeCell ref="B10:B11"/>
    <mergeCell ref="B18:B19"/>
    <mergeCell ref="B26:B27"/>
    <mergeCell ref="C2:C3"/>
    <mergeCell ref="C10:C11"/>
    <mergeCell ref="C18:C19"/>
    <mergeCell ref="C26:C27"/>
    <mergeCell ref="D2:D3"/>
    <mergeCell ref="D10:D11"/>
    <mergeCell ref="D18:D19"/>
    <mergeCell ref="D26:D27"/>
    <mergeCell ref="E2:E3"/>
    <mergeCell ref="E10:E11"/>
    <mergeCell ref="E18:E19"/>
    <mergeCell ref="E26:E27"/>
    <mergeCell ref="F2:F3"/>
    <mergeCell ref="F10:F11"/>
    <mergeCell ref="F18:F19"/>
    <mergeCell ref="F26:F27"/>
    <mergeCell ref="G2:G3"/>
    <mergeCell ref="G10:G11"/>
    <mergeCell ref="G18:G19"/>
    <mergeCell ref="G26:G27"/>
    <mergeCell ref="H2:H3"/>
    <mergeCell ref="H10:H11"/>
    <mergeCell ref="H18:H19"/>
    <mergeCell ref="H26:H27"/>
    <mergeCell ref="O2:O3"/>
    <mergeCell ref="O10:O11"/>
    <mergeCell ref="O18:O19"/>
    <mergeCell ref="O26:O27"/>
    <mergeCell ref="P2:P3"/>
    <mergeCell ref="P10:P11"/>
    <mergeCell ref="P18:P19"/>
    <mergeCell ref="P26:P27"/>
    <mergeCell ref="Q2:Q3"/>
    <mergeCell ref="Q10:Q11"/>
    <mergeCell ref="Q18:Q19"/>
    <mergeCell ref="Q26:Q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路壮壮</cp:lastModifiedBy>
  <dcterms:created xsi:type="dcterms:W3CDTF">2020-09-25T08:26:00Z</dcterms:created>
  <dcterms:modified xsi:type="dcterms:W3CDTF">2020-09-25T09:07:42Z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