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zgt\Downloads\"/>
    </mc:Choice>
  </mc:AlternateContent>
  <xr:revisionPtr revIDLastSave="0" documentId="13_ncr:1_{424DFCAB-7F7D-4280-B47B-D802500C5A45}" xr6:coauthVersionLast="47" xr6:coauthVersionMax="47" xr10:uidLastSave="{00000000-0000-0000-0000-000000000000}"/>
  <bookViews>
    <workbookView xWindow="-108" yWindow="-108" windowWidth="23256" windowHeight="12456" xr2:uid="{7289BB9C-9A6E-420B-BF80-9D0C3D7BBC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4" i="1" l="1"/>
  <c r="N63" i="1"/>
  <c r="O37" i="1"/>
  <c r="O36" i="1"/>
  <c r="H64" i="1"/>
  <c r="H63" i="1"/>
  <c r="I57" i="1"/>
  <c r="I55" i="1"/>
  <c r="C64" i="1"/>
  <c r="C63" i="1"/>
  <c r="C37" i="1"/>
  <c r="F59" i="1"/>
  <c r="E59" i="1"/>
  <c r="D59" i="1"/>
  <c r="C59" i="1"/>
  <c r="F53" i="1"/>
  <c r="F52" i="1"/>
  <c r="E53" i="1"/>
  <c r="E52" i="1"/>
  <c r="F58" i="1"/>
  <c r="E58" i="1"/>
  <c r="F57" i="1"/>
  <c r="E57" i="1"/>
  <c r="F56" i="1"/>
  <c r="E56" i="1"/>
  <c r="F55" i="1"/>
  <c r="E55" i="1"/>
  <c r="F54" i="1"/>
  <c r="E54" i="1"/>
  <c r="H37" i="1"/>
  <c r="H36" i="1"/>
  <c r="I31" i="1"/>
  <c r="I29" i="1"/>
  <c r="C38" i="1"/>
  <c r="F27" i="1"/>
  <c r="D33" i="1"/>
  <c r="E33" i="1"/>
  <c r="F33" i="1"/>
  <c r="C33" i="1"/>
  <c r="F28" i="1"/>
  <c r="F29" i="1"/>
  <c r="F30" i="1"/>
  <c r="F31" i="1"/>
  <c r="F32" i="1"/>
  <c r="F26" i="1"/>
  <c r="E27" i="1"/>
  <c r="E28" i="1"/>
  <c r="E29" i="1"/>
  <c r="E30" i="1"/>
  <c r="E31" i="1"/>
  <c r="E32" i="1"/>
  <c r="E26" i="1"/>
</calcChain>
</file>

<file path=xl/sharedStrings.xml><?xml version="1.0" encoding="utf-8"?>
<sst xmlns="http://schemas.openxmlformats.org/spreadsheetml/2006/main" count="39" uniqueCount="28">
  <si>
    <t>#</t>
  </si>
  <si>
    <t>Dia (x)</t>
  </si>
  <si>
    <t>Altura (y)</t>
  </si>
  <si>
    <t>xy</t>
  </si>
  <si>
    <t>x^2</t>
  </si>
  <si>
    <t>Suma</t>
  </si>
  <si>
    <t>n</t>
  </si>
  <si>
    <t>y'</t>
  </si>
  <si>
    <t>x'</t>
  </si>
  <si>
    <t>m=</t>
  </si>
  <si>
    <t xml:space="preserve">b = </t>
  </si>
  <si>
    <t>x=25</t>
  </si>
  <si>
    <t>x=65</t>
  </si>
  <si>
    <t xml:space="preserve"> </t>
  </si>
  <si>
    <t>((1149,5)-(315*193,1/7))/((19375)-(315^2/7))</t>
  </si>
  <si>
    <t>((7905,5)-(329*123,5/7))/((21263)-(329^2/7))</t>
  </si>
  <si>
    <t>x=37</t>
  </si>
  <si>
    <t>x=57</t>
  </si>
  <si>
    <t>x'=25</t>
  </si>
  <si>
    <t>x'=65</t>
  </si>
  <si>
    <t>Ex=25</t>
  </si>
  <si>
    <t>Ex=65</t>
  </si>
  <si>
    <t>x'=37</t>
  </si>
  <si>
    <t>x'=57</t>
  </si>
  <si>
    <t>Ex=37</t>
  </si>
  <si>
    <t>Ex=57</t>
  </si>
  <si>
    <t>media(x)</t>
  </si>
  <si>
    <t>media(y)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</si>
</sst>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E+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69" fontId="0" fillId="7" borderId="1" xfId="0" applyNumberFormat="1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1</xdr:rowOff>
    </xdr:from>
    <xdr:ext cx="3413760" cy="483722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C6ADBDA2-90F1-4B00-8C5C-D9BD3C035691}"/>
            </a:ext>
          </a:extLst>
        </xdr:cNvPr>
        <xdr:cNvSpPr/>
      </xdr:nvSpPr>
      <xdr:spPr>
        <a:xfrm>
          <a:off x="792480" y="365761"/>
          <a:ext cx="3413760" cy="483722"/>
        </a:xfrm>
        <a:prstGeom prst="rect">
          <a:avLst/>
        </a:prstGeom>
        <a:solidFill>
          <a:schemeClr val="bg1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91440" tIns="45720" rIns="91440" bIns="45720">
          <a:spAutoFit/>
        </a:bodyPr>
        <a:lstStyle/>
        <a:p>
          <a:pPr algn="ctr"/>
          <a:r>
            <a:rPr lang="es-ES" sz="25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Metodo</a:t>
          </a:r>
          <a:r>
            <a:rPr lang="es-ES" sz="25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Regresion Lineal</a:t>
          </a:r>
        </a:p>
      </xdr:txBody>
    </xdr:sp>
    <xdr:clientData/>
  </xdr:oneCellAnchor>
  <xdr:oneCellAnchor>
    <xdr:from>
      <xdr:col>0</xdr:col>
      <xdr:colOff>561839</xdr:colOff>
      <xdr:row>5</xdr:row>
      <xdr:rowOff>75983</xdr:rowOff>
    </xdr:from>
    <xdr:ext cx="4763787" cy="17487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Rectángulo 2">
              <a:extLst>
                <a:ext uri="{FF2B5EF4-FFF2-40B4-BE49-F238E27FC236}">
                  <a16:creationId xmlns:a16="http://schemas.microsoft.com/office/drawing/2014/main" id="{DE19A1CE-5982-376B-A761-8943132B43F9}"/>
                </a:ext>
              </a:extLst>
            </xdr:cNvPr>
            <xdr:cNvSpPr/>
          </xdr:nvSpPr>
          <xdr:spPr>
            <a:xfrm>
              <a:off x="561839" y="997082"/>
              <a:ext cx="4763787" cy="1748748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</a:t>
              </a:r>
              <a14:m>
                <m:oMath xmlns:m="http://schemas.openxmlformats.org/officeDocument/2006/math"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𝑦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=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𝑚𝑥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+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𝑏</m:t>
                  </m:r>
                </m:oMath>
              </a14:m>
              <a:endParaRPr lang="en-US" sz="1500" b="0" i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500" b="0" i="1" cap="none" spc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  <a:latin typeface="Cambria Math" panose="02040503050406030204" pitchFamily="18" charset="0"/>
                      </a:rPr>
                      <m:t>𝐷𝑜𝑛𝑑𝑒</m:t>
                    </m:r>
                    <m:r>
                      <a:rPr lang="en-US" sz="1500" b="0" i="1" cap="none" spc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b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</a:br>
              <a: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</a:t>
              </a:r>
              <a14:m>
                <m:oMath xmlns:m="http://schemas.openxmlformats.org/officeDocument/2006/math"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𝑦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: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𝑎𝑙𝑡𝑢𝑟𝑎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 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𝑣𝑎𝑟𝑖𝑎𝑏𝑙𝑒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 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𝑑𝑒𝑝𝑒𝑛𝑑𝑖𝑒𝑛𝑡𝑒</m:t>
                  </m:r>
                </m:oMath>
              </a14:m>
              <a: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 </a:t>
              </a:r>
              <a:b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</a:br>
              <a: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</a:t>
              </a:r>
              <a14:m>
                <m:oMath xmlns:m="http://schemas.openxmlformats.org/officeDocument/2006/math"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𝑥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: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𝑑𝑖𝑎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, 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𝑣𝑎𝑟𝑖𝑎𝑏𝑙𝑒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 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𝑖𝑛𝑑𝑒𝑝𝑒𝑛𝑑𝑖𝑒𝑛𝑡𝑒</m:t>
                  </m:r>
                </m:oMath>
              </a14:m>
              <a:b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</a:br>
              <a: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</a:t>
              </a:r>
              <a14:m>
                <m:oMath xmlns:m="http://schemas.openxmlformats.org/officeDocument/2006/math"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𝑚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: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𝑒𝑠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 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𝑙𝑎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 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𝑝𝑒𝑛𝑑𝑖𝑒𝑛𝑡𝑒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 </m:t>
                  </m:r>
                  <m:d>
                    <m:dPr>
                      <m:ctrlPr>
                        <a:rPr lang="en-US" sz="1500" b="0" i="1" cap="none" spc="0">
                          <a:ln w="0"/>
                          <a:solidFill>
                            <a:schemeClr val="tx1"/>
                          </a:solidFill>
                          <a:effectLst>
                            <a:outerShdw blurRad="38100" dist="19050" dir="2700000" algn="tl" rotWithShape="0">
                              <a:schemeClr val="dk1">
                                <a:alpha val="40000"/>
                              </a:schemeClr>
                            </a:outerShdw>
                          </a:effectLst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500" b="0" i="1" cap="none" spc="0">
                          <a:ln w="0"/>
                          <a:solidFill>
                            <a:schemeClr val="tx1"/>
                          </a:solidFill>
                          <a:effectLst>
                            <a:outerShdw blurRad="38100" dist="19050" dir="2700000" algn="tl" rotWithShape="0">
                              <a:schemeClr val="dk1">
                                <a:alpha val="40000"/>
                              </a:schemeClr>
                            </a:outerShdw>
                          </a:effectLst>
                          <a:latin typeface="Cambria Math" panose="02040503050406030204" pitchFamily="18" charset="0"/>
                        </a:rPr>
                        <m:t>𝑐𝑜𝑚𝑜</m:t>
                      </m:r>
                      <m:r>
                        <a:rPr lang="en-US" sz="1500" b="0" i="1" cap="none" spc="0">
                          <a:ln w="0"/>
                          <a:solidFill>
                            <a:schemeClr val="tx1"/>
                          </a:solidFill>
                          <a:effectLst>
                            <a:outerShdw blurRad="38100" dist="19050" dir="2700000" algn="tl" rotWithShape="0">
                              <a:schemeClr val="dk1">
                                <a:alpha val="40000"/>
                              </a:schemeClr>
                            </a:outerShdw>
                          </a:effectLst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500" b="0" i="1" cap="none" spc="0">
                          <a:ln w="0"/>
                          <a:solidFill>
                            <a:schemeClr val="tx1"/>
                          </a:solidFill>
                          <a:effectLst>
                            <a:outerShdw blurRad="38100" dist="19050" dir="2700000" algn="tl" rotWithShape="0">
                              <a:schemeClr val="dk1">
                                <a:alpha val="40000"/>
                              </a:schemeClr>
                            </a:outerShdw>
                          </a:effectLst>
                          <a:latin typeface="Cambria Math" panose="02040503050406030204" pitchFamily="18" charset="0"/>
                        </a:rPr>
                        <m:t>𝑐𝑎𝑚𝑏𝑖𝑎</m:t>
                      </m:r>
                      <m:r>
                        <a:rPr lang="en-US" sz="1500" b="0" i="1" cap="none" spc="0">
                          <a:ln w="0"/>
                          <a:solidFill>
                            <a:schemeClr val="tx1"/>
                          </a:solidFill>
                          <a:effectLst>
                            <a:outerShdw blurRad="38100" dist="19050" dir="2700000" algn="tl" rotWithShape="0">
                              <a:schemeClr val="dk1">
                                <a:alpha val="40000"/>
                              </a:schemeClr>
                            </a:outerShdw>
                          </a:effectLst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500" b="0" i="1" cap="none" spc="0">
                          <a:ln w="0"/>
                          <a:solidFill>
                            <a:schemeClr val="tx1"/>
                          </a:solidFill>
                          <a:effectLst>
                            <a:outerShdw blurRad="38100" dist="19050" dir="2700000" algn="tl" rotWithShape="0">
                              <a:schemeClr val="dk1">
                                <a:alpha val="40000"/>
                              </a:schemeClr>
                            </a:outerShdw>
                          </a:effectLst>
                          <a:latin typeface="Cambria Math" panose="02040503050406030204" pitchFamily="18" charset="0"/>
                        </a:rPr>
                        <m:t>𝑙𝑎</m:t>
                      </m:r>
                      <m:r>
                        <a:rPr lang="en-US" sz="1500" b="0" i="1" cap="none" spc="0">
                          <a:ln w="0"/>
                          <a:solidFill>
                            <a:schemeClr val="tx1"/>
                          </a:solidFill>
                          <a:effectLst>
                            <a:outerShdw blurRad="38100" dist="19050" dir="2700000" algn="tl" rotWithShape="0">
                              <a:schemeClr val="dk1">
                                <a:alpha val="40000"/>
                              </a:schemeClr>
                            </a:outerShdw>
                          </a:effectLst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500" b="0" i="1" cap="none" spc="0">
                          <a:ln w="0"/>
                          <a:solidFill>
                            <a:schemeClr val="tx1"/>
                          </a:solidFill>
                          <a:effectLst>
                            <a:outerShdw blurRad="38100" dist="19050" dir="2700000" algn="tl" rotWithShape="0">
                              <a:schemeClr val="dk1">
                                <a:alpha val="40000"/>
                              </a:schemeClr>
                            </a:outerShdw>
                          </a:effectLst>
                          <a:latin typeface="Cambria Math" panose="02040503050406030204" pitchFamily="18" charset="0"/>
                        </a:rPr>
                        <m:t>𝑎𝑙𝑡𝑢𝑟𝑎</m:t>
                      </m:r>
                      <m:r>
                        <a:rPr lang="en-US" sz="1500" b="0" i="1" cap="none" spc="0">
                          <a:ln w="0"/>
                          <a:solidFill>
                            <a:schemeClr val="tx1"/>
                          </a:solidFill>
                          <a:effectLst>
                            <a:outerShdw blurRad="38100" dist="19050" dir="2700000" algn="tl" rotWithShape="0">
                              <a:schemeClr val="dk1">
                                <a:alpha val="40000"/>
                              </a:schemeClr>
                            </a:outerShdw>
                          </a:effectLst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500" b="0" i="1" cap="none" spc="0">
                          <a:ln w="0"/>
                          <a:solidFill>
                            <a:schemeClr val="tx1"/>
                          </a:solidFill>
                          <a:effectLst>
                            <a:outerShdw blurRad="38100" dist="19050" dir="2700000" algn="tl" rotWithShape="0">
                              <a:schemeClr val="dk1">
                                <a:alpha val="40000"/>
                              </a:schemeClr>
                            </a:outerShdw>
                          </a:effectLst>
                          <a:latin typeface="Cambria Math" panose="02040503050406030204" pitchFamily="18" charset="0"/>
                        </a:rPr>
                        <m:t>𝑝𝑜𝑟</m:t>
                      </m:r>
                      <m:r>
                        <a:rPr lang="en-US" sz="1500" b="0" i="1" cap="none" spc="0">
                          <a:ln w="0"/>
                          <a:solidFill>
                            <a:schemeClr val="tx1"/>
                          </a:solidFill>
                          <a:effectLst>
                            <a:outerShdw blurRad="38100" dist="19050" dir="2700000" algn="tl" rotWithShape="0">
                              <a:schemeClr val="dk1">
                                <a:alpha val="40000"/>
                              </a:schemeClr>
                            </a:outerShdw>
                          </a:effectLst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500" b="0" i="1" cap="none" spc="0">
                          <a:ln w="0"/>
                          <a:solidFill>
                            <a:schemeClr val="tx1"/>
                          </a:solidFill>
                          <a:effectLst>
                            <a:outerShdw blurRad="38100" dist="19050" dir="2700000" algn="tl" rotWithShape="0">
                              <a:schemeClr val="dk1">
                                <a:alpha val="40000"/>
                              </a:schemeClr>
                            </a:outerShdw>
                          </a:effectLst>
                          <a:latin typeface="Cambria Math" panose="02040503050406030204" pitchFamily="18" charset="0"/>
                        </a:rPr>
                        <m:t>𝑑𝑖𝑎</m:t>
                      </m:r>
                    </m:e>
                  </m:d>
                </m:oMath>
              </a14:m>
              <a:b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</a:br>
              <a14:m>
                <m:oMath xmlns:m="http://schemas.openxmlformats.org/officeDocument/2006/math"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𝑏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: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𝑒𝑠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 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𝑒𝑙</m:t>
                  </m:r>
                  <m:r>
                    <a:rPr lang="en-U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 </m:t>
                  </m:r>
                  <m:r>
                    <a:rPr lang="es-ES" sz="1500" b="0" i="1" cap="none" spc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Cambria Math" panose="02040503050406030204" pitchFamily="18" charset="0"/>
                    </a:rPr>
                    <m:t>𝑖𝑛𝑡𝑒𝑟𝑐𝑒𝑝𝑡𝑜</m:t>
                  </m:r>
                </m:oMath>
              </a14:m>
              <a: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(coeficiente constante al igual que m)</a:t>
              </a:r>
            </a:p>
            <a:p>
              <a:pPr algn="ctr"/>
              <a:endParaRPr lang="en-US" sz="15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mc:Choice>
      <mc:Fallback>
        <xdr:sp macro="" textlink="">
          <xdr:nvSpPr>
            <xdr:cNvPr id="3" name="Rectángulo 2">
              <a:extLst>
                <a:ext uri="{FF2B5EF4-FFF2-40B4-BE49-F238E27FC236}">
                  <a16:creationId xmlns:a16="http://schemas.microsoft.com/office/drawing/2014/main" id="{DE19A1CE-5982-376B-A761-8943132B43F9}"/>
                </a:ext>
              </a:extLst>
            </xdr:cNvPr>
            <xdr:cNvSpPr/>
          </xdr:nvSpPr>
          <xdr:spPr>
            <a:xfrm>
              <a:off x="561839" y="997082"/>
              <a:ext cx="4763787" cy="1748748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</a:t>
              </a:r>
              <a:r>
                <a:rPr lang="en-US" sz="15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𝑦=𝑚𝑥+𝑏</a:t>
              </a:r>
              <a:endParaRPr lang="en-US" sz="1500" b="0" i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mbria Math" panose="02040503050406030204" pitchFamily="18" charset="0"/>
              </a:endParaRPr>
            </a:p>
            <a:p>
              <a:pPr algn="l"/>
              <a:r>
                <a:rPr lang="en-US" sz="15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𝐷𝑜𝑛𝑑𝑒:</a:t>
              </a:r>
              <a:b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</a:br>
              <a: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</a:t>
              </a:r>
              <a:r>
                <a:rPr lang="en-US" sz="15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𝑦:𝑎𝑙𝑡𝑢𝑟𝑎 𝑣𝑎𝑟𝑖𝑎𝑏𝑙𝑒 𝑑𝑒𝑝𝑒𝑛𝑑𝑖𝑒𝑛𝑡𝑒</a:t>
              </a:r>
              <a: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 </a:t>
              </a:r>
              <a:b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</a:br>
              <a: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</a:t>
              </a:r>
              <a:r>
                <a:rPr lang="en-US" sz="15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𝑥:𝑑𝑖𝑎, 𝑣𝑎𝑟𝑖𝑎𝑏𝑙𝑒 𝑖𝑛𝑑𝑒𝑝𝑒𝑛𝑑𝑖𝑒𝑛𝑡𝑒</a:t>
              </a:r>
              <a:b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</a:br>
              <a: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</a:t>
              </a:r>
              <a:r>
                <a:rPr lang="en-US" sz="15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𝑚:𝑒𝑠 𝑙𝑎 𝑝𝑒𝑛𝑑𝑖𝑒𝑛𝑡𝑒 (𝑐𝑜𝑚𝑜 𝑐𝑎𝑚𝑏𝑖𝑎 𝑙𝑎 𝑎𝑙𝑡𝑢𝑟𝑎 𝑝𝑜𝑟 𝑑𝑖𝑎)</a:t>
              </a:r>
              <a:b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</a:br>
              <a:r>
                <a:rPr lang="en-US" sz="15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𝑏:𝑒𝑠 𝑒𝑙 </a:t>
              </a:r>
              <a:r>
                <a:rPr lang="es-ES" sz="15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𝑖𝑛𝑡𝑒𝑟𝑐𝑒𝑝𝑡𝑜</a:t>
              </a:r>
              <a: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(coeficiente constante al igual que m)</a:t>
              </a:r>
            </a:p>
            <a:p>
              <a:pPr algn="ctr"/>
              <a:endParaRPr lang="en-US" sz="15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312420</xdr:colOff>
      <xdr:row>15</xdr:row>
      <xdr:rowOff>129540</xdr:rowOff>
    </xdr:from>
    <xdr:to>
      <xdr:col>7</xdr:col>
      <xdr:colOff>41907</xdr:colOff>
      <xdr:row>23</xdr:row>
      <xdr:rowOff>86634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C3AF1DD-B74C-4B0E-A64B-802AD8AEB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" y="2872740"/>
          <a:ext cx="5276847" cy="1420134"/>
        </a:xfrm>
        <a:prstGeom prst="rect">
          <a:avLst/>
        </a:prstGeom>
      </xdr:spPr>
    </xdr:pic>
    <xdr:clientData/>
  </xdr:twoCellAnchor>
  <xdr:oneCellAnchor>
    <xdr:from>
      <xdr:col>7</xdr:col>
      <xdr:colOff>135119</xdr:colOff>
      <xdr:row>6</xdr:row>
      <xdr:rowOff>68363</xdr:rowOff>
    </xdr:from>
    <xdr:ext cx="2470921" cy="14022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C221EFF7-46AE-4531-93C3-9E4C747048B2}"/>
                </a:ext>
              </a:extLst>
            </xdr:cNvPr>
            <xdr:cNvSpPr/>
          </xdr:nvSpPr>
          <xdr:spPr>
            <a:xfrm>
              <a:off x="5682479" y="1165643"/>
              <a:ext cx="2470921" cy="1402297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wrap="square" lIns="91440" tIns="45720" rIns="91440" bIns="45720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500" b="0" i="1" cap="none" spc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500" b="0" i="1" cap="none" spc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5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500" b="0" i="1" cap="none" spc="0">
                                <a:ln w="0"/>
                                <a:solidFill>
                                  <a:schemeClr val="tx1"/>
                                </a:solidFill>
                                <a:effectLst>
                                  <a:outerShdw blurRad="38100" dist="19050" dir="2700000" algn="tl" rotWithShape="0">
                                    <a:schemeClr val="dk1">
                                      <a:alpha val="40000"/>
                                    </a:schemeClr>
                                  </a:outerShdw>
                                </a:effectLst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500" b="0" i="1" cap="none" spc="0">
                                <a:ln w="0"/>
                                <a:solidFill>
                                  <a:schemeClr val="tx1"/>
                                </a:solidFill>
                                <a:effectLst>
                                  <a:outerShdw blurRad="38100" dist="19050" dir="2700000" algn="tl" rotWithShape="0">
                                    <a:schemeClr val="dk1">
                                      <a:alpha val="40000"/>
                                    </a:schemeClr>
                                  </a:outerShdw>
                                </a:effectLst>
                                <a:latin typeface="Cambria Math" panose="02040503050406030204" pitchFamily="18" charset="0"/>
                              </a:rPr>
                              <m:t>𝑥𝑦</m:t>
                            </m:r>
                            <m:r>
                              <a:rPr lang="en-US" sz="1500" b="0" i="1" cap="none" spc="0">
                                <a:ln w="0"/>
                                <a:solidFill>
                                  <a:schemeClr val="tx1"/>
                                </a:solidFill>
                                <a:effectLst>
                                  <a:outerShdw blurRad="38100" dist="19050" dir="2700000" algn="tl" rotWithShape="0">
                                    <a:schemeClr val="dk1">
                                      <a:alpha val="40000"/>
                                    </a:schemeClr>
                                  </a:outerShdw>
                                </a:effectLst>
                                <a:latin typeface="Cambria Math" panose="02040503050406030204" pitchFamily="18" charset="0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500" b="0" i="1" cap="none" spc="0">
                                    <a:ln w="0"/>
                                    <a:solidFill>
                                      <a:schemeClr val="tx1"/>
                                    </a:solidFill>
                                    <a:effectLst>
                                      <a:outerShdw blurRad="38100" dist="19050" dir="2700000" algn="tl" rotWithShape="0">
                                        <a:schemeClr val="dk1">
                                          <a:alpha val="40000"/>
                                        </a:schemeClr>
                                      </a:outerShdw>
                                    </a:effectLst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500" b="0" i="1" cap="none" spc="0">
                                    <a:ln w="0"/>
                                    <a:solidFill>
                                      <a:schemeClr val="tx1"/>
                                    </a:solidFill>
                                    <a:effectLst>
                                      <a:outerShdw blurRad="38100" dist="19050" dir="2700000" algn="tl" rotWithShape="0">
                                        <a:schemeClr val="dk1">
                                          <a:alpha val="40000"/>
                                        </a:schemeClr>
                                      </a:outerShdw>
                                    </a:effectLst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sz="1500" b="0" i="1" cap="none" spc="0">
                                        <a:ln w="0"/>
                                        <a:solidFill>
                                          <a:schemeClr val="tx1"/>
                                        </a:solidFill>
                                        <a:effectLst>
                                          <a:outerShdw blurRad="38100" dist="19050" dir="2700000" algn="tl" rotWithShape="0">
                                            <a:schemeClr val="dk1">
                                              <a:alpha val="40000"/>
                                            </a:schemeClr>
                                          </a:outerShdw>
                                        </a:effectLst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n-US" sz="1500" b="0" i="1" cap="none" spc="0">
                                        <a:ln w="0"/>
                                        <a:solidFill>
                                          <a:schemeClr val="tx1"/>
                                        </a:solidFill>
                                        <a:effectLst>
                                          <a:outerShdw blurRad="38100" dist="19050" dir="2700000" algn="tl" rotWithShape="0">
                                            <a:schemeClr val="dk1">
                                              <a:alpha val="40000"/>
                                            </a:schemeClr>
                                          </a:outerShdw>
                                        </a:effectLst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nary>
                                <m:r>
                                  <a:rPr lang="en-US" sz="1500" b="0" i="1" cap="none" spc="0">
                                    <a:ln w="0"/>
                                    <a:solidFill>
                                      <a:schemeClr val="tx1"/>
                                    </a:solidFill>
                                    <a:effectLst>
                                      <a:outerShdw blurRad="38100" dist="19050" dir="2700000" algn="tl" rotWithShape="0">
                                        <a:schemeClr val="dk1">
                                          <a:alpha val="40000"/>
                                        </a:schemeClr>
                                      </a:outerShdw>
                                    </a:effectLst>
                                    <a:latin typeface="Cambria Math" panose="02040503050406030204" pitchFamily="18" charset="0"/>
                                  </a:rPr>
                                  <m:t>)(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sz="1500" b="0" i="1" cap="none" spc="0">
                                        <a:ln w="0"/>
                                        <a:solidFill>
                                          <a:schemeClr val="tx1"/>
                                        </a:solidFill>
                                        <a:effectLst>
                                          <a:outerShdw blurRad="38100" dist="19050" dir="2700000" algn="tl" rotWithShape="0">
                                            <a:schemeClr val="dk1">
                                              <a:alpha val="40000"/>
                                            </a:schemeClr>
                                          </a:outerShdw>
                                        </a:effectLst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n-US" sz="1500" b="0" i="1" cap="none" spc="0">
                                        <a:ln w="0"/>
                                        <a:solidFill>
                                          <a:schemeClr val="tx1"/>
                                        </a:solidFill>
                                        <a:effectLst>
                                          <a:outerShdw blurRad="38100" dist="19050" dir="2700000" algn="tl" rotWithShape="0">
                                            <a:schemeClr val="dk1">
                                              <a:alpha val="40000"/>
                                            </a:schemeClr>
                                          </a:outerShdw>
                                        </a:effectLst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  <m:r>
                                      <a:rPr lang="en-US" sz="1500" b="0" i="1" cap="none" spc="0">
                                        <a:ln w="0"/>
                                        <a:solidFill>
                                          <a:schemeClr val="tx1"/>
                                        </a:solidFill>
                                        <a:effectLst>
                                          <a:outerShdw blurRad="38100" dist="19050" dir="2700000" algn="tl" rotWithShape="0">
                                            <a:schemeClr val="dk1">
                                              <a:alpha val="40000"/>
                                            </a:schemeClr>
                                          </a:outerShdw>
                                        </a:effectLst>
                                        <a:latin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</m:nary>
                              </m:num>
                              <m:den>
                                <m:r>
                                  <a:rPr lang="en-US" sz="1500" b="0" i="1" cap="none" spc="0">
                                    <a:ln w="0"/>
                                    <a:solidFill>
                                      <a:schemeClr val="tx1"/>
                                    </a:solidFill>
                                    <a:effectLst>
                                      <a:outerShdw blurRad="38100" dist="19050" dir="2700000" algn="tl" rotWithShape="0">
                                        <a:schemeClr val="dk1">
                                          <a:alpha val="40000"/>
                                        </a:schemeClr>
                                      </a:outerShdw>
                                    </a:effectLst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500" b="0" i="1" cap="none" spc="0">
                                <a:ln w="0"/>
                                <a:solidFill>
                                  <a:schemeClr val="tx1"/>
                                </a:solidFill>
                                <a:effectLst>
                                  <a:outerShdw blurRad="38100" dist="19050" dir="2700000" algn="tl" rotWithShape="0">
                                    <a:schemeClr val="dk1">
                                      <a:alpha val="40000"/>
                                    </a:schemeClr>
                                  </a:outerShdw>
                                </a:effectLst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500" b="0" i="1" cap="none" spc="0">
                                    <a:ln w="0"/>
                                    <a:solidFill>
                                      <a:schemeClr val="tx1"/>
                                    </a:solidFill>
                                    <a:effectLst>
                                      <a:outerShdw blurRad="38100" dist="19050" dir="2700000" algn="tl" rotWithShape="0">
                                        <a:schemeClr val="dk1">
                                          <a:alpha val="40000"/>
                                        </a:schemeClr>
                                      </a:outerShdw>
                                    </a:effectLst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500" b="0" i="1" cap="none" spc="0">
                                    <a:ln w="0"/>
                                    <a:solidFill>
                                      <a:schemeClr val="tx1"/>
                                    </a:solidFill>
                                    <a:effectLst>
                                      <a:outerShdw blurRad="38100" dist="19050" dir="2700000" algn="tl" rotWithShape="0">
                                        <a:schemeClr val="dk1">
                                          <a:alpha val="40000"/>
                                        </a:schemeClr>
                                      </a:outerShdw>
                                    </a:effectLst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500" b="0" i="1" cap="none" spc="0">
                                    <a:ln w="0"/>
                                    <a:solidFill>
                                      <a:schemeClr val="tx1"/>
                                    </a:solidFill>
                                    <a:effectLst>
                                      <a:outerShdw blurRad="38100" dist="19050" dir="2700000" algn="tl" rotWithShape="0">
                                        <a:schemeClr val="dk1">
                                          <a:alpha val="40000"/>
                                        </a:schemeClr>
                                      </a:outerShdw>
                                    </a:effectLst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500" b="0" i="1" cap="none" spc="0">
                                <a:ln w="0"/>
                                <a:solidFill>
                                  <a:schemeClr val="tx1"/>
                                </a:solidFill>
                                <a:effectLst>
                                  <a:outerShdw blurRad="38100" dist="19050" dir="2700000" algn="tl" rotWithShape="0">
                                    <a:schemeClr val="dk1">
                                      <a:alpha val="40000"/>
                                    </a:schemeClr>
                                  </a:outerShdw>
                                </a:effectLst>
                                <a:latin typeface="Cambria Math" panose="02040503050406030204" pitchFamily="18" charset="0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500" b="0" i="1" cap="none" spc="0">
                                    <a:ln w="0"/>
                                    <a:solidFill>
                                      <a:schemeClr val="tx1"/>
                                    </a:solidFill>
                                    <a:effectLst>
                                      <a:outerShdw blurRad="38100" dist="19050" dir="2700000" algn="tl" rotWithShape="0">
                                        <a:schemeClr val="dk1">
                                          <a:alpha val="40000"/>
                                        </a:schemeClr>
                                      </a:outerShdw>
                                    </a:effectLst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500" b="0" i="1" cap="none" spc="0">
                                        <a:ln w="0"/>
                                        <a:solidFill>
                                          <a:schemeClr val="tx1"/>
                                        </a:solidFill>
                                        <a:effectLst>
                                          <a:outerShdw blurRad="38100" dist="19050" dir="2700000" algn="tl" rotWithShape="0">
                                            <a:schemeClr val="dk1">
                                              <a:alpha val="40000"/>
                                            </a:schemeClr>
                                          </a:outerShdw>
                                        </a:effectLst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500" b="0" i="1" cap="none" spc="0">
                                            <a:ln w="0"/>
                                            <a:solidFill>
                                              <a:schemeClr val="tx1"/>
                                            </a:solidFill>
                                            <a:effectLst>
                                              <a:outerShdw blurRad="38100" dist="19050" dir="2700000" algn="tl" rotWithShape="0">
                                                <a:schemeClr val="dk1">
                                                  <a:alpha val="40000"/>
                                                </a:schemeClr>
                                              </a:outerShdw>
                                            </a:effectLst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nary>
                                          <m:naryPr>
                                            <m:chr m:val="∑"/>
                                            <m:subHide m:val="on"/>
                                            <m:supHide m:val="on"/>
                                            <m:ctrlPr>
                                              <a:rPr lang="en-US" sz="1500" b="0" i="1" cap="none" spc="0">
                                                <a:ln w="0"/>
                                                <a:solidFill>
                                                  <a:schemeClr val="tx1"/>
                                                </a:solidFill>
                                                <a:effectLst>
                                                  <a:outerShdw blurRad="38100" dist="19050" dir="2700000" algn="tl" rotWithShape="0">
                                                    <a:schemeClr val="dk1">
                                                      <a:alpha val="40000"/>
                                                    </a:schemeClr>
                                                  </a:outerShdw>
                                                </a:effectLst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naryPr>
                                          <m:sub/>
                                          <m:sup/>
                                          <m:e>
                                            <m:r>
                                              <a:rPr lang="en-US" sz="1500" b="0" i="1" cap="none" spc="0">
                                                <a:ln w="0"/>
                                                <a:solidFill>
                                                  <a:schemeClr val="tx1"/>
                                                </a:solidFill>
                                                <a:effectLst>
                                                  <a:outerShdw blurRad="38100" dist="19050" dir="2700000" algn="tl" rotWithShape="0">
                                                    <a:schemeClr val="dk1">
                                                      <a:alpha val="40000"/>
                                                    </a:schemeClr>
                                                  </a:outerShdw>
                                                </a:effectLst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</m:nary>
                                      </m:e>
                                    </m:d>
                                  </m:e>
                                  <m:sup>
                                    <m:r>
                                      <a:rPr lang="en-US" sz="1500" b="0" i="1" cap="none" spc="0">
                                        <a:ln w="0"/>
                                        <a:solidFill>
                                          <a:schemeClr val="tx1"/>
                                        </a:solidFill>
                                        <a:effectLst>
                                          <a:outerShdw blurRad="38100" dist="19050" dir="2700000" algn="tl" rotWithShape="0">
                                            <a:schemeClr val="dk1">
                                              <a:alpha val="40000"/>
                                            </a:schemeClr>
                                          </a:outerShdw>
                                        </a:effectLst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500" b="0" i="1" cap="none" spc="0">
                                    <a:ln w="0"/>
                                    <a:solidFill>
                                      <a:schemeClr val="tx1"/>
                                    </a:solidFill>
                                    <a:effectLst>
                                      <a:outerShdw blurRad="38100" dist="19050" dir="2700000" algn="tl" rotWithShape="0">
                                        <a:schemeClr val="dk1">
                                          <a:alpha val="40000"/>
                                        </a:schemeClr>
                                      </a:outerShdw>
                                    </a:effectLst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nary>
                      </m:den>
                    </m:f>
                  </m:oMath>
                </m:oMathPara>
              </a14:m>
              <a:b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</a:br>
              <a:b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500" b="0" i="1" cap="none" spc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500" b="0" i="1" cap="none" spc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n-US" sz="15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5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500" b="0" i="1" cap="none" spc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500" b="0" i="1" cap="none" spc="0">
                        <a:ln w="0"/>
                        <a:solidFill>
                          <a:schemeClr val="tx1"/>
                        </a:solidFill>
                        <a:effectLst>
                          <a:outerShdw blurRad="38100" dist="19050" dir="2700000" algn="tl" rotWithShape="0">
                            <a:schemeClr val="dk1">
                              <a:alpha val="40000"/>
                            </a:schemeClr>
                          </a:outerShdw>
                        </a:effectLst>
                        <a:latin typeface="Cambria Math" panose="02040503050406030204" pitchFamily="18" charset="0"/>
                      </a:rPr>
                      <m:t>𝑚</m:t>
                    </m:r>
                    <m:acc>
                      <m:accPr>
                        <m:chr m:val="̅"/>
                        <m:ctrlPr>
                          <a:rPr lang="en-US" sz="1500" b="0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5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5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  <a:p>
              <a:pPr algn="ctr"/>
              <a:endParaRPr lang="en-US" sz="15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  <a:p>
              <a:pPr algn="ctr"/>
              <a:endParaRPr lang="en-US" sz="15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mc:Choice>
      <mc:Fallback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C221EFF7-46AE-4531-93C3-9E4C747048B2}"/>
                </a:ext>
              </a:extLst>
            </xdr:cNvPr>
            <xdr:cNvSpPr/>
          </xdr:nvSpPr>
          <xdr:spPr>
            <a:xfrm>
              <a:off x="5682479" y="1165643"/>
              <a:ext cx="2470921" cy="1402297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wrap="square" lIns="91440" tIns="45720" rIns="91440" bIns="45720">
              <a:noAutofit/>
            </a:bodyPr>
            <a:lstStyle/>
            <a:p>
              <a:pPr algn="ctr"/>
              <a:r>
                <a:rPr lang="en-US" sz="15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𝑚=(∑▒〖𝑥𝑦−((∑▒𝑥)(∑▒〖𝑦)〗)/𝑛〗)/(∑▒〖𝑥^2−(∑▒𝑥)^2/𝑛〗)</a:t>
              </a:r>
              <a:b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</a:br>
              <a:br>
                <a:rPr lang="en-US" sz="15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</a:br>
              <a:r>
                <a:rPr lang="en-US" sz="15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𝑏=𝑦 ̅−𝑚𝑥 ̅</a:t>
              </a:r>
              <a:endParaRPr lang="en-US" sz="15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  <a:p>
              <a:pPr algn="ctr"/>
              <a:endParaRPr lang="en-US" sz="15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  <a:p>
              <a:pPr algn="ctr"/>
              <a:endParaRPr lang="en-US" sz="15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250785</xdr:colOff>
      <xdr:row>39</xdr:row>
      <xdr:rowOff>0</xdr:rowOff>
    </xdr:from>
    <xdr:to>
      <xdr:col>9</xdr:col>
      <xdr:colOff>164892</xdr:colOff>
      <xdr:row>48</xdr:row>
      <xdr:rowOff>158387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E0719E8-6349-4204-96E6-2FC275FA2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0785" y="7147367"/>
          <a:ext cx="7032537" cy="180777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15</xdr:col>
      <xdr:colOff>464982</xdr:colOff>
      <xdr:row>34</xdr:row>
      <xdr:rowOff>114843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9A6CE70-161D-005F-E265-42DF76D7B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28711" y="5955632"/>
          <a:ext cx="5468113" cy="295316"/>
        </a:xfrm>
        <a:prstGeom prst="rect">
          <a:avLst/>
        </a:prstGeom>
      </xdr:spPr>
    </xdr:pic>
    <xdr:clientData/>
  </xdr:twoCellAnchor>
  <xdr:twoCellAnchor editAs="oneCell">
    <xdr:from>
      <xdr:col>8</xdr:col>
      <xdr:colOff>300790</xdr:colOff>
      <xdr:row>58</xdr:row>
      <xdr:rowOff>110289</xdr:rowOff>
    </xdr:from>
    <xdr:to>
      <xdr:col>15</xdr:col>
      <xdr:colOff>526220</xdr:colOff>
      <xdr:row>61</xdr:row>
      <xdr:rowOff>16605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4D058A1-A5C5-865C-9E12-9D41099E2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37422" y="10577763"/>
          <a:ext cx="6020640" cy="447737"/>
        </a:xfrm>
        <a:prstGeom prst="rect">
          <a:avLst/>
        </a:prstGeom>
      </xdr:spPr>
    </xdr:pic>
    <xdr:clientData/>
  </xdr:twoCellAnchor>
  <xdr:twoCellAnchor>
    <xdr:from>
      <xdr:col>5</xdr:col>
      <xdr:colOff>677334</xdr:colOff>
      <xdr:row>34</xdr:row>
      <xdr:rowOff>42333</xdr:rowOff>
    </xdr:from>
    <xdr:to>
      <xdr:col>8</xdr:col>
      <xdr:colOff>152400</xdr:colOff>
      <xdr:row>37</xdr:row>
      <xdr:rowOff>177800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464B3967-54BE-39E5-8E72-3731AEDE3B02}"/>
            </a:ext>
          </a:extLst>
        </xdr:cNvPr>
        <xdr:cNvSpPr/>
      </xdr:nvSpPr>
      <xdr:spPr>
        <a:xfrm>
          <a:off x="4656667" y="6375400"/>
          <a:ext cx="1862666" cy="694267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676001</xdr:colOff>
      <xdr:row>61</xdr:row>
      <xdr:rowOff>8467</xdr:rowOff>
    </xdr:from>
    <xdr:to>
      <xdr:col>8</xdr:col>
      <xdr:colOff>150687</xdr:colOff>
      <xdr:row>64</xdr:row>
      <xdr:rowOff>143935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06BD4E8-7AD6-423A-8A35-BBD1CF3C109A}"/>
            </a:ext>
          </a:extLst>
        </xdr:cNvPr>
        <xdr:cNvSpPr/>
      </xdr:nvSpPr>
      <xdr:spPr>
        <a:xfrm>
          <a:off x="4657237" y="10976130"/>
          <a:ext cx="1863428" cy="674861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183E-C3AA-49EE-B94B-5FA1D7A030EE}">
  <dimension ref="B25:O70"/>
  <sheetViews>
    <sheetView tabSelected="1" topLeftCell="A36" zoomScale="89" zoomScaleNormal="55" workbookViewId="0">
      <selection activeCell="N51" sqref="N51"/>
    </sheetView>
  </sheetViews>
  <sheetFormatPr baseColWidth="10" defaultRowHeight="14.4" x14ac:dyDescent="0.3"/>
  <cols>
    <col min="14" max="14" width="12.21875" bestFit="1" customWidth="1"/>
    <col min="15" max="15" width="14.44140625" bestFit="1" customWidth="1"/>
  </cols>
  <sheetData>
    <row r="25" spans="2:12" x14ac:dyDescent="0.3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</row>
    <row r="26" spans="2:12" x14ac:dyDescent="0.3">
      <c r="B26" s="2">
        <v>0</v>
      </c>
      <c r="C26" s="2">
        <v>5</v>
      </c>
      <c r="D26" s="3">
        <v>3.5</v>
      </c>
      <c r="E26" s="2">
        <f>C26*D26</f>
        <v>17.5</v>
      </c>
      <c r="F26" s="2">
        <f>C26^2</f>
        <v>25</v>
      </c>
    </row>
    <row r="27" spans="2:12" x14ac:dyDescent="0.3">
      <c r="B27" s="2">
        <v>1</v>
      </c>
      <c r="C27" s="2">
        <v>15</v>
      </c>
      <c r="D27" s="3">
        <v>9.8000000000000007</v>
      </c>
      <c r="E27" s="2">
        <f t="shared" ref="E27:E32" si="0">C27*D27</f>
        <v>147</v>
      </c>
      <c r="F27" s="2">
        <f>C27^2</f>
        <v>225</v>
      </c>
      <c r="H27" s="2" t="s">
        <v>9</v>
      </c>
      <c r="I27" s="7" t="s">
        <v>14</v>
      </c>
      <c r="J27" s="2"/>
      <c r="K27" s="2"/>
      <c r="L27" s="4"/>
    </row>
    <row r="28" spans="2:12" x14ac:dyDescent="0.3">
      <c r="B28" s="2">
        <v>2</v>
      </c>
      <c r="C28" s="2">
        <v>35</v>
      </c>
      <c r="D28" s="3">
        <v>24.5</v>
      </c>
      <c r="E28" s="2">
        <f t="shared" si="0"/>
        <v>857.5</v>
      </c>
      <c r="F28" s="2">
        <f t="shared" ref="F28:F32" si="1">C28^2</f>
        <v>1225</v>
      </c>
    </row>
    <row r="29" spans="2:12" x14ac:dyDescent="0.3">
      <c r="B29" s="2">
        <v>3</v>
      </c>
      <c r="C29" s="2">
        <v>45</v>
      </c>
      <c r="D29" s="3">
        <v>30.2</v>
      </c>
      <c r="E29" s="2">
        <f t="shared" si="0"/>
        <v>1359</v>
      </c>
      <c r="F29" s="2">
        <f t="shared" si="1"/>
        <v>2025</v>
      </c>
      <c r="H29" s="6" t="s">
        <v>9</v>
      </c>
      <c r="I29" s="6">
        <f>((E33)-((C33*D33)/C35))/((F33)-((C33)^2/C35))</f>
        <v>0.53884615384615386</v>
      </c>
    </row>
    <row r="30" spans="2:12" x14ac:dyDescent="0.3">
      <c r="B30" s="2">
        <v>4</v>
      </c>
      <c r="C30" s="2">
        <v>55</v>
      </c>
      <c r="D30" s="3">
        <v>36.1</v>
      </c>
      <c r="E30" s="2">
        <f t="shared" si="0"/>
        <v>1985.5</v>
      </c>
      <c r="F30" s="2">
        <f t="shared" si="1"/>
        <v>3025</v>
      </c>
    </row>
    <row r="31" spans="2:12" x14ac:dyDescent="0.3">
      <c r="B31" s="2">
        <v>5</v>
      </c>
      <c r="C31" s="2">
        <v>75</v>
      </c>
      <c r="D31" s="3">
        <v>44</v>
      </c>
      <c r="E31" s="2">
        <f t="shared" si="0"/>
        <v>3300</v>
      </c>
      <c r="F31" s="2">
        <f t="shared" si="1"/>
        <v>5625</v>
      </c>
      <c r="H31" s="6" t="s">
        <v>10</v>
      </c>
      <c r="I31" s="6">
        <f>C38-I29*C37</f>
        <v>3.3376373626373628</v>
      </c>
    </row>
    <row r="32" spans="2:12" x14ac:dyDescent="0.3">
      <c r="B32" s="2">
        <v>6</v>
      </c>
      <c r="C32" s="2">
        <v>85</v>
      </c>
      <c r="D32" s="3">
        <v>45</v>
      </c>
      <c r="E32" s="2">
        <f t="shared" si="0"/>
        <v>3825</v>
      </c>
      <c r="F32" s="2">
        <f t="shared" si="1"/>
        <v>7225</v>
      </c>
    </row>
    <row r="33" spans="2:15" x14ac:dyDescent="0.3">
      <c r="B33" s="1" t="s">
        <v>5</v>
      </c>
      <c r="C33" s="5">
        <f>SUM(C26:C32)</f>
        <v>315</v>
      </c>
      <c r="D33" s="5">
        <f t="shared" ref="D33:F33" si="2">SUM(D26:D32)</f>
        <v>193.1</v>
      </c>
      <c r="E33" s="5">
        <f t="shared" si="2"/>
        <v>11491.5</v>
      </c>
      <c r="F33" s="5">
        <f t="shared" si="2"/>
        <v>19375</v>
      </c>
    </row>
    <row r="35" spans="2:15" x14ac:dyDescent="0.3">
      <c r="B35" s="5" t="s">
        <v>6</v>
      </c>
      <c r="C35" s="5">
        <v>7</v>
      </c>
    </row>
    <row r="36" spans="2:15" x14ac:dyDescent="0.3">
      <c r="G36" s="8" t="s">
        <v>11</v>
      </c>
      <c r="H36" s="8">
        <f>I29*25+I31</f>
        <v>16.808791208791209</v>
      </c>
      <c r="K36" s="12" t="s">
        <v>18</v>
      </c>
      <c r="L36" s="12">
        <v>16.808791120999999</v>
      </c>
      <c r="N36" s="10" t="s">
        <v>20</v>
      </c>
      <c r="O36" s="11">
        <f>ABS(L36-H36)</f>
        <v>8.7791210745535864E-8</v>
      </c>
    </row>
    <row r="37" spans="2:15" x14ac:dyDescent="0.3">
      <c r="B37" s="6" t="s">
        <v>26</v>
      </c>
      <c r="C37" s="6">
        <f>C33/C35</f>
        <v>45</v>
      </c>
      <c r="G37" s="8" t="s">
        <v>12</v>
      </c>
      <c r="H37" s="8">
        <f>I29*65+I31</f>
        <v>38.362637362637358</v>
      </c>
      <c r="K37" s="12" t="s">
        <v>19</v>
      </c>
      <c r="L37" s="12">
        <v>38.362637360000001</v>
      </c>
      <c r="N37" s="10" t="s">
        <v>21</v>
      </c>
      <c r="O37" s="11">
        <f>ABS(L37-H37)</f>
        <v>2.6373569994575519E-9</v>
      </c>
    </row>
    <row r="38" spans="2:15" x14ac:dyDescent="0.3">
      <c r="B38" s="6" t="s">
        <v>27</v>
      </c>
      <c r="C38" s="6">
        <f>D33/C35</f>
        <v>27.585714285714285</v>
      </c>
      <c r="H38" t="s">
        <v>13</v>
      </c>
    </row>
    <row r="51" spans="2:14" x14ac:dyDescent="0.3">
      <c r="B51" s="1" t="s">
        <v>0</v>
      </c>
      <c r="C51" s="1" t="s">
        <v>1</v>
      </c>
      <c r="D51" s="1" t="s">
        <v>2</v>
      </c>
      <c r="E51" s="1" t="s">
        <v>3</v>
      </c>
      <c r="F51" s="1" t="s">
        <v>4</v>
      </c>
    </row>
    <row r="52" spans="2:14" x14ac:dyDescent="0.3">
      <c r="B52" s="2">
        <v>0</v>
      </c>
      <c r="C52" s="2">
        <v>7</v>
      </c>
      <c r="D52" s="3">
        <v>2</v>
      </c>
      <c r="E52" s="2">
        <f>C52*D52</f>
        <v>14</v>
      </c>
      <c r="F52" s="2">
        <f>C52^2</f>
        <v>49</v>
      </c>
    </row>
    <row r="53" spans="2:14" x14ac:dyDescent="0.3">
      <c r="B53" s="2">
        <v>1</v>
      </c>
      <c r="C53" s="2">
        <v>17</v>
      </c>
      <c r="D53" s="3">
        <v>5.2</v>
      </c>
      <c r="E53" s="2">
        <f>C53*D53</f>
        <v>88.4</v>
      </c>
      <c r="F53" s="2">
        <f>C53^2</f>
        <v>289</v>
      </c>
      <c r="H53" s="2" t="s">
        <v>9</v>
      </c>
      <c r="I53" s="7" t="s">
        <v>15</v>
      </c>
      <c r="J53" s="4"/>
      <c r="K53" s="4"/>
      <c r="L53" s="4"/>
    </row>
    <row r="54" spans="2:14" x14ac:dyDescent="0.3">
      <c r="B54" s="2">
        <v>2</v>
      </c>
      <c r="C54" s="2">
        <v>27</v>
      </c>
      <c r="D54" s="3">
        <v>10.5</v>
      </c>
      <c r="E54" s="2">
        <f t="shared" ref="E54:E58" si="3">C54*D54</f>
        <v>283.5</v>
      </c>
      <c r="F54" s="2">
        <f t="shared" ref="F54:F58" si="4">C54^2</f>
        <v>729</v>
      </c>
    </row>
    <row r="55" spans="2:14" x14ac:dyDescent="0.3">
      <c r="B55" s="2">
        <v>3</v>
      </c>
      <c r="C55" s="2">
        <v>47</v>
      </c>
      <c r="D55" s="3">
        <v>21.5</v>
      </c>
      <c r="E55" s="2">
        <f t="shared" si="3"/>
        <v>1010.5</v>
      </c>
      <c r="F55" s="2">
        <f t="shared" si="4"/>
        <v>2209</v>
      </c>
      <c r="H55" s="6" t="s">
        <v>9</v>
      </c>
      <c r="I55" s="6">
        <f>((E59)-((C59*D59)/C61))/((F59)-((C59)^2/C61))</f>
        <v>0.36224137931034484</v>
      </c>
    </row>
    <row r="56" spans="2:14" x14ac:dyDescent="0.3">
      <c r="B56" s="2">
        <v>4</v>
      </c>
      <c r="C56" s="2">
        <v>67</v>
      </c>
      <c r="D56" s="3">
        <v>27</v>
      </c>
      <c r="E56" s="2">
        <f t="shared" si="3"/>
        <v>1809</v>
      </c>
      <c r="F56" s="2">
        <f t="shared" si="4"/>
        <v>4489</v>
      </c>
    </row>
    <row r="57" spans="2:14" x14ac:dyDescent="0.3">
      <c r="B57" s="2">
        <v>5</v>
      </c>
      <c r="C57" s="2">
        <v>77</v>
      </c>
      <c r="D57" s="3">
        <v>28.5</v>
      </c>
      <c r="E57" s="2">
        <f t="shared" si="3"/>
        <v>2194.5</v>
      </c>
      <c r="F57" s="2">
        <f t="shared" si="4"/>
        <v>5929</v>
      </c>
      <c r="H57" s="6" t="s">
        <v>10</v>
      </c>
      <c r="I57" s="6">
        <f>C64-I55*C63</f>
        <v>0.61751231527093609</v>
      </c>
    </row>
    <row r="58" spans="2:14" x14ac:dyDescent="0.3">
      <c r="B58" s="2">
        <v>6</v>
      </c>
      <c r="C58" s="2">
        <v>87</v>
      </c>
      <c r="D58" s="3">
        <v>28.8</v>
      </c>
      <c r="E58" s="2">
        <f t="shared" si="3"/>
        <v>2505.6</v>
      </c>
      <c r="F58" s="2">
        <f t="shared" si="4"/>
        <v>7569</v>
      </c>
      <c r="N58" s="9"/>
    </row>
    <row r="59" spans="2:14" x14ac:dyDescent="0.3">
      <c r="B59" s="1" t="s">
        <v>5</v>
      </c>
      <c r="C59" s="5">
        <f>SUM(C52:C58)</f>
        <v>329</v>
      </c>
      <c r="D59" s="5">
        <f t="shared" ref="D59" si="5">SUM(D52:D58)</f>
        <v>123.5</v>
      </c>
      <c r="E59" s="5">
        <f t="shared" ref="E59" si="6">SUM(E52:E58)</f>
        <v>7905.5</v>
      </c>
      <c r="F59" s="5">
        <f t="shared" ref="F59" si="7">SUM(F52:F58)</f>
        <v>21263</v>
      </c>
    </row>
    <row r="61" spans="2:14" x14ac:dyDescent="0.3">
      <c r="B61" s="5" t="s">
        <v>6</v>
      </c>
      <c r="C61" s="5">
        <v>7</v>
      </c>
    </row>
    <row r="63" spans="2:14" x14ac:dyDescent="0.3">
      <c r="B63" s="6" t="s">
        <v>8</v>
      </c>
      <c r="C63" s="6">
        <f>C59/C61</f>
        <v>47</v>
      </c>
      <c r="G63" s="8" t="s">
        <v>16</v>
      </c>
      <c r="H63" s="8">
        <f>I55*37+I57</f>
        <v>14.020443349753695</v>
      </c>
      <c r="J63" t="s">
        <v>22</v>
      </c>
      <c r="K63">
        <v>14.020443350000001</v>
      </c>
      <c r="M63" t="s">
        <v>24</v>
      </c>
      <c r="N63">
        <f>ABS(K63-H63)</f>
        <v>2.4630608663755993E-10</v>
      </c>
    </row>
    <row r="64" spans="2:14" x14ac:dyDescent="0.3">
      <c r="B64" s="6" t="s">
        <v>7</v>
      </c>
      <c r="C64" s="6">
        <f>D59/C61</f>
        <v>17.642857142857142</v>
      </c>
      <c r="G64" s="8" t="s">
        <v>17</v>
      </c>
      <c r="H64" s="8">
        <f>I55*57+I57</f>
        <v>21.26527093596059</v>
      </c>
      <c r="J64" t="s">
        <v>23</v>
      </c>
      <c r="K64">
        <v>21.265270940000001</v>
      </c>
      <c r="M64" t="s">
        <v>25</v>
      </c>
      <c r="N64">
        <f>ABS(K64-H64)</f>
        <v>4.039410583800418E-9</v>
      </c>
    </row>
    <row r="70" spans="8:8" x14ac:dyDescent="0.3">
      <c r="H7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Gabriela Tinta Chura</dc:creator>
  <cp:lastModifiedBy>Luz Gabriela Tinta Chura</cp:lastModifiedBy>
  <dcterms:created xsi:type="dcterms:W3CDTF">2025-04-16T21:33:04Z</dcterms:created>
  <dcterms:modified xsi:type="dcterms:W3CDTF">2025-04-17T03:31:32Z</dcterms:modified>
</cp:coreProperties>
</file>