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12015" yWindow="2370" windowWidth="8475" windowHeight="7875" tabRatio="600" firstSheet="0" activeTab="1" autoFilterDateGrouping="1"/>
  </bookViews>
  <sheets>
    <sheet name="FILMES" sheetId="1" state="visible" r:id="rId1"/>
    <sheet name="MANGAS" sheetId="2" state="visible" r:id="rId2"/>
    <sheet name="DIGITAL TAMERS" sheetId="3" state="visible" r:id="rId3"/>
    <sheet name="JOGOS" sheetId="4" state="visible" r:id="rId4"/>
    <sheet name="Planilha1" sheetId="5" state="visible" r:id="rId5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8">
    <font>
      <name val="Aptos Narrow"/>
      <family val="2"/>
      <color theme="1"/>
      <sz val="11"/>
      <scheme val="minor"/>
    </font>
    <font>
      <name val="Aptos Narrow"/>
      <family val="2"/>
      <sz val="8"/>
      <scheme val="minor"/>
    </font>
    <font>
      <name val="Chewy"/>
      <color theme="0"/>
      <sz val="11"/>
    </font>
    <font>
      <name val="Aptos Narrow"/>
      <family val="2"/>
      <b val="1"/>
      <color theme="0"/>
      <sz val="36"/>
      <scheme val="minor"/>
    </font>
    <font>
      <name val="Times New Roman"/>
      <family val="1"/>
      <b val="1"/>
      <color theme="1"/>
      <sz val="11"/>
    </font>
    <font>
      <name val="Aptos Narrow"/>
      <family val="2"/>
      <color theme="1"/>
      <sz val="11"/>
      <scheme val="minor"/>
    </font>
    <font>
      <name val="Times New Roman"/>
      <family val="1"/>
      <color theme="1"/>
      <sz val="11"/>
    </font>
    <font>
      <name val="Aptos Narrow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2">
    <xf numFmtId="0" fontId="5" fillId="0" borderId="0"/>
    <xf numFmtId="9" fontId="5" fillId="0" borderId="0"/>
  </cellStyleXfs>
  <cellXfs count="4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1" fontId="0" fillId="0" borderId="1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10" fontId="0" fillId="0" borderId="1" applyAlignment="1" pivotButton="0" quotePrefix="0" xfId="1">
      <alignment horizontal="center" vertical="center"/>
    </xf>
    <xf numFmtId="10" fontId="0" fillId="0" borderId="15" applyAlignment="1" pivotButton="0" quotePrefix="0" xfId="1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164" fontId="0" fillId="0" borderId="12" applyAlignment="1" pivotButton="0" quotePrefix="0" xfId="0">
      <alignment horizontal="center" vertical="center"/>
    </xf>
    <xf numFmtId="0" fontId="0" fillId="0" borderId="12" pivotButton="0" quotePrefix="0" xfId="0"/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4" pivotButton="0" quotePrefix="0" xfId="0"/>
  </cellXfs>
  <cellStyles count="2">
    <cellStyle name="Normal" xfId="0" builtinId="0"/>
    <cellStyle name="Porcentagem" xfId="1" builtinId="5"/>
  </cellStyles>
  <dxfs count="28">
    <dxf>
      <font>
        <b val="1"/>
        <color theme="0"/>
      </font>
      <fill>
        <patternFill>
          <bgColor theme="9"/>
        </patternFill>
      </fill>
    </dxf>
    <dxf>
      <font>
        <b val="1"/>
        <color theme="0"/>
      </font>
      <fill>
        <patternFill>
          <bgColor rgb="FFFF0000"/>
        </patternFill>
      </fill>
    </dxf>
    <dxf>
      <font>
        <b val="1"/>
        <color theme="0"/>
      </font>
      <fill>
        <patternFill>
          <bgColor theme="3" tint="0.499984740745262"/>
        </patternFill>
      </fill>
    </dxf>
    <dxf>
      <font>
        <b val="1"/>
        <color theme="0"/>
      </font>
      <fill>
        <patternFill>
          <bgColor rgb="FF3333CC"/>
        </patternFill>
      </fill>
    </dxf>
    <dxf>
      <font>
        <b val="1"/>
        <color theme="0"/>
      </font>
      <fill>
        <patternFill>
          <bgColor rgb="FFFF9933"/>
        </patternFill>
      </fill>
    </dxf>
    <dxf>
      <font>
        <b val="1"/>
        <color theme="0"/>
      </font>
      <fill>
        <patternFill>
          <bgColor rgb="FFFFCC00"/>
        </patternFill>
      </fill>
    </dxf>
    <dxf>
      <font>
        <b val="1"/>
        <color theme="0"/>
      </font>
      <fill>
        <patternFill>
          <bgColor rgb="FF2EF646"/>
        </patternFill>
      </fill>
    </dxf>
    <dxf>
      <font>
        <b val="1"/>
        <color theme="0"/>
      </font>
      <fill>
        <patternFill>
          <bgColor rgb="FF0099FF"/>
        </patternFill>
      </fill>
    </dxf>
    <dxf>
      <font>
        <b val="1"/>
        <color theme="0"/>
      </font>
      <fill>
        <patternFill>
          <bgColor theme="1"/>
        </patternFill>
      </fill>
    </dxf>
    <dxf>
      <font>
        <b val="1"/>
        <color theme="0"/>
      </font>
      <fill>
        <patternFill>
          <bgColor theme="1"/>
        </patternFill>
      </fill>
    </dxf>
    <dxf>
      <font>
        <b val="1"/>
        <color theme="0"/>
      </font>
      <fill>
        <patternFill>
          <bgColor rgb="FFC00000"/>
        </patternFill>
      </fill>
    </dxf>
    <dxf>
      <font>
        <b val="1"/>
        <color theme="0"/>
      </font>
      <fill>
        <patternFill>
          <bgColor theme="1"/>
        </patternFill>
      </fill>
    </dxf>
    <dxf>
      <font>
        <b val="1"/>
        <color theme="0"/>
      </font>
      <fill>
        <patternFill>
          <bgColor theme="1"/>
        </patternFill>
      </fill>
    </dxf>
    <dxf>
      <font>
        <b val="1"/>
        <color theme="2"/>
      </font>
      <fill>
        <patternFill>
          <bgColor rgb="FF3333CC"/>
        </patternFill>
      </fill>
    </dxf>
    <dxf>
      <font>
        <b val="1"/>
        <color theme="2"/>
      </font>
      <fill>
        <patternFill>
          <bgColor rgb="FF0099FF"/>
        </patternFill>
      </fill>
    </dxf>
    <dxf>
      <font>
        <b val="1"/>
        <color theme="0"/>
      </font>
      <fill>
        <patternFill>
          <bgColor rgb="FF2EF646"/>
        </patternFill>
      </fill>
    </dxf>
    <dxf>
      <font>
        <b val="1"/>
        <color theme="0"/>
      </font>
      <fill>
        <patternFill>
          <bgColor rgb="FFFFCC00"/>
        </patternFill>
      </fill>
    </dxf>
    <dxf>
      <font>
        <b val="1"/>
        <color theme="0"/>
      </font>
      <fill>
        <patternFill>
          <bgColor rgb="FFFF9933"/>
        </patternFill>
      </fill>
    </dxf>
    <dxf>
      <font>
        <b val="1"/>
        <color theme="0"/>
      </font>
      <fill>
        <patternFill>
          <bgColor rgb="FFC00000"/>
        </patternFill>
      </fill>
    </dxf>
    <dxf>
      <font>
        <b val="1"/>
        <color rgb="FFFFFFFF"/>
      </font>
      <fill>
        <patternFill patternType="solid">
          <bgColor rgb="FF00B0F0"/>
        </patternFill>
      </fill>
    </dxf>
    <dxf>
      <font>
        <b val="1"/>
        <color rgb="FFFFFFFF"/>
      </font>
      <fill>
        <patternFill patternType="solid">
          <bgColor rgb="FF47D359"/>
        </patternFill>
      </fill>
    </dxf>
    <dxf>
      <font>
        <b val="1"/>
        <color rgb="FFFFFFFF"/>
      </font>
      <fill>
        <patternFill patternType="solid">
          <bgColor rgb="FFFF0000"/>
        </patternFill>
      </fill>
    </dxf>
    <dxf>
      <font>
        <b val="1"/>
        <color theme="0"/>
      </font>
      <fill>
        <patternFill>
          <bgColor theme="9"/>
        </patternFill>
      </fill>
    </dxf>
    <dxf>
      <font>
        <b val="1"/>
        <color theme="0"/>
      </font>
      <fill>
        <patternFill>
          <bgColor rgb="FFFFFF00"/>
        </patternFill>
      </fill>
    </dxf>
    <dxf>
      <font>
        <b val="1"/>
        <color theme="0"/>
      </font>
      <fill>
        <patternFill>
          <bgColor rgb="FFFF0000"/>
        </patternFill>
      </fill>
    </dxf>
    <dxf>
      <font>
        <b val="1"/>
        <color theme="0"/>
      </font>
      <fill>
        <patternFill>
          <bgColor theme="4" tint="0.3999450666829432"/>
        </patternFill>
      </fill>
    </dxf>
    <dxf>
      <font>
        <b val="1"/>
        <color theme="0"/>
      </font>
      <fill>
        <patternFill>
          <bgColor rgb="FFFF0000"/>
        </patternFill>
      </fill>
    </dxf>
    <dxf>
      <font>
        <b val="1"/>
        <color theme="0"/>
      </font>
      <fill>
        <patternFill>
          <bgColor rgb="FF00B0F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3" sqref="A13"/>
    </sheetView>
  </sheetViews>
  <sheetFormatPr baseColWidth="8" defaultRowHeight="15"/>
  <cols>
    <col width="29.86328125" customWidth="1" style="24" min="1" max="1"/>
    <col width="9.68359375" customWidth="1" style="24" min="2" max="2"/>
    <col width="32.28515625" customWidth="1" style="24" min="3" max="3"/>
    <col width="12.5078125" customWidth="1" style="24" min="4" max="4"/>
    <col width="20.3125" customWidth="1" style="24" min="5" max="5"/>
    <col width="10.22265625" customWidth="1" style="24" min="6" max="6"/>
    <col width="9.01171875" customWidth="1" style="24" min="7" max="7"/>
    <col width="24.34765625" customWidth="1" style="24" min="9" max="9"/>
    <col width="11.56640625" customWidth="1" style="24" min="10" max="10"/>
    <col width="18.0234375" customWidth="1" style="24" min="11" max="11"/>
    <col width="18.16015625" customWidth="1" style="24" min="12" max="12"/>
    <col width="27.3046875" customWidth="1" style="24" min="13" max="13"/>
  </cols>
  <sheetData>
    <row r="1">
      <c r="A1" s="19" t="inlineStr">
        <is>
          <t>Filmes</t>
        </is>
      </c>
      <c r="B1" s="10" t="inlineStr">
        <is>
          <t>DURAÇÃO</t>
        </is>
      </c>
      <c r="C1" s="18" t="inlineStr">
        <is>
          <t>TIPO</t>
        </is>
      </c>
      <c r="D1" s="18" t="inlineStr">
        <is>
          <t>NOTA</t>
        </is>
      </c>
      <c r="E1" s="18" t="inlineStr">
        <is>
          <t>VEZES ASSISTIDAS</t>
        </is>
      </c>
    </row>
    <row r="2">
      <c r="A2" s="6" t="inlineStr">
        <is>
          <t>UM TIRA DA PESADA</t>
        </is>
      </c>
      <c r="B2" s="20" t="n">
        <v>0.07291666666666667</v>
      </c>
      <c r="C2" s="18" t="inlineStr">
        <is>
          <t>FILME</t>
        </is>
      </c>
      <c r="D2" s="18" t="inlineStr">
        <is>
          <t>A</t>
        </is>
      </c>
      <c r="E2" s="18" t="n">
        <v>2</v>
      </c>
      <c r="K2" s="22" t="n"/>
      <c r="L2" s="22" t="n"/>
      <c r="M2" s="22" t="n"/>
    </row>
    <row r="3">
      <c r="A3" s="18" t="inlineStr">
        <is>
          <t>UM TIRA DA PESADA 2</t>
        </is>
      </c>
      <c r="B3" s="20" t="n">
        <v>0.07152777777777777</v>
      </c>
      <c r="C3" s="18" t="inlineStr">
        <is>
          <t>FILME</t>
        </is>
      </c>
      <c r="D3" s="18" t="inlineStr">
        <is>
          <t>A</t>
        </is>
      </c>
      <c r="E3" s="18" t="n">
        <v>1</v>
      </c>
      <c r="K3" s="22" t="n"/>
      <c r="L3" s="22" t="n"/>
      <c r="M3" s="22" t="n"/>
    </row>
    <row r="4">
      <c r="A4" s="18" t="inlineStr">
        <is>
          <t>UM TIRA DA PESADA 3</t>
        </is>
      </c>
      <c r="B4" s="20" t="n">
        <v>0.07222222222222222</v>
      </c>
      <c r="C4" s="18" t="inlineStr">
        <is>
          <t>FILME</t>
        </is>
      </c>
      <c r="D4" s="18" t="inlineStr">
        <is>
          <t>A</t>
        </is>
      </c>
      <c r="E4" s="18" t="n">
        <v>2</v>
      </c>
      <c r="K4" s="22" t="n"/>
      <c r="L4" s="22" t="n"/>
      <c r="M4" s="22" t="n"/>
    </row>
    <row r="5">
      <c r="A5" s="18" t="inlineStr">
        <is>
          <t>UM TIRA DA PESADA 4</t>
        </is>
      </c>
      <c r="B5" s="20" t="n">
        <v>0.08125</v>
      </c>
      <c r="C5" s="18" t="inlineStr">
        <is>
          <t>FILME</t>
        </is>
      </c>
      <c r="D5" s="18" t="inlineStr">
        <is>
          <t>A</t>
        </is>
      </c>
      <c r="E5" s="18" t="n">
        <v>1</v>
      </c>
      <c r="I5" s="19" t="inlineStr">
        <is>
          <t>TOTAL DE HORAS ASSISTIDAS</t>
        </is>
      </c>
      <c r="K5" s="22" t="n"/>
      <c r="L5" s="22" t="n"/>
      <c r="M5" s="22" t="n"/>
    </row>
    <row r="6">
      <c r="A6" s="18" t="inlineStr">
        <is>
          <t>KENGAN ASHURA VS BAKI HANMA</t>
        </is>
      </c>
      <c r="B6" s="20" t="n">
        <v>0.04305555555555556</v>
      </c>
      <c r="C6" s="18" t="inlineStr">
        <is>
          <t>FILME</t>
        </is>
      </c>
      <c r="D6" s="18" t="inlineStr">
        <is>
          <t>A</t>
        </is>
      </c>
      <c r="E6" s="18" t="n">
        <v>1</v>
      </c>
      <c r="I6" s="27">
        <f>SUM(B2:B8)</f>
        <v/>
      </c>
      <c r="K6" s="22" t="n"/>
      <c r="L6" s="22" t="n"/>
      <c r="M6" s="22" t="n"/>
    </row>
    <row r="7">
      <c r="A7" s="18" t="inlineStr">
        <is>
          <t>KINGMAN:CIRCULO DOURADO</t>
        </is>
      </c>
      <c r="B7" s="20" t="n">
        <v>0.09861111111111111</v>
      </c>
      <c r="C7" s="18" t="inlineStr">
        <is>
          <t>FILME</t>
        </is>
      </c>
      <c r="D7" s="18" t="inlineStr">
        <is>
          <t>A</t>
        </is>
      </c>
      <c r="E7" s="18" t="n">
        <v>1</v>
      </c>
      <c r="K7" s="22" t="n"/>
      <c r="L7" s="22" t="n"/>
      <c r="M7" s="22" t="n"/>
    </row>
    <row r="8">
      <c r="A8" s="18" t="inlineStr">
        <is>
          <t>SASA</t>
        </is>
      </c>
      <c r="B8" s="20" t="n">
        <v>0.09652777777777778</v>
      </c>
      <c r="C8" s="18" t="inlineStr">
        <is>
          <t>FILME</t>
        </is>
      </c>
      <c r="D8" s="18" t="inlineStr">
        <is>
          <t>A</t>
        </is>
      </c>
      <c r="E8" s="18" t="n">
        <v>5</v>
      </c>
      <c r="K8" s="22" t="n"/>
      <c r="L8" s="22" t="n"/>
      <c r="M8" s="22" t="n"/>
    </row>
    <row r="10">
      <c r="C10" s="22" t="n"/>
      <c r="D10" s="23" t="n"/>
      <c r="E10" s="22" t="n"/>
      <c r="F10" s="22" t="n"/>
      <c r="G10" s="22" t="n"/>
    </row>
    <row r="11">
      <c r="C11" s="22" t="n"/>
      <c r="D11" s="23" t="n"/>
      <c r="E11" s="22" t="n"/>
      <c r="F11" s="22" t="n"/>
      <c r="G11" s="22" t="n"/>
    </row>
    <row r="12">
      <c r="C12" s="22" t="n"/>
      <c r="D12" s="23" t="n"/>
      <c r="E12" s="22" t="n"/>
      <c r="F12" s="22" t="n"/>
      <c r="G12" s="22" t="n"/>
    </row>
    <row r="13">
      <c r="C13" s="22" t="n"/>
      <c r="D13" s="23" t="n"/>
      <c r="E13" s="22" t="n"/>
      <c r="F13" s="22" t="n"/>
      <c r="G13" s="22" t="n"/>
    </row>
    <row r="14">
      <c r="C14" s="22" t="n"/>
      <c r="D14" s="23" t="n"/>
      <c r="E14" s="22" t="n"/>
      <c r="F14" s="22" t="n"/>
      <c r="G14" s="22" t="n"/>
    </row>
    <row r="15">
      <c r="C15" s="22" t="n"/>
      <c r="D15" s="23" t="n"/>
      <c r="E15" s="22" t="n"/>
      <c r="F15" s="22" t="n"/>
      <c r="G15" s="22" t="n"/>
    </row>
    <row r="16">
      <c r="C16" s="22" t="n"/>
      <c r="D16" s="23" t="n"/>
      <c r="E16" s="22" t="n"/>
      <c r="F16" s="22" t="n"/>
      <c r="G16" s="22" t="n"/>
    </row>
    <row r="17">
      <c r="C17" s="22" t="n"/>
      <c r="D17" s="23" t="n"/>
      <c r="E17" s="22" t="n"/>
      <c r="F17" s="22" t="n"/>
      <c r="G17" s="22" t="n"/>
    </row>
    <row r="18">
      <c r="C18" s="22" t="n"/>
      <c r="D18" s="23" t="n"/>
      <c r="E18" s="22" t="n"/>
      <c r="F18" s="22" t="n"/>
      <c r="G18" s="22" t="n"/>
    </row>
    <row r="19">
      <c r="C19" s="22" t="n"/>
      <c r="D19" s="23" t="n"/>
      <c r="E19" s="22" t="n"/>
      <c r="F19" s="22" t="n"/>
      <c r="G19" s="22" t="n"/>
    </row>
    <row r="20">
      <c r="C20" s="22" t="n"/>
      <c r="D20" s="23" t="n"/>
      <c r="E20" s="22" t="n"/>
      <c r="F20" s="22" t="n"/>
      <c r="G20" s="22" t="n"/>
    </row>
    <row r="21">
      <c r="C21" s="22" t="n"/>
      <c r="D21" s="23" t="n"/>
      <c r="E21" s="22" t="n"/>
      <c r="F21" s="22" t="n"/>
      <c r="G21" s="22" t="n"/>
    </row>
    <row r="22">
      <c r="C22" s="22" t="n"/>
      <c r="D22" s="23" t="n"/>
      <c r="E22" s="22" t="n"/>
      <c r="F22" s="22" t="n"/>
      <c r="G22" s="22" t="n"/>
    </row>
    <row r="23">
      <c r="C23" s="22" t="n"/>
      <c r="D23" s="23" t="n"/>
      <c r="E23" s="22" t="n"/>
      <c r="F23" s="22" t="n"/>
      <c r="G23" s="22" t="n"/>
    </row>
    <row r="24">
      <c r="C24" s="22" t="n"/>
      <c r="D24" s="23" t="n"/>
      <c r="E24" s="22" t="n"/>
      <c r="F24" s="22" t="n"/>
      <c r="G24" s="22" t="n"/>
    </row>
    <row r="25">
      <c r="C25" s="22" t="n"/>
      <c r="D25" s="23" t="n"/>
      <c r="E25" s="22" t="n"/>
      <c r="F25" s="22" t="n"/>
      <c r="G25" s="22" t="n"/>
    </row>
    <row r="26">
      <c r="C26" s="22" t="n"/>
      <c r="D26" s="23" t="n"/>
      <c r="E26" s="22" t="n"/>
      <c r="F26" s="22" t="n"/>
      <c r="G26" s="22" t="n"/>
    </row>
    <row r="27">
      <c r="C27" s="22" t="n"/>
      <c r="D27" s="23" t="n"/>
      <c r="E27" s="22" t="n"/>
      <c r="F27" s="22" t="n"/>
      <c r="G27" s="22" t="n"/>
    </row>
    <row r="28">
      <c r="C28" s="22" t="n"/>
      <c r="D28" s="23" t="n"/>
      <c r="E28" s="22" t="n"/>
      <c r="F28" s="22" t="n"/>
      <c r="G28" s="22" t="n"/>
    </row>
    <row r="29">
      <c r="C29" s="22" t="n"/>
      <c r="D29" s="23" t="n"/>
      <c r="E29" s="22" t="n"/>
      <c r="F29" s="22" t="n"/>
      <c r="G29" s="22" t="n"/>
    </row>
    <row r="30">
      <c r="C30" s="22" t="n"/>
      <c r="D30" s="23" t="n"/>
      <c r="E30" s="22" t="n"/>
      <c r="F30" s="22" t="n"/>
      <c r="G30" s="22" t="n"/>
    </row>
    <row r="31">
      <c r="C31" s="22" t="n"/>
      <c r="D31" s="23" t="n"/>
      <c r="E31" s="22" t="n"/>
      <c r="F31" s="22" t="n"/>
      <c r="G31" s="22" t="n"/>
    </row>
    <row r="32">
      <c r="C32" s="22" t="n"/>
      <c r="D32" s="23" t="n"/>
      <c r="E32" s="22" t="n"/>
      <c r="F32" s="22" t="n"/>
      <c r="G32" s="22" t="n"/>
    </row>
    <row r="33">
      <c r="C33" s="22" t="n"/>
      <c r="D33" s="23" t="n"/>
      <c r="E33" s="22" t="n"/>
      <c r="F33" s="22" t="n"/>
      <c r="G33" s="22" t="n"/>
    </row>
    <row r="34">
      <c r="C34" s="22" t="n"/>
      <c r="D34" s="23" t="n"/>
      <c r="E34" s="22" t="n"/>
      <c r="F34" s="22" t="n"/>
      <c r="G34" s="22" t="n"/>
    </row>
    <row r="35">
      <c r="C35" s="22" t="n"/>
      <c r="D35" s="23" t="n"/>
      <c r="E35" s="22" t="n"/>
      <c r="F35" s="22" t="n"/>
      <c r="G35" s="22" t="n"/>
    </row>
    <row r="36">
      <c r="C36" s="22" t="n"/>
      <c r="D36" s="23" t="n"/>
      <c r="E36" s="22" t="n"/>
      <c r="F36" s="22" t="n"/>
      <c r="G36" s="22" t="n"/>
    </row>
    <row r="37">
      <c r="C37" s="22" t="n"/>
      <c r="D37" s="23" t="n"/>
      <c r="E37" s="22" t="n"/>
      <c r="F37" s="22" t="n"/>
      <c r="G37" s="22" t="n"/>
    </row>
    <row r="38">
      <c r="C38" s="22" t="n"/>
      <c r="D38" s="23" t="n"/>
      <c r="E38" s="22" t="n"/>
      <c r="F38" s="22" t="n"/>
      <c r="G38" s="22" t="n"/>
    </row>
    <row r="39">
      <c r="C39" s="22" t="n"/>
      <c r="D39" s="23" t="n"/>
      <c r="E39" s="22" t="n"/>
      <c r="F39" s="22" t="n"/>
      <c r="G39" s="22" t="n"/>
    </row>
    <row r="40">
      <c r="C40" s="22" t="n"/>
      <c r="D40" s="23" t="n"/>
      <c r="E40" s="22" t="n"/>
      <c r="F40" s="22" t="n"/>
      <c r="G40" s="22" t="n"/>
    </row>
  </sheetData>
  <conditionalFormatting sqref="D2:D8 F10:F40">
    <cfRule type="expression" priority="1" dxfId="27">
      <formula>D2 = "A"</formula>
    </cfRule>
    <cfRule type="expression" priority="2" dxfId="1">
      <formula>D2 = "NA"</formula>
    </cfRule>
  </conditionalFormatting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7"/>
  <sheetViews>
    <sheetView tabSelected="1" topLeftCell="C1" workbookViewId="0">
      <selection activeCell="F5" sqref="F5"/>
    </sheetView>
  </sheetViews>
  <sheetFormatPr baseColWidth="8" defaultRowHeight="15"/>
  <cols>
    <col width="52.59765625" customWidth="1" style="24" min="1" max="1"/>
    <col width="12.375" customWidth="1" style="24" min="2" max="2"/>
    <col width="15.19921875" customWidth="1" style="24" min="3" max="3"/>
    <col width="15.46875" customWidth="1" style="24" min="4" max="4"/>
    <col width="10.76171875" customWidth="1" style="24" min="5" max="5"/>
    <col width="17.75390625" customWidth="1" style="24" min="6" max="6"/>
    <col width="6.05078125" customWidth="1" style="24" min="7" max="7"/>
    <col width="7.53125" customWidth="1" style="24" min="8" max="8"/>
    <col width="10.625" customWidth="1" style="24" min="9" max="9"/>
    <col width="13.98828125" customWidth="1" style="24" min="15" max="15"/>
    <col width="16.140625" customWidth="1" style="24" min="16" max="16"/>
    <col width="27.171875" customWidth="1" style="24" min="17" max="17"/>
  </cols>
  <sheetData>
    <row r="1">
      <c r="A1" s="18" t="inlineStr">
        <is>
          <t>NOME</t>
        </is>
      </c>
      <c r="B1" s="18" t="inlineStr">
        <is>
          <t>CAPÍTULOS</t>
        </is>
      </c>
      <c r="C1" s="18" t="inlineStr">
        <is>
          <t>LIDOS</t>
        </is>
      </c>
      <c r="D1" s="18" t="inlineStr">
        <is>
          <t>PORCENTAGEM</t>
        </is>
      </c>
      <c r="E1" s="9" t="inlineStr">
        <is>
          <t>RESTANTE</t>
        </is>
      </c>
      <c r="F1" s="19" t="inlineStr">
        <is>
          <t>STATUS</t>
        </is>
      </c>
    </row>
    <row r="2">
      <c r="A2" s="18" t="inlineStr">
        <is>
          <t>A CENTESIMA REGRESSAO DO JOGADOR DE NIVEL MAXIMO</t>
        </is>
      </c>
      <c r="B2" s="18" t="n">
        <v>42</v>
      </c>
      <c r="C2" s="18" t="n">
        <v>11</v>
      </c>
      <c r="D2" s="16">
        <f>C2/B2</f>
        <v/>
      </c>
      <c r="E2" s="9">
        <f>B2-C2</f>
        <v/>
      </c>
      <c r="F2" s="19" t="inlineStr">
        <is>
          <t>DESCONTINUADO</t>
        </is>
      </c>
    </row>
    <row r="3">
      <c r="A3" s="18" t="inlineStr">
        <is>
          <t>ABSOLUTE NECROMANCER</t>
        </is>
      </c>
      <c r="B3" s="18" t="n">
        <v>153</v>
      </c>
      <c r="C3" s="18" t="n">
        <v>153</v>
      </c>
      <c r="D3" s="16">
        <f>C3/B3</f>
        <v/>
      </c>
      <c r="E3" s="9">
        <f>B3-C3</f>
        <v/>
      </c>
      <c r="F3" s="19" t="inlineStr">
        <is>
          <t>DESCONTINUADO</t>
        </is>
      </c>
      <c r="I3" s="28" t="inlineStr">
        <is>
          <t>TOTAL LIDO</t>
        </is>
      </c>
      <c r="J3" s="19">
        <f>SUM(C2:C63)</f>
        <v/>
      </c>
    </row>
    <row r="4">
      <c r="A4" s="18" t="inlineStr">
        <is>
          <t>APOCALYPSE INVINCIBLE</t>
        </is>
      </c>
      <c r="B4" s="18" t="n">
        <v>10</v>
      </c>
      <c r="C4" s="18" t="n">
        <v>0</v>
      </c>
      <c r="D4" s="16">
        <f>C4/B4</f>
        <v/>
      </c>
      <c r="E4" s="9">
        <f>B4-C4</f>
        <v/>
      </c>
      <c r="F4" s="19" t="inlineStr">
        <is>
          <t>DESCONTINUADO</t>
        </is>
      </c>
      <c r="I4" t="inlineStr">
        <is>
          <t>=</t>
        </is>
      </c>
    </row>
    <row r="5">
      <c r="A5" s="18" t="inlineStr">
        <is>
          <t>ATQUE ÚNICO:CEM MILHOES DE DANO</t>
        </is>
      </c>
      <c r="B5" s="18" t="n">
        <v>3</v>
      </c>
      <c r="C5" s="18" t="n">
        <v>3</v>
      </c>
      <c r="D5" s="16">
        <f>C5/B5</f>
        <v/>
      </c>
      <c r="E5" s="9">
        <f>B5-C5</f>
        <v/>
      </c>
      <c r="F5" s="19" t="inlineStr">
        <is>
          <t>Descontinuado</t>
        </is>
      </c>
      <c r="O5" s="22" t="n"/>
      <c r="P5" s="22" t="n"/>
      <c r="Q5" s="22" t="n"/>
    </row>
    <row r="6">
      <c r="A6" s="18" t="inlineStr">
        <is>
          <t>BAKI DOU 2014</t>
        </is>
      </c>
      <c r="B6" s="18" t="n">
        <v>123</v>
      </c>
      <c r="C6" s="18" t="n">
        <v>123</v>
      </c>
      <c r="D6" s="16">
        <f>C6/B6</f>
        <v/>
      </c>
      <c r="E6" s="9">
        <f>B6-C6</f>
        <v/>
      </c>
      <c r="F6" s="19" t="inlineStr">
        <is>
          <t>FINALIZADO</t>
        </is>
      </c>
      <c r="O6" s="22" t="n"/>
      <c r="P6" s="22" t="n"/>
      <c r="Q6" s="22" t="n"/>
    </row>
    <row r="7">
      <c r="A7" s="18" t="inlineStr">
        <is>
          <t>BAKI DOU 2018</t>
        </is>
      </c>
      <c r="B7" s="18" t="n">
        <v>151</v>
      </c>
      <c r="C7" s="18" t="n">
        <v>0</v>
      </c>
      <c r="D7" s="16">
        <f>C7/B7</f>
        <v/>
      </c>
      <c r="E7" s="9">
        <f>B7-C7</f>
        <v/>
      </c>
      <c r="F7" s="19" t="inlineStr">
        <is>
          <t>FINALIZADO</t>
        </is>
      </c>
      <c r="O7" s="22" t="n"/>
      <c r="Q7" s="22" t="n"/>
    </row>
    <row r="8">
      <c r="A8" s="18" t="inlineStr">
        <is>
          <t>BAKI GAIDEN: RETSU KAIOH ISEKAI</t>
        </is>
      </c>
      <c r="B8" s="18" t="n">
        <v>2</v>
      </c>
      <c r="C8" s="18" t="n">
        <v>2</v>
      </c>
      <c r="D8" s="16">
        <f>C8/B8</f>
        <v/>
      </c>
      <c r="E8" s="9">
        <f>B8-C8</f>
        <v/>
      </c>
      <c r="F8" s="19" t="inlineStr">
        <is>
          <t>EM ANDAMENTO</t>
        </is>
      </c>
      <c r="O8" s="22" t="n"/>
      <c r="Q8" s="22" t="n"/>
    </row>
    <row r="9">
      <c r="A9" s="18" t="inlineStr">
        <is>
          <t>BAKI GAIDEN: REVENGE TOKYO</t>
        </is>
      </c>
      <c r="B9" s="18" t="n">
        <v>5</v>
      </c>
      <c r="C9" s="18" t="n">
        <v>5</v>
      </c>
      <c r="D9" s="16">
        <f>C9/B9</f>
        <v/>
      </c>
      <c r="E9" s="9">
        <f>B9-C9</f>
        <v/>
      </c>
      <c r="F9" s="19" t="inlineStr">
        <is>
          <t>EM ANDAMENTO</t>
        </is>
      </c>
      <c r="O9" s="22" t="n"/>
      <c r="Q9" s="22" t="n"/>
    </row>
    <row r="10">
      <c r="A10" s="18" t="inlineStr">
        <is>
          <t>BAKI GAIDEN: YUUENCHI</t>
        </is>
      </c>
      <c r="B10" s="18" t="n">
        <v>2</v>
      </c>
      <c r="C10" s="18" t="n">
        <v>2</v>
      </c>
      <c r="D10" s="16">
        <f>C10/B10</f>
        <v/>
      </c>
      <c r="E10" s="9">
        <f>B10-C10</f>
        <v/>
      </c>
      <c r="F10" s="19" t="inlineStr">
        <is>
          <t>EM ANDAMENTO</t>
        </is>
      </c>
      <c r="O10" s="22" t="n"/>
      <c r="P10" s="22" t="n"/>
      <c r="Q10" s="22" t="n"/>
    </row>
    <row r="11">
      <c r="A11" s="18" t="inlineStr">
        <is>
          <t>BAKI GAIDEN:GAIA &amp; SIKORSKY</t>
        </is>
      </c>
      <c r="B11" s="18" t="n">
        <v>1</v>
      </c>
      <c r="C11" s="18" t="n">
        <v>1</v>
      </c>
      <c r="D11" s="16">
        <f>C11/B11</f>
        <v/>
      </c>
      <c r="E11" s="9">
        <f>B11-C11</f>
        <v/>
      </c>
      <c r="F11" s="19" t="inlineStr">
        <is>
          <t>EM ANDAMENTO</t>
        </is>
      </c>
      <c r="O11" s="22" t="n"/>
      <c r="P11" s="22" t="n"/>
      <c r="Q11" s="22" t="n"/>
    </row>
    <row r="12">
      <c r="A12" s="18" t="inlineStr">
        <is>
          <t>BAKI GAIDEN:KENJIN</t>
        </is>
      </c>
      <c r="B12" s="18" t="n">
        <v>5</v>
      </c>
      <c r="C12" s="18" t="n">
        <v>5</v>
      </c>
      <c r="D12" s="16">
        <f>C12/B12</f>
        <v/>
      </c>
      <c r="E12" s="9">
        <f>B12-C12</f>
        <v/>
      </c>
      <c r="F12" s="19" t="inlineStr">
        <is>
          <t>EM ANDAMENTO</t>
        </is>
      </c>
      <c r="O12" s="22" t="n"/>
      <c r="P12" s="22" t="n"/>
    </row>
    <row r="13">
      <c r="A13" s="18" t="inlineStr">
        <is>
          <t>BAKI GAIDEN:KIZUZURA</t>
        </is>
      </c>
      <c r="B13" s="18" t="n">
        <v>4</v>
      </c>
      <c r="C13" s="18" t="n">
        <v>4</v>
      </c>
      <c r="D13" s="16">
        <f>C13/B13</f>
        <v/>
      </c>
      <c r="E13" s="9">
        <f>B13-C13</f>
        <v/>
      </c>
      <c r="F13" s="19" t="inlineStr">
        <is>
          <t>EM ANDAMENTO</t>
        </is>
      </c>
      <c r="O13" s="22" t="n"/>
      <c r="P13" s="22" t="n"/>
      <c r="Q13" s="22" t="n"/>
    </row>
    <row r="14">
      <c r="A14" s="18" t="inlineStr">
        <is>
          <t>BAKI RAHEN</t>
        </is>
      </c>
      <c r="B14" s="18" t="n">
        <v>17</v>
      </c>
      <c r="C14" s="18" t="n">
        <v>17</v>
      </c>
      <c r="D14" s="16">
        <f>C14/B14</f>
        <v/>
      </c>
      <c r="E14" s="9">
        <f>B14-C14</f>
        <v/>
      </c>
      <c r="F14" s="19" t="inlineStr">
        <is>
          <t>EM ANDAMENTO</t>
        </is>
      </c>
    </row>
    <row r="15">
      <c r="A15" s="18" t="inlineStr">
        <is>
          <t>BASTARD !!</t>
        </is>
      </c>
      <c r="B15" s="18" t="n">
        <v>102</v>
      </c>
      <c r="C15" s="18" t="n">
        <v>102</v>
      </c>
      <c r="D15" s="16">
        <f>C15/B15</f>
        <v/>
      </c>
      <c r="E15" s="9">
        <f>B15-C15</f>
        <v/>
      </c>
      <c r="F15" s="19" t="inlineStr">
        <is>
          <t>FINALIZADO</t>
        </is>
      </c>
    </row>
    <row r="16">
      <c r="A16" s="18" t="inlineStr">
        <is>
          <t>BEASTARS</t>
        </is>
      </c>
      <c r="B16" s="18" t="n">
        <v>196</v>
      </c>
      <c r="C16" s="18" t="n">
        <v>196</v>
      </c>
      <c r="D16" s="16">
        <f>C16/B16</f>
        <v/>
      </c>
      <c r="E16" s="9">
        <f>B16-C16</f>
        <v/>
      </c>
      <c r="F16" s="19" t="inlineStr">
        <is>
          <t>FINALIZADO</t>
        </is>
      </c>
    </row>
    <row r="17">
      <c r="A17" s="18" t="inlineStr">
        <is>
          <t>BIBLIOMANIA</t>
        </is>
      </c>
      <c r="B17" s="18" t="n">
        <v>12</v>
      </c>
      <c r="C17" s="18" t="n">
        <v>12</v>
      </c>
      <c r="D17" s="16">
        <f>C17/B17</f>
        <v/>
      </c>
      <c r="E17" s="9">
        <f>B17-C17</f>
        <v/>
      </c>
      <c r="F17" s="19" t="inlineStr">
        <is>
          <t>FINALIZADO</t>
        </is>
      </c>
    </row>
    <row r="18">
      <c r="A18" s="18" t="inlineStr">
        <is>
          <t>BLACK CLOVER</t>
        </is>
      </c>
      <c r="B18" s="18" t="n">
        <v>372</v>
      </c>
      <c r="C18" s="18" t="n">
        <v>372</v>
      </c>
      <c r="D18" s="16">
        <f>C18/B18</f>
        <v/>
      </c>
      <c r="E18" s="9">
        <f>B18-C18</f>
        <v/>
      </c>
      <c r="F18" s="19" t="inlineStr">
        <is>
          <t>EM ANDAMENTO</t>
        </is>
      </c>
    </row>
    <row r="19">
      <c r="A19" s="18" t="inlineStr">
        <is>
          <t>BLEACH</t>
        </is>
      </c>
      <c r="B19" s="18" t="n">
        <v>698</v>
      </c>
      <c r="C19" s="18" t="n">
        <v>698</v>
      </c>
      <c r="D19" s="16">
        <f>C19/B19</f>
        <v/>
      </c>
      <c r="E19" s="9">
        <f>B19-C19</f>
        <v/>
      </c>
      <c r="F19" s="19" t="inlineStr">
        <is>
          <t>FINALIZADO</t>
        </is>
      </c>
    </row>
    <row r="20">
      <c r="A20" s="18" t="inlineStr">
        <is>
          <t>BLUE LOCK</t>
        </is>
      </c>
      <c r="B20" s="18" t="n">
        <v>272</v>
      </c>
      <c r="C20" s="18" t="n">
        <v>266</v>
      </c>
      <c r="D20" s="16">
        <f>C20/B20</f>
        <v/>
      </c>
      <c r="E20" s="9">
        <f>B20-C20</f>
        <v/>
      </c>
      <c r="F20" s="19" t="inlineStr">
        <is>
          <t>EM ANDAMENTO</t>
        </is>
      </c>
    </row>
    <row r="21">
      <c r="A21" s="18" t="inlineStr">
        <is>
          <t>BLUE LOCK: EPISODE NAGI</t>
        </is>
      </c>
      <c r="B21" s="18" t="n">
        <v>27</v>
      </c>
      <c r="C21" s="18" t="n">
        <v>27</v>
      </c>
      <c r="D21" s="16">
        <f>C21/B21</f>
        <v/>
      </c>
      <c r="E21" s="9">
        <f>B21-C21</f>
        <v/>
      </c>
      <c r="F21" s="19" t="inlineStr">
        <is>
          <t>EM ANDAMENTO</t>
        </is>
      </c>
    </row>
    <row r="22">
      <c r="A22" s="18" t="inlineStr">
        <is>
          <t>BORUTO TWO BLUE VORTEX</t>
        </is>
      </c>
      <c r="B22" s="18" t="n">
        <v>11</v>
      </c>
      <c r="C22" s="18" t="n">
        <v>11</v>
      </c>
      <c r="D22" s="16">
        <f>C22/B22</f>
        <v/>
      </c>
      <c r="E22" s="9">
        <f>B22-C22</f>
        <v/>
      </c>
      <c r="F22" s="19" t="inlineStr">
        <is>
          <t>EM ANDAMENTO</t>
        </is>
      </c>
    </row>
    <row r="23">
      <c r="A23" s="18" t="inlineStr">
        <is>
          <t>BOUNDLESS NECROMANCER</t>
        </is>
      </c>
      <c r="B23" s="18" t="n">
        <v>83</v>
      </c>
      <c r="C23" s="18" t="n">
        <v>83</v>
      </c>
      <c r="D23" s="16">
        <f>C23/B23</f>
        <v/>
      </c>
      <c r="E23" s="9">
        <f>B23-C23</f>
        <v/>
      </c>
      <c r="F23" s="19" t="inlineStr">
        <is>
          <t>EM ANDAMENTO</t>
        </is>
      </c>
    </row>
    <row r="24">
      <c r="A24" s="18" t="inlineStr">
        <is>
          <t>CHAINSAW MAN</t>
        </is>
      </c>
      <c r="B24" s="18" t="n">
        <v>177</v>
      </c>
      <c r="C24" s="18" t="n">
        <v>176</v>
      </c>
      <c r="D24" s="16">
        <f>C24/B24</f>
        <v/>
      </c>
      <c r="E24" s="9">
        <f>B24-C24</f>
        <v/>
      </c>
      <c r="F24" s="19" t="inlineStr">
        <is>
          <t>EM ANDAMENTO</t>
        </is>
      </c>
    </row>
    <row r="25">
      <c r="A25" s="18" t="inlineStr">
        <is>
          <t>DEUS MARCIAL RETORNA AO NIVEL 2</t>
        </is>
      </c>
      <c r="B25" s="18" t="n">
        <v>68</v>
      </c>
      <c r="C25" s="18" t="n">
        <v>68</v>
      </c>
      <c r="D25" s="16">
        <f>C25/B25</f>
        <v/>
      </c>
      <c r="E25" s="9">
        <f>B25-C25</f>
        <v/>
      </c>
      <c r="F25" s="19" t="inlineStr">
        <is>
          <t>EM ANDAMENTO</t>
        </is>
      </c>
    </row>
    <row r="26">
      <c r="A26" s="18" t="inlineStr">
        <is>
          <t>DOOMSDAY FOR ALL:ME, VIRUS MONARCH</t>
        </is>
      </c>
      <c r="B26" s="18" t="n">
        <v>15</v>
      </c>
      <c r="C26" s="18" t="n">
        <v>1</v>
      </c>
      <c r="D26" s="16">
        <f>C26/B26</f>
        <v/>
      </c>
      <c r="E26" s="9">
        <f>B26-C26</f>
        <v/>
      </c>
      <c r="F26" s="19" t="inlineStr">
        <is>
          <t>Descontinuado</t>
        </is>
      </c>
    </row>
    <row r="27">
      <c r="A27" s="18" t="inlineStr">
        <is>
          <t>DRAGON BALL KAKUMEI</t>
        </is>
      </c>
      <c r="B27" s="18" t="n">
        <v>28</v>
      </c>
      <c r="C27" s="18" t="n">
        <v>0</v>
      </c>
      <c r="D27" s="16">
        <f>C27/B27</f>
        <v/>
      </c>
      <c r="E27" s="9">
        <f>B27-C27</f>
        <v/>
      </c>
      <c r="F27" s="19" t="inlineStr">
        <is>
          <t>EM ANDAMENTO</t>
        </is>
      </c>
    </row>
    <row r="28">
      <c r="A28" s="18" t="inlineStr">
        <is>
          <t>EU ME TORNEI O REI COLETOR</t>
        </is>
      </c>
      <c r="B28" s="18" t="n">
        <v>21</v>
      </c>
      <c r="C28" s="18" t="n">
        <v>21</v>
      </c>
      <c r="D28" s="16">
        <f>C28/B28</f>
        <v/>
      </c>
      <c r="E28" s="9">
        <f>B28-C28</f>
        <v/>
      </c>
      <c r="F28" s="19" t="inlineStr">
        <is>
          <t>EM ANDAMENTO</t>
        </is>
      </c>
    </row>
    <row r="29">
      <c r="A29" s="18" t="inlineStr">
        <is>
          <t>HANMA BAKI</t>
        </is>
      </c>
      <c r="B29" s="18" t="n">
        <v>302</v>
      </c>
      <c r="C29" s="18" t="n">
        <v>302</v>
      </c>
      <c r="D29" s="16">
        <f>C29/B29</f>
        <v/>
      </c>
      <c r="E29" s="9">
        <f>B29-C29</f>
        <v/>
      </c>
      <c r="F29" s="19" t="inlineStr">
        <is>
          <t>FINALIZADO</t>
        </is>
      </c>
    </row>
    <row r="30">
      <c r="A30" s="18" t="inlineStr">
        <is>
          <t>JUUJIKA NO ROKUNIN</t>
        </is>
      </c>
      <c r="B30" s="18" t="n">
        <v>177</v>
      </c>
      <c r="C30" s="18" t="n">
        <v>177</v>
      </c>
      <c r="D30" s="16">
        <f>C30/B30</f>
        <v/>
      </c>
      <c r="E30" s="9">
        <f>B30-C30</f>
        <v/>
      </c>
      <c r="F30" s="19" t="inlineStr">
        <is>
          <t>EM ANDAMENTO</t>
        </is>
      </c>
    </row>
    <row r="31">
      <c r="A31" s="18" t="inlineStr">
        <is>
          <t>KAGE NO JITSURYOKA NI NARITAKUTE</t>
        </is>
      </c>
      <c r="B31" s="18" t="n">
        <v>67</v>
      </c>
      <c r="C31" s="18" t="n">
        <v>67</v>
      </c>
      <c r="D31" s="16">
        <f>C31/B31</f>
        <v/>
      </c>
      <c r="E31" s="9">
        <f>B31-C31</f>
        <v/>
      </c>
      <c r="F31" s="19" t="inlineStr">
        <is>
          <t>EM ANDAMENTO</t>
        </is>
      </c>
    </row>
    <row r="32">
      <c r="A32" s="18" t="inlineStr">
        <is>
          <t>KAGE NO JITSURYOKA NI NARITAKUTE! MASTER OF GARDEN</t>
        </is>
      </c>
      <c r="B32" s="18" t="n">
        <v>3</v>
      </c>
      <c r="C32" s="18" t="n">
        <v>0</v>
      </c>
      <c r="D32" s="16">
        <f>C32/B32</f>
        <v/>
      </c>
      <c r="E32" s="9">
        <f>B32-C32</f>
        <v/>
      </c>
      <c r="F32" s="19" t="inlineStr">
        <is>
          <t>DESCONTINUADO</t>
        </is>
      </c>
    </row>
    <row r="33">
      <c r="A33" s="18" t="inlineStr">
        <is>
          <t>KENGAN ASHURA</t>
        </is>
      </c>
      <c r="B33" s="18" t="n">
        <v>262</v>
      </c>
      <c r="C33" s="18" t="n">
        <v>262</v>
      </c>
      <c r="D33" s="16">
        <f>C33/B33</f>
        <v/>
      </c>
      <c r="E33" s="9">
        <f>B33-C33</f>
        <v/>
      </c>
      <c r="F33" s="19" t="inlineStr">
        <is>
          <t>FINALIZADO</t>
        </is>
      </c>
    </row>
    <row r="34">
      <c r="A34" s="18" t="inlineStr">
        <is>
          <t>LOGANDO 10.000 ANOS NO FUTURO</t>
        </is>
      </c>
      <c r="B34" s="18" t="n">
        <v>155</v>
      </c>
      <c r="C34" s="18" t="n">
        <v>155</v>
      </c>
      <c r="D34" s="16">
        <f>C34/B34</f>
        <v/>
      </c>
      <c r="E34" s="9">
        <f>B34-C34</f>
        <v/>
      </c>
      <c r="F34" s="19" t="inlineStr">
        <is>
          <t>EM ANDAMENTO</t>
        </is>
      </c>
    </row>
    <row r="35">
      <c r="A35" s="18" t="inlineStr">
        <is>
          <t>MOKUSHIROKU NO YONKISHI</t>
        </is>
      </c>
      <c r="B35" s="18" t="n">
        <v>100</v>
      </c>
      <c r="C35" s="18" t="n">
        <v>96</v>
      </c>
      <c r="D35" s="16">
        <f>C35/B35</f>
        <v/>
      </c>
      <c r="E35" s="9">
        <f>B35-C35</f>
        <v/>
      </c>
      <c r="F35" s="19" t="inlineStr">
        <is>
          <t>EM ANDAMENTO</t>
        </is>
      </c>
    </row>
    <row r="36">
      <c r="A36" s="18" t="inlineStr">
        <is>
          <t>MR ZOMBIE</t>
        </is>
      </c>
      <c r="B36" s="18" t="n">
        <v>123</v>
      </c>
      <c r="C36" s="18" t="n">
        <v>123</v>
      </c>
      <c r="D36" s="16">
        <f>C36/B36</f>
        <v/>
      </c>
      <c r="E36" s="9">
        <f>B36-C36</f>
        <v/>
      </c>
      <c r="F36" s="19" t="inlineStr">
        <is>
          <t>EM ANDAMENTO</t>
        </is>
      </c>
    </row>
    <row r="37">
      <c r="A37" s="18" t="inlineStr">
        <is>
          <t>MEU GUIA EXCLUSIVO DA TORRE</t>
        </is>
      </c>
      <c r="B37" s="18" t="n">
        <v>19</v>
      </c>
      <c r="C37" s="18" t="n">
        <v>19</v>
      </c>
      <c r="D37" s="16">
        <f>C37/B37</f>
        <v/>
      </c>
      <c r="E37" s="9">
        <f>B37-C37</f>
        <v/>
      </c>
      <c r="F37" s="19" t="inlineStr">
        <is>
          <t>EM ANDAMENTO</t>
        </is>
      </c>
    </row>
    <row r="38">
      <c r="A38" s="18" t="inlineStr">
        <is>
          <t>NARUTO</t>
        </is>
      </c>
      <c r="B38" s="18" t="n">
        <v>700</v>
      </c>
      <c r="C38" s="18" t="n">
        <v>155</v>
      </c>
      <c r="D38" s="16">
        <f>C38/B38</f>
        <v/>
      </c>
      <c r="E38" s="9">
        <f>B38-C38</f>
        <v/>
      </c>
      <c r="F38" s="19" t="inlineStr">
        <is>
          <t>FINALIZADO</t>
        </is>
      </c>
    </row>
    <row r="39">
      <c r="A39" s="18" t="inlineStr">
        <is>
          <t>NECROMANCER, THE ABSOLUTE SCOURGE</t>
        </is>
      </c>
      <c r="B39" s="18" t="n">
        <v>108</v>
      </c>
      <c r="C39" s="18" t="n">
        <v>108</v>
      </c>
      <c r="D39" s="16">
        <f>C39/B39</f>
        <v/>
      </c>
      <c r="E39" s="9">
        <f>B39-C39</f>
        <v/>
      </c>
      <c r="F39" s="19" t="inlineStr">
        <is>
          <t>EM ANDAMENTO</t>
        </is>
      </c>
    </row>
    <row r="40">
      <c r="A40" s="18" t="inlineStr">
        <is>
          <t>O FILHO REGRESSOR DO DUQUE</t>
        </is>
      </c>
      <c r="B40" s="18" t="n">
        <v>39</v>
      </c>
      <c r="C40" s="18" t="n">
        <v>39</v>
      </c>
      <c r="D40" s="16">
        <f>C40/B40</f>
        <v/>
      </c>
      <c r="E40" s="9">
        <f>B40-C40</f>
        <v/>
      </c>
      <c r="F40" s="19" t="inlineStr">
        <is>
          <t>EM ANDAMENTO</t>
        </is>
      </c>
    </row>
    <row r="41">
      <c r="A41" s="18" t="inlineStr">
        <is>
          <t>O JOGADOR QUE RETORNA 10.000 ANOS DEPOIS</t>
        </is>
      </c>
      <c r="B41" s="18" t="n">
        <v>90</v>
      </c>
      <c r="C41" s="18" t="n">
        <v>90</v>
      </c>
      <c r="D41" s="16">
        <f>C41/B41</f>
        <v/>
      </c>
      <c r="E41" s="9">
        <f>B41-C41</f>
        <v/>
      </c>
      <c r="F41" s="19" t="inlineStr">
        <is>
          <t>EM ANDAMENTO</t>
        </is>
      </c>
    </row>
    <row r="42">
      <c r="A42" s="18" t="inlineStr">
        <is>
          <t>O MELHOR HOMEM NO COMANDO</t>
        </is>
      </c>
      <c r="B42" s="18" t="n">
        <v>113</v>
      </c>
      <c r="C42" s="18" t="n">
        <v>113</v>
      </c>
      <c r="D42" s="16">
        <f>C42/B42</f>
        <v/>
      </c>
      <c r="E42" s="9">
        <f>B42-C42</f>
        <v/>
      </c>
      <c r="F42" s="19" t="inlineStr">
        <is>
          <t>EM ANDAMENTO</t>
        </is>
      </c>
    </row>
    <row r="43">
      <c r="A43" s="18" t="inlineStr">
        <is>
          <t>ONE PUNCH MAN</t>
        </is>
      </c>
      <c r="B43" s="18" t="n">
        <v>200</v>
      </c>
      <c r="C43" s="18" t="n">
        <v>190</v>
      </c>
      <c r="D43" s="16">
        <f>C43/B43</f>
        <v/>
      </c>
      <c r="E43" s="9">
        <f>B43-C43</f>
        <v/>
      </c>
      <c r="F43" s="19" t="inlineStr">
        <is>
          <t>EM ANDAMENTO</t>
        </is>
      </c>
    </row>
    <row r="44">
      <c r="A44" s="18" t="inlineStr">
        <is>
          <t>PICK ME UP</t>
        </is>
      </c>
      <c r="B44" s="18" t="n">
        <v>106</v>
      </c>
      <c r="C44" s="18" t="n">
        <v>103</v>
      </c>
      <c r="D44" s="16">
        <f>C44/B44</f>
        <v/>
      </c>
      <c r="E44" s="9">
        <f>B44-C44</f>
        <v/>
      </c>
      <c r="F44" s="19" t="inlineStr">
        <is>
          <t>EM ANDAMENTO</t>
        </is>
      </c>
    </row>
    <row r="45">
      <c r="A45" s="18" t="inlineStr">
        <is>
          <t>POKEMON ADVENTURES</t>
        </is>
      </c>
      <c r="B45" s="18" t="n">
        <v>525</v>
      </c>
      <c r="C45" s="18" t="n">
        <v>525</v>
      </c>
      <c r="D45" s="16">
        <f>C45/B45</f>
        <v/>
      </c>
      <c r="E45" s="9">
        <f>B45-C45</f>
        <v/>
      </c>
      <c r="F45" s="19" t="inlineStr">
        <is>
          <t>EM ANDAMENTO</t>
        </is>
      </c>
    </row>
    <row r="46">
      <c r="A46" s="18" t="inlineStr">
        <is>
          <t>QUEST SUPREMACY</t>
        </is>
      </c>
      <c r="B46" s="18" t="n">
        <v>138</v>
      </c>
      <c r="C46" s="18" t="n">
        <v>138</v>
      </c>
      <c r="D46" s="16">
        <f>C46/B46</f>
        <v/>
      </c>
      <c r="E46" s="9">
        <f>B46-C46</f>
        <v/>
      </c>
      <c r="F46" s="19" t="inlineStr">
        <is>
          <t>EM ANDAMENTO</t>
        </is>
      </c>
    </row>
    <row r="47">
      <c r="A47" s="18" t="inlineStr">
        <is>
          <t>RANKER`S RETURN</t>
        </is>
      </c>
      <c r="B47" s="18" t="n">
        <v>100</v>
      </c>
      <c r="C47" s="18" t="n">
        <v>84</v>
      </c>
      <c r="D47" s="16">
        <f>C47/B47</f>
        <v/>
      </c>
      <c r="E47" s="9">
        <f>B47-C47</f>
        <v/>
      </c>
      <c r="F47" s="19" t="inlineStr">
        <is>
          <t>EM ANDAMENTO</t>
        </is>
      </c>
    </row>
    <row r="48">
      <c r="A48" s="18" t="inlineStr">
        <is>
          <t>REALITY QUEST</t>
        </is>
      </c>
      <c r="B48" s="18" t="n">
        <v>123</v>
      </c>
      <c r="C48" s="18" t="n">
        <v>123</v>
      </c>
      <c r="D48" s="16">
        <f>C48/B48</f>
        <v/>
      </c>
      <c r="E48" s="9">
        <f>B48-C48</f>
        <v/>
      </c>
      <c r="F48" s="19" t="inlineStr">
        <is>
          <t>EM ANDAMENTO</t>
        </is>
      </c>
    </row>
    <row r="49">
      <c r="A49" s="18" t="inlineStr">
        <is>
          <t>REBIRTH OF THE STRONGEST SWORD GOD</t>
        </is>
      </c>
      <c r="B49" s="18" t="n">
        <v>73</v>
      </c>
      <c r="C49" s="18" t="n">
        <v>68</v>
      </c>
      <c r="D49" s="16">
        <f>C49/B49</f>
        <v/>
      </c>
      <c r="E49" s="9">
        <f>B49-C49</f>
        <v/>
      </c>
      <c r="F49" s="19" t="inlineStr">
        <is>
          <t>EM ANDAMENTO</t>
        </is>
      </c>
    </row>
    <row r="50">
      <c r="A50" s="18" t="inlineStr">
        <is>
          <t>RETURN OF DISASTER CLASS HERO</t>
        </is>
      </c>
      <c r="B50" s="18" t="n">
        <v>75</v>
      </c>
      <c r="C50" s="18" t="n">
        <v>75</v>
      </c>
      <c r="D50" s="16">
        <f>C50/B50</f>
        <v/>
      </c>
      <c r="E50" s="9">
        <f>B50-C50</f>
        <v/>
      </c>
      <c r="F50" s="19" t="inlineStr">
        <is>
          <t>EM ANDAMENTO</t>
        </is>
      </c>
    </row>
    <row r="51">
      <c r="A51" s="18" t="inlineStr">
        <is>
          <t>RETURN OF THE BLOODTHISRTY POLICE</t>
        </is>
      </c>
      <c r="B51" s="18" t="n">
        <v>32</v>
      </c>
      <c r="C51" s="18" t="n">
        <v>32</v>
      </c>
      <c r="D51" s="16">
        <f>C51/B51</f>
        <v/>
      </c>
      <c r="E51" s="9">
        <f>B51-C51</f>
        <v/>
      </c>
      <c r="F51" s="19" t="inlineStr">
        <is>
          <t>EM ANDAMENTO</t>
        </is>
      </c>
    </row>
    <row r="52">
      <c r="A52" s="18" t="inlineStr">
        <is>
          <t>SASUKE SD</t>
        </is>
      </c>
      <c r="B52" s="18" t="n">
        <v>27</v>
      </c>
      <c r="C52" s="18" t="n">
        <v>5</v>
      </c>
      <c r="D52" s="16">
        <f>C52/B52</f>
        <v/>
      </c>
      <c r="E52" s="9">
        <f>B52-C52</f>
        <v/>
      </c>
      <c r="F52" s="19" t="inlineStr">
        <is>
          <t>DESCONTINUADO</t>
        </is>
      </c>
    </row>
    <row r="53">
      <c r="A53" s="18" t="inlineStr">
        <is>
          <t>SECOND LIFE RANKER</t>
        </is>
      </c>
      <c r="B53" s="18" t="n">
        <v>179</v>
      </c>
      <c r="C53" s="18" t="n">
        <v>170</v>
      </c>
      <c r="D53" s="16">
        <f>C53/B53</f>
        <v/>
      </c>
      <c r="E53" s="9">
        <f>B53-C53</f>
        <v/>
      </c>
      <c r="F53" s="19" t="inlineStr">
        <is>
          <t>EM ANDAMENTO</t>
        </is>
      </c>
    </row>
    <row r="54">
      <c r="A54" s="18" t="inlineStr">
        <is>
          <t>SEU TALENTO É MEU</t>
        </is>
      </c>
      <c r="B54" s="18" t="n">
        <v>89</v>
      </c>
      <c r="C54" s="18" t="n">
        <v>89</v>
      </c>
      <c r="D54" s="16">
        <f>C54/B54</f>
        <v/>
      </c>
      <c r="E54" s="9">
        <f>B54-C54</f>
        <v/>
      </c>
      <c r="F54" s="19" t="inlineStr">
        <is>
          <t>EM ANDAMENTO</t>
        </is>
      </c>
    </row>
    <row r="55">
      <c r="A55" s="18" t="inlineStr">
        <is>
          <t>SOLO LEVELING</t>
        </is>
      </c>
      <c r="B55" s="18" t="n">
        <v>202</v>
      </c>
      <c r="C55" s="18" t="n">
        <v>202</v>
      </c>
      <c r="D55" s="16">
        <f>C55/B55</f>
        <v/>
      </c>
      <c r="E55" s="9">
        <f>B55-C55</f>
        <v/>
      </c>
      <c r="F55" s="19" t="inlineStr">
        <is>
          <t>FINALIZADO</t>
        </is>
      </c>
    </row>
    <row r="56">
      <c r="A56" s="18" t="inlineStr">
        <is>
          <t>SOLO MAX LEVEL NEWBIE</t>
        </is>
      </c>
      <c r="B56" s="18" t="n">
        <v>151</v>
      </c>
      <c r="C56" s="18" t="n">
        <v>151</v>
      </c>
      <c r="D56" s="16">
        <f>C56/B56</f>
        <v/>
      </c>
      <c r="E56" s="9">
        <f>B56-C56</f>
        <v/>
      </c>
      <c r="F56" s="19" t="inlineStr">
        <is>
          <t>EM ANDAMENTO</t>
        </is>
      </c>
    </row>
    <row r="57">
      <c r="A57" s="18" t="inlineStr">
        <is>
          <t>SPIDER-MAN: OCTUPU-GIRL</t>
        </is>
      </c>
      <c r="B57" s="18" t="n">
        <v>17</v>
      </c>
      <c r="C57" s="18" t="n">
        <v>0</v>
      </c>
      <c r="D57" s="16">
        <f>C57/B57</f>
        <v/>
      </c>
      <c r="E57" s="9">
        <f>B57-C57</f>
        <v/>
      </c>
      <c r="F57" s="19" t="inlineStr">
        <is>
          <t>DESCONTINUADO</t>
        </is>
      </c>
    </row>
    <row r="58">
      <c r="A58" s="18" t="inlineStr">
        <is>
          <t>SUPREME ZERY LORD</t>
        </is>
      </c>
      <c r="B58" s="18" t="n">
        <v>2</v>
      </c>
      <c r="C58" s="18" t="n">
        <v>2</v>
      </c>
      <c r="D58" s="16">
        <f>C58/B58</f>
        <v/>
      </c>
      <c r="E58" s="9">
        <f>B58-C58</f>
        <v/>
      </c>
      <c r="F58" s="19" t="inlineStr">
        <is>
          <t>DESCONTINUADO</t>
        </is>
      </c>
    </row>
    <row r="59">
      <c r="A59" s="18" t="inlineStr">
        <is>
          <t>THE CONSTELATIONS ARE MY DISCIPLES</t>
        </is>
      </c>
      <c r="B59" s="18" t="n">
        <v>76</v>
      </c>
      <c r="C59" s="18" t="n">
        <v>76</v>
      </c>
      <c r="D59" s="16">
        <f>C59/B59</f>
        <v/>
      </c>
      <c r="E59" s="9">
        <f>B59-C59</f>
        <v/>
      </c>
      <c r="F59" s="19" t="inlineStr">
        <is>
          <t>EM ANDAMENTO</t>
        </is>
      </c>
    </row>
    <row r="60">
      <c r="A60" s="18" t="inlineStr">
        <is>
          <t>THE WORLD AFTER THE FALL</t>
        </is>
      </c>
      <c r="B60" s="18" t="n">
        <v>139</v>
      </c>
      <c r="C60" s="18" t="n">
        <v>139</v>
      </c>
      <c r="D60" s="16">
        <f>C60/B60</f>
        <v/>
      </c>
      <c r="E60" s="9">
        <f>B60-C60</f>
        <v/>
      </c>
      <c r="F60" s="19" t="inlineStr">
        <is>
          <t>EM ANDAMENTO</t>
        </is>
      </c>
    </row>
    <row r="61">
      <c r="A61" s="18" t="inlineStr">
        <is>
          <t>TOKYO GHOUL</t>
        </is>
      </c>
      <c r="B61" s="18" t="n">
        <v>144</v>
      </c>
      <c r="C61" s="18" t="n">
        <v>144</v>
      </c>
      <c r="D61" s="16">
        <f>C61/B61</f>
        <v/>
      </c>
      <c r="E61" s="9">
        <f>B61-C61</f>
        <v/>
      </c>
      <c r="F61" s="19" t="inlineStr">
        <is>
          <t>FINALIZADO</t>
        </is>
      </c>
    </row>
    <row r="62">
      <c r="A62" s="18" t="inlineStr">
        <is>
          <t>TOKYO GHOUL:RE</t>
        </is>
      </c>
      <c r="B62" s="18" t="n">
        <v>181</v>
      </c>
      <c r="C62" s="18" t="n">
        <v>181</v>
      </c>
      <c r="D62" s="16">
        <f>C62/B62</f>
        <v/>
      </c>
      <c r="E62" s="9">
        <f>B62-C62</f>
        <v/>
      </c>
      <c r="F62" s="19" t="inlineStr">
        <is>
          <t>FINALIZADO</t>
        </is>
      </c>
    </row>
    <row r="63">
      <c r="A63" s="13" t="inlineStr">
        <is>
          <t>TOMODACHI GAME</t>
        </is>
      </c>
      <c r="B63" s="13" t="n">
        <v>129</v>
      </c>
      <c r="C63" s="13" t="n">
        <v>129</v>
      </c>
      <c r="D63" s="17">
        <f>C63/B63</f>
        <v/>
      </c>
      <c r="E63" s="21">
        <f>B63-C63</f>
        <v/>
      </c>
      <c r="F63" s="19" t="inlineStr">
        <is>
          <t>FINALIZADO</t>
        </is>
      </c>
    </row>
    <row r="64">
      <c r="A64" s="18" t="inlineStr">
        <is>
          <t>TOUGEN ANKI</t>
        </is>
      </c>
      <c r="B64" s="18" t="n">
        <v>134</v>
      </c>
      <c r="C64" s="18" t="n">
        <v>133</v>
      </c>
      <c r="D64" s="16">
        <f>C64/B64</f>
        <v/>
      </c>
      <c r="E64" s="9">
        <f>B64-C64</f>
        <v/>
      </c>
      <c r="F64" s="19" t="inlineStr">
        <is>
          <t>EM ANDAMENTO</t>
        </is>
      </c>
    </row>
    <row r="67">
      <c r="C67" s="22" t="n"/>
      <c r="D67" s="22" t="n"/>
      <c r="E67" s="22" t="n"/>
      <c r="F67" s="22" t="n"/>
      <c r="G67" s="22" t="n"/>
      <c r="H67" s="22" t="n"/>
    </row>
    <row r="68">
      <c r="C68" s="22" t="n"/>
      <c r="D68" s="22" t="n"/>
      <c r="E68" s="22" t="n"/>
      <c r="F68" s="22" t="n"/>
      <c r="G68" s="22" t="n"/>
      <c r="H68" s="22" t="n"/>
    </row>
    <row r="69">
      <c r="C69" s="22" t="n"/>
      <c r="D69" s="22" t="n"/>
      <c r="E69" s="22" t="n"/>
      <c r="F69" s="22" t="n"/>
      <c r="G69" s="22" t="n"/>
      <c r="H69" s="22" t="n"/>
    </row>
    <row r="70">
      <c r="C70" s="22" t="n"/>
      <c r="D70" s="22" t="n"/>
      <c r="E70" s="22" t="n"/>
      <c r="F70" s="22" t="n"/>
      <c r="G70" s="22" t="n"/>
      <c r="H70" s="22" t="n"/>
    </row>
    <row r="71">
      <c r="C71" s="22" t="n"/>
      <c r="D71" s="22" t="n"/>
      <c r="E71" s="22" t="n"/>
      <c r="F71" s="22" t="n"/>
      <c r="G71" s="22" t="n"/>
      <c r="H71" s="22" t="n"/>
    </row>
    <row r="72">
      <c r="C72" s="22" t="n"/>
      <c r="D72" s="22" t="n"/>
      <c r="E72" s="22" t="n"/>
      <c r="F72" s="22" t="n"/>
      <c r="G72" s="22" t="n"/>
      <c r="H72" s="22" t="n"/>
    </row>
    <row r="73">
      <c r="C73" s="22" t="n"/>
      <c r="D73" s="22" t="n"/>
      <c r="E73" s="22" t="n"/>
      <c r="F73" s="22" t="n"/>
      <c r="G73" s="22" t="n"/>
      <c r="H73" s="22" t="n"/>
    </row>
    <row r="74">
      <c r="C74" s="22" t="n"/>
      <c r="D74" s="22" t="n"/>
      <c r="E74" s="22" t="n"/>
      <c r="F74" s="22" t="n"/>
      <c r="G74" s="22" t="n"/>
      <c r="H74" s="22" t="n"/>
    </row>
    <row r="75">
      <c r="C75" s="22" t="n"/>
      <c r="D75" s="22" t="n"/>
      <c r="E75" s="22" t="n"/>
      <c r="F75" s="22" t="n"/>
      <c r="G75" s="22" t="n"/>
      <c r="H75" s="22" t="n"/>
    </row>
    <row r="76">
      <c r="C76" s="22" t="n"/>
      <c r="D76" s="22" t="n"/>
      <c r="E76" s="22" t="n"/>
      <c r="F76" s="22" t="n"/>
      <c r="G76" s="22" t="n"/>
      <c r="H76" s="22" t="n"/>
    </row>
    <row r="77">
      <c r="H77" s="22" t="n"/>
    </row>
  </sheetData>
  <conditionalFormatting sqref="D2:D64">
    <cfRule type="expression" priority="4" dxfId="25">
      <formula>AND(D2&gt;50%, D2&lt;=90%)</formula>
    </cfRule>
    <cfRule type="expression" priority="8" dxfId="1">
      <formula>D2&lt;=20%</formula>
    </cfRule>
    <cfRule type="expression" priority="5" dxfId="23">
      <formula>AND(D2&gt;20%, D2&lt;=50%)</formula>
    </cfRule>
    <cfRule type="expression" priority="9" dxfId="0">
      <formula>D2&gt;90%</formula>
    </cfRule>
  </conditionalFormatting>
  <conditionalFormatting sqref="F2:F64">
    <cfRule type="expression" priority="3" dxfId="21">
      <formula>F2 = "FINALIZADO"</formula>
    </cfRule>
    <cfRule type="expression" priority="2" dxfId="20">
      <formula>F2 = "EM ANDAMENTO"</formula>
    </cfRule>
    <cfRule type="expression" priority="1" dxfId="19">
      <formula>F2 = "descontinuado"</formula>
    </cfRule>
  </conditionalFormatting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Q64"/>
  <sheetViews>
    <sheetView zoomScale="85" zoomScaleNormal="85" workbookViewId="0">
      <selection activeCell="I14" sqref="I14"/>
    </sheetView>
  </sheetViews>
  <sheetFormatPr baseColWidth="8" defaultRowHeight="15"/>
  <cols>
    <col width="13.1796875" customWidth="1" style="24" min="2" max="2"/>
    <col width="34.03125" customWidth="1" style="24" min="3" max="3"/>
    <col width="17.21875" customWidth="1" style="24" min="4" max="4"/>
    <col width="14.9296875" customWidth="1" style="24" min="5" max="5"/>
    <col width="25.69140625" customWidth="1" style="24" min="7" max="7"/>
    <col width="37.80078125" customWidth="1" style="24" min="10" max="10"/>
    <col width="12.375" bestFit="1" customWidth="1" style="24" min="11" max="11"/>
  </cols>
  <sheetData>
    <row r="4" ht="15" customHeight="1" s="24">
      <c r="B4" s="39" t="inlineStr">
        <is>
          <t>DIGITAL TAMERS TIER LIST</t>
        </is>
      </c>
      <c r="C4" s="40" t="n"/>
      <c r="D4" s="40" t="n"/>
      <c r="E4" s="41" t="n"/>
      <c r="F4" s="22" t="n"/>
      <c r="G4" s="22" t="n"/>
      <c r="H4" s="22" t="n"/>
      <c r="I4" s="22" t="n"/>
      <c r="J4" s="22" t="n"/>
      <c r="K4" s="22" t="n"/>
      <c r="L4" s="22" t="n"/>
      <c r="M4" s="22" t="n"/>
    </row>
    <row r="5" ht="15" customHeight="1" s="24">
      <c r="B5" s="42" t="n"/>
      <c r="E5" s="43" t="n"/>
      <c r="F5" s="22" t="n"/>
      <c r="G5" s="22" t="n"/>
      <c r="H5" s="22" t="n"/>
      <c r="I5" s="22" t="n"/>
      <c r="J5" s="22" t="n"/>
      <c r="K5" s="22" t="n"/>
      <c r="L5" s="22" t="n"/>
      <c r="M5" s="22" t="n"/>
    </row>
    <row r="6" ht="15" customHeight="1" s="24">
      <c r="B6" s="42" t="n"/>
      <c r="E6" s="43" t="n"/>
      <c r="F6" s="22" t="n"/>
      <c r="G6" s="22" t="n"/>
      <c r="H6" s="22" t="n"/>
      <c r="I6" s="22" t="n"/>
      <c r="J6" s="22" t="n"/>
      <c r="K6" s="22" t="n"/>
      <c r="L6" s="22" t="n"/>
      <c r="M6" s="22" t="n"/>
    </row>
    <row r="7" ht="15" customHeight="1" s="24">
      <c r="B7" s="42" t="n"/>
      <c r="E7" s="43" t="n"/>
      <c r="F7" s="22" t="n"/>
      <c r="G7" s="22" t="n"/>
      <c r="H7" s="22" t="n"/>
      <c r="I7" s="22" t="n"/>
      <c r="J7" s="22" t="n"/>
      <c r="K7" s="22" t="n"/>
      <c r="L7" s="22" t="n"/>
      <c r="M7" s="22" t="n"/>
    </row>
    <row r="8" ht="15" customHeight="1" s="24">
      <c r="B8" s="42" t="n"/>
      <c r="E8" s="43" t="n"/>
      <c r="F8" s="22" t="n"/>
      <c r="G8" s="22" t="n"/>
      <c r="H8" s="22" t="n"/>
      <c r="I8" s="22" t="n"/>
      <c r="J8" s="22" t="n"/>
      <c r="K8" s="22" t="n"/>
      <c r="L8" s="22" t="n"/>
      <c r="M8" s="22" t="n"/>
    </row>
    <row r="9" ht="15" customHeight="1" s="24">
      <c r="B9" s="44" t="n"/>
      <c r="C9" s="45" t="n"/>
      <c r="D9" s="45" t="n"/>
      <c r="E9" s="46" t="n"/>
      <c r="F9" s="22" t="n"/>
      <c r="G9" s="22" t="n"/>
      <c r="H9" s="22" t="n"/>
      <c r="I9" s="22" t="n"/>
      <c r="J9" s="22" t="n"/>
      <c r="K9" s="22" t="n"/>
      <c r="L9" s="22" t="n"/>
      <c r="M9" s="22" t="n"/>
    </row>
    <row r="10">
      <c r="B10" s="6" t="inlineStr">
        <is>
          <t>NUMERAÇÃO</t>
        </is>
      </c>
      <c r="C10" s="6" t="inlineStr">
        <is>
          <t>NOME</t>
        </is>
      </c>
      <c r="D10" s="6" t="inlineStr">
        <is>
          <t>TOTAL DE RAIDS</t>
        </is>
      </c>
      <c r="E10" s="6" t="inlineStr">
        <is>
          <t>CLASSIFICAÇÃO</t>
        </is>
      </c>
      <c r="H10" s="22" t="n"/>
      <c r="I10" s="38" t="inlineStr">
        <is>
          <t>busque um digimon aleatoriamente</t>
        </is>
      </c>
      <c r="J10" s="47" t="n"/>
    </row>
    <row r="11">
      <c r="B11" s="18">
        <f t="array" ref="B11:B37">_xlfn.SEQUENCE(27)</f>
        <v/>
      </c>
      <c r="C11" s="18" t="inlineStr">
        <is>
          <t>OMEGAMON MERCIFUL MODE</t>
        </is>
      </c>
      <c r="D11" s="18" t="n">
        <v>540</v>
      </c>
      <c r="E11" s="18">
        <f>IF(D11&lt;=30,"C",IF(D11&lt;=50,"B",IF(D11&lt;=80,"A",IF(D11&lt;=125,"S",IF(D11&lt;=220,"SS",IF(D11&lt;=300,"SSS", IF(D11&lt;=500, "X", IF(D11 &lt;=700, "XX", IF(D11 &lt;= 1000, "XXX")))))))))</f>
        <v/>
      </c>
      <c r="G11" s="18" t="inlineStr">
        <is>
          <t>CLASSIFICAÇÕES</t>
        </is>
      </c>
      <c r="I11" s="14">
        <f>INT(RAND()*21)</f>
        <v/>
      </c>
      <c r="J11" s="15">
        <f>VLOOKUP(I11,B11:E64,2,0)</f>
        <v/>
      </c>
      <c r="K11" s="10">
        <f>VLOOKUP(I11,B11:E64,3,0)</f>
        <v/>
      </c>
      <c r="L11" s="18">
        <f>VLOOKUP(I11,B11:E64,4,0)</f>
        <v/>
      </c>
      <c r="N11" s="22" t="n"/>
      <c r="O11" s="22" t="n"/>
      <c r="P11" s="22" t="n"/>
      <c r="Q11" s="22" t="n"/>
    </row>
    <row r="12">
      <c r="B12" s="18" t="n">
        <v>2</v>
      </c>
      <c r="C12" s="18" t="inlineStr">
        <is>
          <t>DEATH-X-MON</t>
        </is>
      </c>
      <c r="D12" s="18" t="n">
        <v>52</v>
      </c>
      <c r="E12" s="18">
        <f>IF(D12&lt;=30,"C",IF(D12&lt;=50,"B",IF(D12&lt;=80,"A",IF(D12&lt;=125,"S",IF(D12&lt;=220,"SS",IF(D12&lt;=300,"SSS", IF(D12&lt;=500, "X", IF(D12 &lt;=700, "XX", IF(D12 &lt;= 1000, "XXX")))))))))</f>
        <v/>
      </c>
      <c r="G12" s="18" t="inlineStr">
        <is>
          <t>QUANTIDADE &lt;= 30 = C</t>
        </is>
      </c>
      <c r="J12" s="6" t="inlineStr">
        <is>
          <t>MENOR QUANTIDADE DE RAIDS</t>
        </is>
      </c>
      <c r="K12" s="18">
        <f>SMALL(D11:D37, 1)</f>
        <v/>
      </c>
      <c r="L12" s="18">
        <f>IF(K12&lt;=30,"C",IF(K12&lt;=50,"B",IF(K12&lt;=80,"A",IF(K12&lt;=125,"S",IF(K12&lt;=220,"SS",IF(K12&lt;=300,"SSS", IF(K12&lt;=500, "X", IF(K12&lt;=700, "XX", IF(K12 &lt;= 1000, "XXX")))))))))</f>
        <v/>
      </c>
      <c r="Q12" s="22" t="n"/>
    </row>
    <row r="13">
      <c r="B13" s="18" t="n">
        <v>3</v>
      </c>
      <c r="C13" s="18" t="inlineStr">
        <is>
          <t>ARKADIMON ULTRA</t>
        </is>
      </c>
      <c r="D13" s="18" t="n">
        <v>776</v>
      </c>
      <c r="E13" s="18">
        <f>IF(D13&lt;=30,"C",IF(D13&lt;=50,"B",IF(D13&lt;=80,"A",IF(D13&lt;=125,"S",IF(D13&lt;=220,"SS",IF(D13&lt;=300,"SSS", IF(D13&lt;=500, "X", IF(D13 &lt;=700, "XX", IF(D13 &lt;= 1000, "XXX")))))))))</f>
        <v/>
      </c>
      <c r="G13" s="18" t="inlineStr">
        <is>
          <t xml:space="preserve">QUANTIDADE &lt;= 50 = B </t>
        </is>
      </c>
      <c r="J13" s="18" t="inlineStr">
        <is>
          <t>MAIOR QUANTIDADE DE RAIDS</t>
        </is>
      </c>
      <c r="K13" s="22">
        <f>LARGE(D11:D37,1)</f>
        <v/>
      </c>
      <c r="L13" s="18">
        <f>IF(K13&lt;=30,"C",IF(K13&lt;=50,"B",IF(K13&lt;=80,"A",IF(K13&lt;=125,"S",IF(K13&lt;=220,"SS",IF(K13&lt;=300,"SSS", IF(K13&lt;=500, "X", IF(K13&lt;=700, "XX", IF(K13 &lt;= 1000, "XXX")))))))))</f>
        <v/>
      </c>
      <c r="N13" s="22" t="n"/>
      <c r="Q13" s="22" t="n"/>
    </row>
    <row r="14">
      <c r="B14" s="18" t="n">
        <v>4</v>
      </c>
      <c r="C14" s="18" t="inlineStr">
        <is>
          <t>ARMAGEDDMON</t>
        </is>
      </c>
      <c r="D14" s="18" t="n">
        <v>24</v>
      </c>
      <c r="E14" s="18">
        <f>IF(D14&lt;=30,"C",IF(D14&lt;=50,"B",IF(D14&lt;=80,"A",IF(D14&lt;=125,"S",IF(D14&lt;=220,"SS",IF(D14&lt;=300,"SSS", IF(D14&lt;=500, "X", IF(D14 &lt;=700, "XX", IF(D14 &lt;= 1000, "XXX")))))))))</f>
        <v/>
      </c>
      <c r="G14" s="18" t="inlineStr">
        <is>
          <t>QUANTIDADE &lt;= 80 = A</t>
        </is>
      </c>
      <c r="J14" s="9" t="inlineStr">
        <is>
          <t>MÉDIA DE TODAS AS RAIDS FEITAS</t>
        </is>
      </c>
      <c r="K14" s="11">
        <f>SUM(D11:D37) / 26</f>
        <v/>
      </c>
      <c r="L14" s="10">
        <f>IF(K14&lt;=30,"C",IF(K14&lt;=50,"B",IF(K14&lt;=80,"A",IF(K14&lt;=125,"S",IF(K14&lt;=220,"SS",IF(K14&lt;=300,"SSS", IF(K14&lt;=500, "X", IF(K14&lt;=700, "XX", IF(K14 &lt;= 1000, "XXX")))))))))</f>
        <v/>
      </c>
      <c r="Q14" s="22" t="n"/>
    </row>
    <row r="15">
      <c r="B15" s="18" t="n">
        <v>5</v>
      </c>
      <c r="C15" s="18" t="inlineStr">
        <is>
          <t>CERESMON</t>
        </is>
      </c>
      <c r="D15" s="18" t="n">
        <v>28</v>
      </c>
      <c r="E15" s="18">
        <f>IF(D15&lt;=30,"C",IF(D15&lt;=50,"B",IF(D15&lt;=80,"A",IF(D15&lt;=125,"S",IF(D15&lt;=220,"SS",IF(D15&lt;=300,"SSS", IF(D15&lt;=500, "X", IF(D15 &lt;=700, "XX", IF(D15 &lt;= 1000, "XXX")))))))))</f>
        <v/>
      </c>
      <c r="G15" s="18" t="inlineStr">
        <is>
          <t>QUANTIDADE &lt;= 125 = S</t>
        </is>
      </c>
      <c r="J15" s="18" t="inlineStr">
        <is>
          <t>QUANTIDADE DE CONCLUSÕES C</t>
        </is>
      </c>
      <c r="K15" s="6">
        <f>COUNTIF(E11:E37,"c")</f>
        <v/>
      </c>
      <c r="Q15" s="22" t="n"/>
    </row>
    <row r="16">
      <c r="B16" s="18" t="n">
        <v>6</v>
      </c>
      <c r="C16" s="18" t="inlineStr">
        <is>
          <t>IMPERIALDRAMON PALADIN MODE</t>
        </is>
      </c>
      <c r="D16" s="18" t="n">
        <v>68</v>
      </c>
      <c r="E16" s="18">
        <f>IF(D16&lt;=30,"C",IF(D16&lt;=50,"B",IF(D16&lt;=80,"A",IF(D16&lt;=125,"S",IF(D16&lt;=220,"SS",IF(D16&lt;=300,"SSS", IF(D16&lt;=500, "X", IF(D16 &lt;=700, "XX", IF(D16 &lt;= 1000, "XXX")))))))))</f>
        <v/>
      </c>
      <c r="G16" s="18" t="inlineStr">
        <is>
          <t>QUANTIDADE &lt;= 220 = SS</t>
        </is>
      </c>
      <c r="J16" s="18" t="inlineStr">
        <is>
          <t>QUANTIDADE DE CONCLUSÕES B</t>
        </is>
      </c>
      <c r="K16" s="18">
        <f>COUNTIF(E11:E37,"b")</f>
        <v/>
      </c>
    </row>
    <row r="17">
      <c r="B17" s="18" t="n">
        <v>7</v>
      </c>
      <c r="C17" s="18" t="inlineStr">
        <is>
          <t>NIDHOGGMON</t>
        </is>
      </c>
      <c r="D17" s="18" t="n">
        <v>46</v>
      </c>
      <c r="E17" s="18">
        <f>IF(D17&lt;=30,"C",IF(D17&lt;=50,"B",IF(D17&lt;=80,"A",IF(D17&lt;=125,"S",IF(D17&lt;=220,"SS",IF(D17&lt;=300,"SSS", IF(D17&lt;=500, "X", IF(D17 &lt;=700, "XX", IF(D17 &lt;= 1000, "XXX")))))))))</f>
        <v/>
      </c>
      <c r="G17" s="18" t="inlineStr">
        <is>
          <t>QUANTIDADE &lt;= 300 = SSS</t>
        </is>
      </c>
      <c r="J17" s="18" t="inlineStr">
        <is>
          <t>QUANTIDADE DE CONCLUSÕES A</t>
        </is>
      </c>
      <c r="K17" s="18">
        <f>COUNTIF(E11:E37,"a")</f>
        <v/>
      </c>
    </row>
    <row r="18">
      <c r="B18" s="18" t="n">
        <v>8</v>
      </c>
      <c r="C18" s="18" t="inlineStr">
        <is>
          <t>OGUDOMON</t>
        </is>
      </c>
      <c r="D18" s="18" t="n">
        <v>54</v>
      </c>
      <c r="E18" s="18">
        <f>IF(D18&lt;=30,"C",IF(D18&lt;=50,"B",IF(D18&lt;=80,"A",IF(D18&lt;=125,"S",IF(D18&lt;=220,"SS",IF(D18&lt;=300,"SSS", IF(D18&lt;=500, "X", IF(D18 &lt;=700, "XX", IF(D18 &lt;= 1000, "XXX")))))))))</f>
        <v/>
      </c>
      <c r="G18" s="18" t="inlineStr">
        <is>
          <t>QUANTIDADE &lt;= 500 = X</t>
        </is>
      </c>
      <c r="J18" s="18" t="inlineStr">
        <is>
          <t>QUANTIDADE DE CONCLUSÕES S</t>
        </is>
      </c>
      <c r="K18" s="18">
        <f>COUNTIF(E11:E37,"s")</f>
        <v/>
      </c>
    </row>
    <row r="19">
      <c r="B19" s="18" t="n">
        <v>9</v>
      </c>
      <c r="C19" s="18" t="inlineStr">
        <is>
          <t>OMEGAMON X</t>
        </is>
      </c>
      <c r="D19" s="18" t="n">
        <v>28</v>
      </c>
      <c r="E19" s="18">
        <f>IF(D19&lt;=30,"C",IF(D19&lt;=50,"B",IF(D19&lt;=80,"A",IF(D19&lt;=125,"S",IF(D19&lt;=220,"SS",IF(D19&lt;=300,"SSS", IF(D19&lt;=500, "X", IF(D19 &lt;=700, "XX", IF(D19 &lt;= 1000, "XXX")))))))))</f>
        <v/>
      </c>
      <c r="G19" s="18" t="inlineStr">
        <is>
          <t>QUANTIDADE &lt; = 700 = XX</t>
        </is>
      </c>
      <c r="J19" s="18" t="inlineStr">
        <is>
          <t>QUANTIDADE DE CONCLUSÕES SS</t>
        </is>
      </c>
      <c r="K19" s="18">
        <f>COUNTIF(E11:E42,"ss")</f>
        <v/>
      </c>
    </row>
    <row r="20">
      <c r="B20" s="18" t="n">
        <v>10</v>
      </c>
      <c r="C20" s="18" t="inlineStr">
        <is>
          <t>ULFORCEVEEDRAMON X</t>
        </is>
      </c>
      <c r="D20" s="18" t="n">
        <v>191</v>
      </c>
      <c r="E20" s="18">
        <f>IF(D20&lt;=30,"C",IF(D20&lt;=50,"B",IF(D20&lt;=80,"A",IF(D20&lt;=125,"S",IF(D20&lt;=220,"SS",IF(D20&lt;=300,"SSS", IF(D20&lt;=500, "X", IF(D20 &lt;=700, "XX", IF(D20 &lt;= 1000, "XXX")))))))))</f>
        <v/>
      </c>
      <c r="G20" s="18" t="inlineStr">
        <is>
          <t>QUANTIDADE &lt;= 1000 = XXX</t>
        </is>
      </c>
      <c r="J20" s="18" t="inlineStr">
        <is>
          <t>QUANTIDADE DE CONCLUSÕES SSS</t>
        </is>
      </c>
      <c r="K20" s="18">
        <f>COUNTIF(E11:E43,"sss")</f>
        <v/>
      </c>
    </row>
    <row r="21">
      <c r="B21" s="18" t="n">
        <v>11</v>
      </c>
      <c r="C21" s="18" t="inlineStr">
        <is>
          <t>MASTEMON</t>
        </is>
      </c>
      <c r="D21" s="18" t="n">
        <v>191</v>
      </c>
      <c r="E21" s="18">
        <f>IF(D21&lt;=30,"C",IF(D21&lt;=50,"B",IF(D21&lt;=80,"A",IF(D21&lt;=125,"S",IF(D21&lt;=220,"SS",IF(D21&lt;=300,"SSS", IF(D21&lt;=500, "X", IF(D21 &lt;=700, "XX", IF(D21 &lt;= 1000, "XXX")))))))))</f>
        <v/>
      </c>
      <c r="J21" s="18" t="inlineStr">
        <is>
          <t>QUANTIDADE DE CONCLUSÕES X</t>
        </is>
      </c>
      <c r="K21" s="18">
        <f>COUNTIF(E11:E38,"x")</f>
        <v/>
      </c>
    </row>
    <row r="22">
      <c r="B22" s="18" t="n">
        <v>12</v>
      </c>
      <c r="C22" s="18" t="inlineStr">
        <is>
          <t>CERESMON MEDIUM</t>
        </is>
      </c>
      <c r="D22" s="18" t="n">
        <v>16</v>
      </c>
      <c r="E22" s="18">
        <f>IF(D22&lt;=30,"C",IF(D22&lt;=50,"B",IF(D22&lt;=80,"A",IF(D22&lt;=125,"S",IF(D22&lt;=220,"SS",IF(D22&lt;=300,"SSS", IF(D22&lt;=500, "X", IF(D22 &lt;=700, "XX", IF(D22 &lt;= 1000, "XXX")))))))))</f>
        <v/>
      </c>
      <c r="J22" s="18" t="inlineStr">
        <is>
          <t>QUANTIDADE DE CONCLUSÕES XX</t>
        </is>
      </c>
      <c r="K22" s="18">
        <f>COUNTIF(E11:E39,"xx")</f>
        <v/>
      </c>
    </row>
    <row r="23">
      <c r="B23" s="18" t="n">
        <v>13</v>
      </c>
      <c r="C23" s="18" t="inlineStr">
        <is>
          <t>ULTIMATE CHAOSMON</t>
        </is>
      </c>
      <c r="D23" s="18" t="n">
        <v>21</v>
      </c>
      <c r="E23" s="18">
        <f>IF(D23&lt;=30,"C",IF(D23&lt;=50,"B",IF(D23&lt;=80,"A",IF(D23&lt;=125,"S",IF(D23&lt;=220,"SS",IF(D23&lt;=300,"SSS", IF(D23&lt;=500, "X", IF(D23 &lt;=700, "XX", IF(D23 &lt;= 1000, "XXX")))))))))</f>
        <v/>
      </c>
      <c r="J23" s="18" t="inlineStr">
        <is>
          <t>QUANTIDADE DE CONCLUSÕES XXX</t>
        </is>
      </c>
      <c r="K23" s="18">
        <f>COUNTIF(E11:E36,"xxx")</f>
        <v/>
      </c>
    </row>
    <row r="24">
      <c r="B24" s="18" t="n">
        <v>14</v>
      </c>
      <c r="C24" s="18" t="inlineStr">
        <is>
          <t>ALPHAMON OURYUKEN</t>
        </is>
      </c>
      <c r="D24" s="18" t="n">
        <v>15</v>
      </c>
      <c r="E24" s="18">
        <f>IF(D24&lt;=30,"C",IF(D24&lt;=50,"B",IF(D24&lt;=80,"A",IF(D24&lt;=125,"S",IF(D24&lt;=220,"SS",IF(D24&lt;=300,"SSS", IF(D24&lt;=500, "X", IF(D24 &lt;=700, "XX", IF(D24 &lt;= 1000, "XXX")))))))))</f>
        <v/>
      </c>
      <c r="J24" s="18" t="inlineStr">
        <is>
          <t>TOTAL DE RAIDS CONCLUIDAS</t>
        </is>
      </c>
      <c r="K24" s="18">
        <f>SUM(D11:D35)</f>
        <v/>
      </c>
    </row>
    <row r="25">
      <c r="B25" s="18" t="n">
        <v>15</v>
      </c>
      <c r="C25" s="18" t="inlineStr">
        <is>
          <t>MILLENIUMMON</t>
        </is>
      </c>
      <c r="D25" s="18" t="n">
        <v>10</v>
      </c>
      <c r="E25" s="18">
        <f>IF(D25&lt;=30,"C",IF(D25&lt;=50,"B",IF(D25&lt;=80,"A",IF(D25&lt;=125,"S",IF(D25&lt;=220,"SS",IF(D25&lt;=300,"SSS", IF(D25&lt;=500, "X", IF(D25 &lt;=700, "XX", IF(D25 &lt;= 1000, "XXX")))))))))</f>
        <v/>
      </c>
    </row>
    <row r="26">
      <c r="B26" s="18" t="n">
        <v>16</v>
      </c>
      <c r="C26" s="18" t="inlineStr">
        <is>
          <t>GRACENOVAMON</t>
        </is>
      </c>
      <c r="D26" s="18" t="n">
        <v>129</v>
      </c>
      <c r="E26" s="18">
        <f>IF(D26&lt;=30,"C",IF(D26&lt;=50,"B",IF(D26&lt;=80,"A",IF(D26&lt;=125,"S",IF(D26&lt;=220,"SS",IF(D26&lt;=300,"SSS", IF(D26&lt;=500, "X", IF(D26 &lt;=700, "XX", IF(D26 &lt;= 1000, "XXX")))))))))</f>
        <v/>
      </c>
      <c r="H26" s="22" t="n"/>
    </row>
    <row r="27">
      <c r="B27" s="18" t="n">
        <v>17</v>
      </c>
      <c r="C27" s="18" t="inlineStr">
        <is>
          <t>DUKEMON X</t>
        </is>
      </c>
      <c r="D27" s="18" t="n">
        <v>122</v>
      </c>
      <c r="E27" s="18">
        <f>IF(D27&lt;=30,"C",IF(D27&lt;=50,"B",IF(D27&lt;=80,"A",IF(D27&lt;=125,"S",IF(D27&lt;=220,"SS",IF(D27&lt;=300,"SSS", IF(D27&lt;=500, "X", IF(D27 &lt;=700, "XX", IF(D27 &lt;= 1000, "XXX")))))))))</f>
        <v/>
      </c>
      <c r="H27" s="12" t="n"/>
    </row>
    <row r="28">
      <c r="B28" s="18" t="n">
        <v>18</v>
      </c>
      <c r="C28" s="18" t="inlineStr">
        <is>
          <t>RAGNAMON</t>
        </is>
      </c>
      <c r="D28" s="18" t="n">
        <v>48</v>
      </c>
      <c r="E28" s="18">
        <f>IF(D28&lt;=30,"C",IF(D28&lt;=50,"B",IF(D28&lt;=80,"A",IF(D28&lt;=125,"S",IF(D28&lt;=220,"SS",IF(D28&lt;=300,"SSS", IF(D28&lt;=500, "X", IF(D28 &lt;=700, "XX", IF(D28 &lt;= 1000, "XXX")))))))))</f>
        <v/>
      </c>
      <c r="H28" s="12" t="n"/>
    </row>
    <row r="29">
      <c r="B29" s="18" t="n">
        <v>19</v>
      </c>
      <c r="C29" s="18" t="inlineStr">
        <is>
          <t>ANCIENTNEPTUNEMON</t>
        </is>
      </c>
      <c r="D29" s="18" t="n">
        <v>56</v>
      </c>
      <c r="E29" s="18">
        <f>IF(D29&lt;=30,"C",IF(D29&lt;=50,"B",IF(D29&lt;=80,"A",IF(D29&lt;=125,"S",IF(D29&lt;=220,"SS",IF(D29&lt;=300,"SSS", IF(D29&lt;=500, "X", IF(D29 &lt;=700, "XX", IF(D29 &lt;= 1000, "XXX")))))))))</f>
        <v/>
      </c>
      <c r="H29" s="12" t="n"/>
    </row>
    <row r="30">
      <c r="B30" s="18" t="n">
        <v>20</v>
      </c>
      <c r="C30" s="18" t="inlineStr">
        <is>
          <t>HEAVYLEOMON</t>
        </is>
      </c>
      <c r="D30" s="18" t="n">
        <v>23</v>
      </c>
      <c r="E30" s="18">
        <f>IF(D30&lt;=30,"C",IF(D30&lt;=50,"B",IF(D30&lt;=80,"A",IF(D30&lt;=125,"S",IF(D30&lt;=220,"SS",IF(D30&lt;=300,"SSS", IF(D30&lt;=500, "X", IF(D30 &lt;=700, "XX", IF(D30 &lt;= 1000, "XXX")))))))))</f>
        <v/>
      </c>
      <c r="H30" s="12" t="n"/>
    </row>
    <row r="31">
      <c r="B31" s="18" t="n">
        <v>21</v>
      </c>
      <c r="C31" s="8" t="inlineStr">
        <is>
          <t>MAGNAMON X</t>
        </is>
      </c>
      <c r="D31" s="18" t="n">
        <v>5</v>
      </c>
      <c r="E31" s="18">
        <f>IF(D31&lt;=30,"C",IF(D31&lt;=50,"B",IF(D31&lt;=80,"A",IF(D31&lt;=125,"S",IF(D31&lt;=220,"SS",IF(D31&lt;=300,"SSS", IF(D31&lt;=500, "X", IF(D31 &lt;=700, "XX", IF(D31 &lt;= 1000, "XXX")))))))))</f>
        <v/>
      </c>
    </row>
    <row r="32">
      <c r="B32" s="18" t="n">
        <v>22</v>
      </c>
      <c r="C32" s="18" t="inlineStr">
        <is>
          <t>GIGASEADRAMON</t>
        </is>
      </c>
      <c r="D32" s="18" t="n">
        <v>212</v>
      </c>
      <c r="E32" s="18">
        <f>IF(D32&lt;=30,"C",IF(D32&lt;=50,"B",IF(D32&lt;=80,"A",IF(D32&lt;=125,"S",IF(D32&lt;=220,"SS",IF(D32&lt;=300,"SSS", IF(D32&lt;=500, "X", IF(D32 &lt;=700, "XX", IF(D32 &lt;= 1000, "XXX")))))))))</f>
        <v/>
      </c>
    </row>
    <row r="33">
      <c r="B33" s="18" t="n">
        <v>23</v>
      </c>
      <c r="C33" s="18" t="inlineStr">
        <is>
          <t>PLATINUMNUMEMON</t>
        </is>
      </c>
      <c r="D33" s="18" t="n">
        <v>28</v>
      </c>
      <c r="E33" s="18">
        <f>IF(D33&lt;=30,"C",IF(D33&lt;=50,"B",IF(D33&lt;=80,"A",IF(D33&lt;=125,"S",IF(D33&lt;=220,"SS",IF(D33&lt;=300,"SSS", IF(D33&lt;=500, "X", IF(D33 &lt;=700, "XX", IF(D33 &lt;= 1000, "XXX")))))))))</f>
        <v/>
      </c>
    </row>
    <row r="34">
      <c r="B34" s="18" t="n">
        <v>24</v>
      </c>
      <c r="C34" s="18" t="inlineStr">
        <is>
          <t>TIGERWASPMON</t>
        </is>
      </c>
      <c r="D34" s="18" t="n">
        <v>29</v>
      </c>
      <c r="E34" s="18">
        <f>IF(D34&lt;=30,"C",IF(D34&lt;=50,"B",IF(D34&lt;=80,"A",IF(D34&lt;=125,"S",IF(D34&lt;=220,"SS",IF(D34&lt;=300,"SSS", IF(D34&lt;=500, "X", IF(D34 &lt;=700, "XX", IF(D34 &lt;= 1000, "XXX")))))))))</f>
        <v/>
      </c>
    </row>
    <row r="35">
      <c r="B35" s="13" t="n">
        <v>25</v>
      </c>
      <c r="C35" s="13" t="inlineStr">
        <is>
          <t>CHAOSMON VALDUR ARM</t>
        </is>
      </c>
      <c r="D35" s="13" t="n">
        <v>28</v>
      </c>
      <c r="E35" s="13">
        <f>IF(D35&lt;=30,"C",IF(D35&lt;=50,"B",IF(D35&lt;=80,"A",IF(D35&lt;=125,"S",IF(D35&lt;=220,"SS",IF(D35&lt;=300,"SSS", IF(D35&lt;=500, "X", IF(D35 &lt;=700, "XX", IF(D35 &lt;= 1000, "XXX")))))))))</f>
        <v/>
      </c>
    </row>
    <row r="36">
      <c r="B36" s="19" t="n">
        <v>26</v>
      </c>
      <c r="C36" s="19" t="inlineStr">
        <is>
          <t>TITANMON</t>
        </is>
      </c>
      <c r="D36" s="19" t="n">
        <v>70</v>
      </c>
      <c r="E36" s="19">
        <f>IF(D36&lt;=30,"C",IF(D36&lt;=50,"B",IF(D36&lt;=80,"A",IF(D36&lt;=125,"S",IF(D36&lt;=220,"SS",IF(D36&lt;=300,"SSS", IF(D36&lt;=500, "X", IF(D36 &lt;=700, "XX", IF(D36 &lt;= 1000, "XXX")))))))))</f>
        <v/>
      </c>
    </row>
    <row r="37">
      <c r="B37" s="19" t="n">
        <v>27</v>
      </c>
      <c r="C37" s="19" t="inlineStr">
        <is>
          <t>DORUGORAMON</t>
        </is>
      </c>
      <c r="D37" s="19" t="n">
        <v>8</v>
      </c>
      <c r="E37" s="19">
        <f>IF(D37&lt;=30,"C",IF(D37&lt;=50,"B",IF(D37&lt;=80,"A",IF(D37&lt;=125,"S",IF(D37&lt;=220,"SS",IF(D37&lt;=300,"SSS", IF(D37&lt;=500, "X", IF(D37 &lt;=700, "XX", IF(D37 &lt;= 1000, "XXX")))))))))</f>
        <v/>
      </c>
    </row>
    <row r="38">
      <c r="B38" s="22" t="n"/>
      <c r="C38" s="22" t="n"/>
      <c r="D38" s="22" t="n"/>
      <c r="E38" s="22" t="n"/>
    </row>
    <row r="39">
      <c r="B39" s="22" t="n"/>
      <c r="C39" s="22" t="n"/>
      <c r="D39" s="22" t="n"/>
      <c r="E39" s="22" t="n"/>
    </row>
    <row r="40">
      <c r="B40" s="22" t="n"/>
      <c r="C40" s="22" t="n"/>
      <c r="D40" s="22" t="n"/>
      <c r="E40" s="22" t="n"/>
    </row>
    <row r="41">
      <c r="B41" s="22" t="n"/>
      <c r="C41" s="22" t="n"/>
      <c r="D41" s="22" t="n"/>
      <c r="E41" s="22" t="n"/>
    </row>
    <row r="42">
      <c r="B42" s="22" t="n"/>
      <c r="C42" s="22" t="n"/>
      <c r="D42" s="22" t="n"/>
      <c r="E42" s="22" t="n"/>
    </row>
    <row r="43">
      <c r="B43" s="22" t="n"/>
      <c r="C43" s="22" t="n"/>
      <c r="D43" s="22" t="n"/>
      <c r="E43" s="22" t="n"/>
    </row>
    <row r="44">
      <c r="B44" s="22" t="n"/>
      <c r="C44" s="22" t="n"/>
      <c r="D44" s="22" t="n"/>
      <c r="E44" s="22" t="n"/>
    </row>
    <row r="45">
      <c r="B45" s="22" t="n"/>
      <c r="C45" s="22" t="n"/>
      <c r="D45" s="22" t="n"/>
      <c r="E45" s="22" t="n"/>
    </row>
    <row r="46">
      <c r="B46" s="22" t="n"/>
      <c r="C46" s="22" t="n"/>
      <c r="D46" s="22" t="n"/>
      <c r="E46" s="22" t="n"/>
    </row>
    <row r="47">
      <c r="B47" s="22" t="n"/>
      <c r="C47" s="22" t="n"/>
      <c r="D47" s="22" t="n"/>
      <c r="E47" s="22" t="n"/>
    </row>
    <row r="48">
      <c r="B48" s="22" t="n"/>
      <c r="C48" s="22" t="n"/>
      <c r="D48" s="22" t="n"/>
      <c r="E48" s="22" t="n"/>
    </row>
    <row r="49">
      <c r="B49" s="22" t="n"/>
      <c r="C49" s="22" t="n"/>
      <c r="D49" s="22" t="n"/>
      <c r="E49" s="22" t="n"/>
    </row>
    <row r="50">
      <c r="B50" s="22" t="n"/>
      <c r="C50" s="22" t="n"/>
      <c r="D50" s="22" t="n"/>
      <c r="E50" s="22" t="n"/>
    </row>
    <row r="51">
      <c r="B51" s="22" t="n"/>
      <c r="C51" s="22" t="n"/>
      <c r="D51" s="22" t="n"/>
      <c r="E51" s="22" t="n"/>
    </row>
    <row r="52">
      <c r="B52" s="22" t="n"/>
      <c r="C52" s="22" t="n"/>
      <c r="D52" s="22" t="n"/>
      <c r="E52" s="22" t="n"/>
    </row>
    <row r="53">
      <c r="B53" s="22" t="n"/>
      <c r="C53" s="22" t="n"/>
      <c r="D53" s="22" t="n"/>
      <c r="E53" s="22" t="n"/>
    </row>
    <row r="54">
      <c r="B54" s="22" t="n"/>
      <c r="C54" s="22" t="n"/>
      <c r="D54" s="22" t="n"/>
      <c r="E54" s="22" t="n"/>
    </row>
    <row r="55">
      <c r="B55" s="22" t="n"/>
      <c r="C55" s="22" t="n"/>
      <c r="D55" s="22" t="n"/>
      <c r="E55" s="22" t="n"/>
    </row>
    <row r="56">
      <c r="B56" s="22" t="n"/>
      <c r="C56" s="22" t="n"/>
      <c r="D56" s="22" t="n"/>
      <c r="E56" s="22" t="n"/>
    </row>
    <row r="57">
      <c r="B57" s="22" t="n"/>
      <c r="C57" s="22" t="n"/>
      <c r="D57" s="22" t="n"/>
      <c r="E57" s="22" t="n"/>
    </row>
    <row r="58">
      <c r="B58" s="22" t="n"/>
      <c r="C58" s="22" t="n"/>
      <c r="D58" s="22" t="n"/>
      <c r="E58" s="22" t="n"/>
    </row>
    <row r="59">
      <c r="B59" s="22" t="n"/>
      <c r="C59" s="22" t="n"/>
      <c r="D59" s="22" t="n"/>
      <c r="E59" s="22" t="n"/>
    </row>
    <row r="60">
      <c r="B60" s="22" t="n"/>
      <c r="C60" s="22" t="n"/>
      <c r="D60" s="22" t="n"/>
      <c r="E60" s="22" t="n"/>
    </row>
    <row r="61">
      <c r="B61" s="22" t="n"/>
      <c r="C61" s="22" t="n"/>
      <c r="D61" s="22" t="n"/>
      <c r="E61" s="22" t="n"/>
    </row>
    <row r="62">
      <c r="B62" s="22" t="n"/>
      <c r="C62" s="22" t="n"/>
      <c r="D62" s="22" t="n"/>
      <c r="E62" s="22" t="n"/>
    </row>
    <row r="63">
      <c r="B63" s="22" t="n"/>
      <c r="C63" s="22" t="n"/>
      <c r="D63" s="22" t="n"/>
      <c r="E63" s="22" t="n"/>
    </row>
    <row r="64">
      <c r="B64" s="22" t="n"/>
      <c r="C64" s="22" t="n"/>
      <c r="D64" s="22" t="n"/>
      <c r="E64" s="22" t="n"/>
    </row>
  </sheetData>
  <mergeCells count="2">
    <mergeCell ref="I10:J10"/>
    <mergeCell ref="B4:E9"/>
  </mergeCells>
  <conditionalFormatting sqref="E11:E37">
    <cfRule type="expression" priority="48" dxfId="10">
      <formula>D11&lt;30</formula>
    </cfRule>
    <cfRule type="expression" priority="47" dxfId="4">
      <formula>AND(D11&gt;30, D11&lt;=50)</formula>
    </cfRule>
    <cfRule type="expression" priority="46" dxfId="5">
      <formula>AND(D11&gt;50, D11&lt;=80)</formula>
    </cfRule>
    <cfRule type="expression" priority="45" dxfId="6">
      <formula>AND(D11&gt;80, D11&lt;=125)</formula>
    </cfRule>
    <cfRule type="expression" priority="44" dxfId="14">
      <formula>AND(D11&gt;125, D11&lt;=220)</formula>
    </cfRule>
    <cfRule type="expression" priority="37" dxfId="13">
      <formula>D11&gt;220</formula>
    </cfRule>
    <cfRule type="expression" priority="35" dxfId="8">
      <formula>D11&gt;300</formula>
    </cfRule>
  </conditionalFormatting>
  <conditionalFormatting sqref="L11:L14">
    <cfRule type="expression" priority="29" dxfId="8">
      <formula>K11 &lt;=500</formula>
    </cfRule>
    <cfRule type="expression" priority="22" dxfId="10">
      <formula>K11 &lt;=30</formula>
    </cfRule>
    <cfRule type="expression" priority="28" dxfId="8">
      <formula>K11 &lt;=700</formula>
    </cfRule>
    <cfRule type="expression" priority="27" dxfId="8">
      <formula>K11 &lt;=1000</formula>
    </cfRule>
    <cfRule type="expression" priority="26" dxfId="7">
      <formula>K11 &lt;=220</formula>
    </cfRule>
    <cfRule type="expression" priority="25" dxfId="6">
      <formula>K11 &lt;=125</formula>
    </cfRule>
    <cfRule type="expression" priority="24" dxfId="5">
      <formula>K11 &lt;=80</formula>
    </cfRule>
    <cfRule type="expression" priority="23" dxfId="4">
      <formula>K11 &lt;=50</formula>
    </cfRule>
    <cfRule type="expression" priority="31" dxfId="3">
      <formula>K11 &lt;=300</formula>
    </cfRule>
  </conditionalFormatting>
  <pageMargins left="0.511811024" right="0.511811024" top="0.787401575" bottom="0.787401575" header="0.31496062" footer="0.31496062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3:I65"/>
  <sheetViews>
    <sheetView topLeftCell="A67" workbookViewId="0">
      <selection activeCell="E4" sqref="E4"/>
    </sheetView>
  </sheetViews>
  <sheetFormatPr baseColWidth="8" defaultRowHeight="15"/>
  <cols>
    <col width="40.0859375" customWidth="1" style="24" min="3" max="3"/>
    <col width="16.27734375" customWidth="1" style="24" min="4" max="4"/>
    <col width="10.89453125" customWidth="1" style="24" min="5" max="5"/>
    <col width="11.56640625" customWidth="1" style="24" min="7" max="7"/>
    <col width="13.98828125" customWidth="1" style="24" min="8" max="8"/>
  </cols>
  <sheetData>
    <row r="3">
      <c r="C3" s="5" t="inlineStr">
        <is>
          <t>jogos</t>
        </is>
      </c>
      <c r="D3" s="4" t="inlineStr">
        <is>
          <t>plataforma</t>
        </is>
      </c>
      <c r="E3" s="3" t="inlineStr">
        <is>
          <t>status</t>
        </is>
      </c>
    </row>
    <row r="4">
      <c r="C4" s="7" t="inlineStr">
        <is>
          <t>dragon ball budokai tenkaichi 3</t>
        </is>
      </c>
      <c r="D4" s="7" t="inlineStr">
        <is>
          <t>ps2</t>
        </is>
      </c>
      <c r="E4" s="7" t="inlineStr">
        <is>
          <t>j</t>
        </is>
      </c>
    </row>
    <row r="5">
      <c r="C5" s="7" t="inlineStr">
        <is>
          <t>naruto shippudem ultimate ninja 5</t>
        </is>
      </c>
      <c r="D5" s="7" t="inlineStr">
        <is>
          <t>ps2</t>
        </is>
      </c>
      <c r="E5" s="7" t="inlineStr">
        <is>
          <t>j</t>
        </is>
      </c>
      <c r="G5" s="18" t="inlineStr">
        <is>
          <t>já joguei</t>
        </is>
      </c>
      <c r="H5" s="18" t="inlineStr">
        <is>
          <t>não comecei</t>
        </is>
      </c>
      <c r="I5" s="18" t="inlineStr">
        <is>
          <t>jogando</t>
        </is>
      </c>
    </row>
    <row r="6">
      <c r="C6" s="7" t="inlineStr">
        <is>
          <t>bem 10 protectors of earth</t>
        </is>
      </c>
      <c r="D6" s="7" t="inlineStr">
        <is>
          <t>ps2</t>
        </is>
      </c>
      <c r="E6" s="7" t="inlineStr">
        <is>
          <t>j</t>
        </is>
      </c>
      <c r="G6" s="26" t="inlineStr">
        <is>
          <t>j</t>
        </is>
      </c>
      <c r="H6" s="26" t="inlineStr">
        <is>
          <t>nj</t>
        </is>
      </c>
      <c r="I6" s="26" t="inlineStr">
        <is>
          <t>jj</t>
        </is>
      </c>
    </row>
    <row r="7">
      <c r="C7" s="7" t="inlineStr">
        <is>
          <t>ghost rider</t>
        </is>
      </c>
      <c r="D7" s="7" t="inlineStr">
        <is>
          <t>ps2</t>
        </is>
      </c>
      <c r="E7" s="7" t="inlineStr">
        <is>
          <t>j</t>
        </is>
      </c>
    </row>
    <row r="8">
      <c r="C8" s="7" t="inlineStr">
        <is>
          <t>spider man friend or foe</t>
        </is>
      </c>
      <c r="D8" s="7" t="inlineStr">
        <is>
          <t>ps2</t>
        </is>
      </c>
      <c r="E8" s="7" t="inlineStr">
        <is>
          <t>j</t>
        </is>
      </c>
    </row>
    <row r="9">
      <c r="C9" s="7" t="inlineStr">
        <is>
          <t>crash of the titans</t>
        </is>
      </c>
      <c r="D9" s="7" t="inlineStr">
        <is>
          <t>ps2</t>
        </is>
      </c>
      <c r="E9" s="7" t="inlineStr">
        <is>
          <t>j</t>
        </is>
      </c>
    </row>
    <row r="10">
      <c r="C10" s="7" t="inlineStr">
        <is>
          <t>incredibles</t>
        </is>
      </c>
      <c r="D10" s="7" t="inlineStr">
        <is>
          <t>ps2</t>
        </is>
      </c>
      <c r="E10" s="7" t="inlineStr">
        <is>
          <t>j</t>
        </is>
      </c>
    </row>
    <row r="11">
      <c r="C11" s="7" t="inlineStr">
        <is>
          <t>cars</t>
        </is>
      </c>
      <c r="D11" s="7" t="inlineStr">
        <is>
          <t>ps2</t>
        </is>
      </c>
      <c r="E11" s="7" t="inlineStr">
        <is>
          <t>j</t>
        </is>
      </c>
    </row>
    <row r="12">
      <c r="C12" s="7" t="inlineStr">
        <is>
          <t>sonic advance</t>
        </is>
      </c>
      <c r="D12" s="7" t="inlineStr">
        <is>
          <t>gba</t>
        </is>
      </c>
      <c r="E12" s="7" t="inlineStr">
        <is>
          <t>j</t>
        </is>
      </c>
    </row>
    <row r="13">
      <c r="C13" s="7" t="inlineStr">
        <is>
          <t>sonic advance 2</t>
        </is>
      </c>
      <c r="D13" s="7" t="inlineStr">
        <is>
          <t>gba</t>
        </is>
      </c>
      <c r="E13" s="7" t="inlineStr">
        <is>
          <t>j</t>
        </is>
      </c>
    </row>
    <row r="14">
      <c r="C14" s="7" t="inlineStr">
        <is>
          <t>sonic advance 3</t>
        </is>
      </c>
      <c r="D14" s="7" t="inlineStr">
        <is>
          <t>gba</t>
        </is>
      </c>
      <c r="E14" s="7" t="inlineStr">
        <is>
          <t>j</t>
        </is>
      </c>
    </row>
    <row r="15">
      <c r="C15" s="25" t="inlineStr">
        <is>
          <t>dragon ball advenced adventure</t>
        </is>
      </c>
      <c r="D15" s="7" t="inlineStr">
        <is>
          <t>gba</t>
        </is>
      </c>
      <c r="E15" s="7" t="inlineStr">
        <is>
          <t>J</t>
        </is>
      </c>
    </row>
    <row r="16">
      <c r="C16" s="25" t="inlineStr">
        <is>
          <t>shonen jump´s one piece</t>
        </is>
      </c>
      <c r="D16" s="25" t="inlineStr">
        <is>
          <t>gba</t>
        </is>
      </c>
      <c r="E16" s="7" t="inlineStr">
        <is>
          <t>j</t>
        </is>
      </c>
    </row>
    <row r="17">
      <c r="C17" s="25" t="inlineStr">
        <is>
          <t>ghost rider</t>
        </is>
      </c>
      <c r="D17" s="25" t="inlineStr">
        <is>
          <t>gba</t>
        </is>
      </c>
      <c r="E17" s="7" t="inlineStr">
        <is>
          <t>j</t>
        </is>
      </c>
    </row>
    <row r="18">
      <c r="C18" s="25" t="inlineStr">
        <is>
          <t>doom</t>
        </is>
      </c>
      <c r="D18" s="25" t="inlineStr">
        <is>
          <t>ps1</t>
        </is>
      </c>
      <c r="E18" s="7" t="inlineStr">
        <is>
          <t>j</t>
        </is>
      </c>
    </row>
    <row r="19">
      <c r="C19" s="25" t="inlineStr">
        <is>
          <t xml:space="preserve">digimon rumble arena </t>
        </is>
      </c>
      <c r="D19" s="25" t="inlineStr">
        <is>
          <t>ps1</t>
        </is>
      </c>
      <c r="E19" s="7" t="inlineStr">
        <is>
          <t>j</t>
        </is>
      </c>
    </row>
    <row r="20">
      <c r="C20" s="25" t="inlineStr">
        <is>
          <t>sonic mania</t>
        </is>
      </c>
      <c r="D20" s="25" t="inlineStr">
        <is>
          <t>switch</t>
        </is>
      </c>
      <c r="E20" s="7" t="inlineStr">
        <is>
          <t>jj</t>
        </is>
      </c>
    </row>
    <row r="21">
      <c r="C21" s="25" t="inlineStr">
        <is>
          <t>cuphead</t>
        </is>
      </c>
      <c r="D21" s="25" t="inlineStr">
        <is>
          <t>switch</t>
        </is>
      </c>
      <c r="E21" s="7" t="inlineStr">
        <is>
          <t>jj</t>
        </is>
      </c>
    </row>
    <row r="22">
      <c r="C22" s="25" t="inlineStr">
        <is>
          <t>naruto impact</t>
        </is>
      </c>
      <c r="D22" s="25" t="inlineStr">
        <is>
          <t>psp</t>
        </is>
      </c>
      <c r="E22" s="7" t="inlineStr">
        <is>
          <t>j</t>
        </is>
      </c>
    </row>
    <row r="23">
      <c r="C23" s="25" t="inlineStr">
        <is>
          <t>yugioh arc v</t>
        </is>
      </c>
      <c r="D23" s="25" t="inlineStr">
        <is>
          <t>psp</t>
        </is>
      </c>
      <c r="E23" s="7" t="inlineStr">
        <is>
          <t>nj</t>
        </is>
      </c>
    </row>
    <row r="24">
      <c r="C24" s="25" t="inlineStr">
        <is>
          <t>grand theft auto</t>
        </is>
      </c>
      <c r="D24" s="25" t="inlineStr">
        <is>
          <t>ps2</t>
        </is>
      </c>
      <c r="E24" s="7" t="inlineStr">
        <is>
          <t>nj</t>
        </is>
      </c>
    </row>
    <row r="25">
      <c r="C25" s="18" t="n"/>
      <c r="D25" s="18" t="n"/>
      <c r="E25" s="7" t="n"/>
    </row>
    <row r="26">
      <c r="C26" s="18" t="n"/>
      <c r="D26" s="18" t="n"/>
      <c r="E26" s="7" t="n"/>
    </row>
    <row r="27">
      <c r="C27" s="18" t="n"/>
      <c r="D27" s="18" t="n"/>
      <c r="E27" s="7" t="n"/>
    </row>
    <row r="28">
      <c r="C28" s="18" t="n"/>
      <c r="D28" s="18" t="n"/>
      <c r="E28" s="7" t="n"/>
    </row>
    <row r="29">
      <c r="C29" s="18" t="n"/>
      <c r="D29" s="18" t="n"/>
      <c r="E29" s="7" t="n"/>
    </row>
    <row r="30">
      <c r="C30" s="18" t="n"/>
      <c r="D30" s="18" t="n"/>
      <c r="E30" s="7" t="n"/>
    </row>
    <row r="31">
      <c r="C31" s="18" t="n"/>
      <c r="D31" s="18" t="n"/>
      <c r="E31" s="7" t="n"/>
    </row>
    <row r="32">
      <c r="C32" s="18" t="n"/>
      <c r="D32" s="18" t="n"/>
      <c r="E32" s="7" t="n"/>
    </row>
    <row r="33">
      <c r="C33" s="18" t="n"/>
      <c r="D33" s="18" t="n"/>
      <c r="E33" s="7" t="n"/>
    </row>
    <row r="34">
      <c r="C34" s="18" t="n"/>
      <c r="D34" s="18" t="n"/>
      <c r="E34" s="7" t="n"/>
    </row>
    <row r="35">
      <c r="C35" s="18" t="n"/>
      <c r="D35" s="18" t="n"/>
      <c r="E35" s="7" t="n"/>
    </row>
    <row r="36">
      <c r="C36" s="18" t="n"/>
      <c r="D36" s="18" t="n"/>
      <c r="E36" s="7" t="n"/>
    </row>
    <row r="37">
      <c r="C37" s="18" t="n"/>
      <c r="D37" s="18" t="n"/>
      <c r="E37" s="7" t="n"/>
    </row>
    <row r="38">
      <c r="C38" s="18" t="n"/>
      <c r="D38" s="18" t="n"/>
      <c r="E38" s="7" t="n"/>
    </row>
    <row r="39">
      <c r="C39" s="18" t="n"/>
      <c r="D39" s="18" t="n"/>
      <c r="E39" s="7" t="n"/>
    </row>
    <row r="40">
      <c r="C40" s="18" t="n"/>
      <c r="D40" s="18" t="n"/>
      <c r="E40" s="7" t="n"/>
    </row>
    <row r="41">
      <c r="C41" s="18" t="n"/>
      <c r="D41" s="18" t="n"/>
      <c r="E41" s="7" t="n"/>
    </row>
    <row r="42">
      <c r="C42" s="18" t="n"/>
      <c r="D42" s="18" t="n"/>
      <c r="E42" s="7" t="n"/>
    </row>
    <row r="43">
      <c r="C43" s="18" t="n"/>
      <c r="D43" s="18" t="n"/>
      <c r="E43" s="7" t="n"/>
    </row>
    <row r="44">
      <c r="C44" s="18" t="n"/>
      <c r="D44" s="18" t="n"/>
      <c r="E44" s="7" t="n"/>
    </row>
    <row r="45">
      <c r="C45" s="18" t="n"/>
      <c r="D45" s="18" t="n"/>
      <c r="E45" s="7" t="n"/>
    </row>
    <row r="46">
      <c r="C46" s="18" t="n"/>
      <c r="D46" s="18" t="n"/>
      <c r="E46" s="7" t="n"/>
    </row>
    <row r="47">
      <c r="C47" s="18" t="n"/>
      <c r="D47" s="18" t="n"/>
      <c r="E47" s="7" t="n"/>
    </row>
    <row r="48">
      <c r="C48" s="18" t="n"/>
      <c r="D48" s="18" t="n"/>
      <c r="E48" s="7" t="n"/>
    </row>
    <row r="49">
      <c r="C49" s="18" t="n"/>
      <c r="D49" s="18" t="n"/>
      <c r="E49" s="7" t="n"/>
    </row>
    <row r="50">
      <c r="C50" s="18" t="n"/>
      <c r="D50" s="18" t="n"/>
      <c r="E50" s="7" t="n"/>
    </row>
    <row r="51">
      <c r="C51" s="18" t="n"/>
      <c r="D51" s="18" t="n"/>
      <c r="E51" s="7" t="n"/>
    </row>
    <row r="52">
      <c r="C52" s="18" t="n"/>
      <c r="D52" s="18" t="n"/>
      <c r="E52" s="7" t="n"/>
    </row>
    <row r="53">
      <c r="C53" s="18" t="n"/>
      <c r="D53" s="18" t="n"/>
      <c r="E53" s="7" t="n"/>
    </row>
    <row r="54">
      <c r="C54" s="18" t="n"/>
      <c r="D54" s="18" t="n"/>
      <c r="E54" s="7" t="n"/>
    </row>
    <row r="55">
      <c r="C55" s="18" t="n"/>
      <c r="D55" s="18" t="n"/>
      <c r="E55" s="7" t="n"/>
    </row>
    <row r="56">
      <c r="C56" s="18" t="n"/>
      <c r="D56" s="18" t="n"/>
      <c r="E56" s="7" t="n"/>
    </row>
    <row r="57">
      <c r="C57" s="18" t="n"/>
      <c r="D57" s="18" t="n"/>
      <c r="E57" s="7" t="n"/>
    </row>
    <row r="58">
      <c r="C58" s="18" t="n"/>
      <c r="D58" s="18" t="n"/>
      <c r="E58" s="7" t="n"/>
    </row>
    <row r="59">
      <c r="C59" s="18" t="n"/>
      <c r="D59" s="18" t="n"/>
      <c r="E59" s="7" t="n"/>
    </row>
    <row r="60">
      <c r="C60" s="18" t="n"/>
      <c r="D60" s="18" t="n"/>
      <c r="E60" s="7" t="n"/>
    </row>
    <row r="61">
      <c r="C61" s="18" t="n"/>
      <c r="D61" s="18" t="n"/>
      <c r="E61" s="7" t="n"/>
    </row>
    <row r="62">
      <c r="C62" s="18" t="n"/>
      <c r="D62" s="18" t="n"/>
      <c r="E62" s="7" t="n"/>
    </row>
    <row r="63">
      <c r="C63" s="18" t="n"/>
      <c r="D63" s="18" t="n"/>
      <c r="E63" s="7" t="n"/>
    </row>
    <row r="64">
      <c r="C64" s="18" t="n"/>
      <c r="D64" s="18" t="n"/>
      <c r="E64" s="7" t="n"/>
    </row>
    <row r="65">
      <c r="C65" s="18" t="n"/>
      <c r="D65" s="18" t="n"/>
      <c r="E65" s="7" t="n"/>
    </row>
  </sheetData>
  <conditionalFormatting sqref="E4:E65">
    <cfRule type="expression" priority="1" dxfId="2">
      <formula>E4 = "jj"</formula>
    </cfRule>
    <cfRule type="expression" priority="2" dxfId="1">
      <formula>E4 = "nj"</formula>
    </cfRule>
    <cfRule type="expression" priority="3" dxfId="0">
      <formula>E4 = "j"</formula>
    </cfRule>
  </conditionalFormatting>
  <pageMargins left="0.511811024" right="0.511811024" top="0.787401575" bottom="0.787401575" header="0.31496062" footer="0.31496062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60" zoomScaleSheetLayoutView="100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NATHAN FABIANO OLIVEIRA SILVA</dc:creator>
  <dcterms:created xsi:type="dcterms:W3CDTF">2024-07-18T00:07:37Z</dcterms:created>
  <dcterms:modified xsi:type="dcterms:W3CDTF">2024-11-04T00:23:50Z</dcterms:modified>
  <cp:lastModifiedBy>Nathan silva</cp:lastModifiedBy>
</cp:coreProperties>
</file>