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2" i="1" l="1"/>
  <c r="G5" i="1"/>
  <c r="E5" i="1"/>
  <c r="E26" i="1"/>
  <c r="G26" i="1" s="1"/>
  <c r="E25" i="1"/>
  <c r="G25" i="1"/>
  <c r="E23" i="1"/>
  <c r="G23" i="1" s="1"/>
  <c r="E18" i="1" l="1"/>
  <c r="E16" i="1"/>
  <c r="G16" i="1" s="1"/>
  <c r="E21" i="1"/>
  <c r="G21" i="1" s="1"/>
  <c r="G18" i="1" l="1"/>
  <c r="E14" i="1"/>
  <c r="G14" i="1" s="1"/>
  <c r="E12" i="1"/>
  <c r="E7" i="1"/>
  <c r="G7" i="1" l="1"/>
</calcChain>
</file>

<file path=xl/sharedStrings.xml><?xml version="1.0" encoding="utf-8"?>
<sst xmlns="http://schemas.openxmlformats.org/spreadsheetml/2006/main" count="57" uniqueCount="46">
  <si>
    <t>বর্ণনা</t>
  </si>
  <si>
    <t>মন্তব্য</t>
  </si>
  <si>
    <t>তারিখ</t>
  </si>
  <si>
    <t>২১/০৬/২০২১</t>
  </si>
  <si>
    <t>কম্পিউটার সফটওয়ার খাতের ০৪ টি বিল বাবদ</t>
  </si>
  <si>
    <t>১৪/০৬/২০২১</t>
  </si>
  <si>
    <t>সেনাসদর (সিগন্যাল পরিদপ্তর ও আইটি পরিদপ্তর) এবং বিটিসিএল কর্তৃক ইউনিয়ন পর্যায়ে ওয়াই-ফাই প্রজেক্ট বাস্তবায়ন</t>
  </si>
  <si>
    <t>কম্পিউটার সফটওয়ার খাতের ০৮ টি বিল বাবদ</t>
  </si>
  <si>
    <t>ঢাকা, যশোর, বগুড়া এবং চট্টগ্রাম সেনানিবাসের ব্যান্ডউইথ খাত</t>
  </si>
  <si>
    <t>২০/০৫/২০২১</t>
  </si>
  <si>
    <t>কম্পিউটার সফটওয়ার খাতের ১৫ টি বিল বাবদ</t>
  </si>
  <si>
    <t>আইটি পরিদপ্তরের অনুকূলে অভ্যন্তরীন প্রশিক্ষণ এটিজি বাবদ</t>
  </si>
  <si>
    <t>২৮/০২/২০২১</t>
  </si>
  <si>
    <t>কম্পিউটার সফটওয়ার খাতের ২৬ টি বিল বাবদ</t>
  </si>
  <si>
    <t>টিআইএল কর্তৃক প্রাপ্ত লাভের পরিমান</t>
  </si>
  <si>
    <t>30/06/2021</t>
  </si>
  <si>
    <t xml:space="preserve">রেসিডেনসিয়াল ইন্টারনেট থেকে </t>
  </si>
  <si>
    <t>বিভিন্ন খাত হতে আয়</t>
  </si>
  <si>
    <t>মোট আয়</t>
  </si>
  <si>
    <t>মোট খরচ</t>
  </si>
  <si>
    <t>লাভ</t>
  </si>
  <si>
    <t>31/05/2021</t>
  </si>
  <si>
    <t>30/04/2021</t>
  </si>
  <si>
    <t>বঙ্গবন্ধু ম্যারাথনের মোবাইল এ্যাপস ও ওয়েবসাইট নির্মান বাবদ</t>
  </si>
  <si>
    <t>31/01/2021</t>
  </si>
  <si>
    <t>ম্যারাথনের বিভিন্ন খরচ (ব্র্যান্ডিং, ব্যানার, স্টেজ ডেকরেশন ও অন্যান্য) বাবদ</t>
  </si>
  <si>
    <t>২০/০১/২০২১</t>
  </si>
  <si>
    <t>25/03/2021</t>
  </si>
  <si>
    <t>ম্যারাথনের সার্ভার স্থাপন বাবদ</t>
  </si>
  <si>
    <t>৩১/০3/২০২১</t>
  </si>
  <si>
    <t>জুন ২০২১</t>
  </si>
  <si>
    <t>মে ২০২১</t>
  </si>
  <si>
    <t>এপ্রিল ২০২১</t>
  </si>
  <si>
    <t>মার্চ ২০১</t>
  </si>
  <si>
    <t>ফেব্রুয়ারি ২০২১</t>
  </si>
  <si>
    <t>জানুয়ারি ২০২১</t>
  </si>
  <si>
    <t>মাসের নাম</t>
  </si>
  <si>
    <t>৩১/১২/২০২০</t>
  </si>
  <si>
    <t>Lot-6 থেকে আয়</t>
  </si>
  <si>
    <t>ডিসেম্বর ২০</t>
  </si>
  <si>
    <t>30/11/20</t>
  </si>
  <si>
    <t>নভেম্বর ২০</t>
  </si>
  <si>
    <t>অক্টোবর ২০</t>
  </si>
  <si>
    <t>৩০/১০/২০</t>
  </si>
  <si>
    <t>জুলাই ২০২১</t>
  </si>
  <si>
    <t>৩১/০৭/২০২০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</si>
</sst>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5000445]0"/>
    <numFmt numFmtId="165" formatCode="[$-5000445]0.00"/>
    <numFmt numFmtId="166" formatCode="[$-5000445]0.00%"/>
    <numFmt numFmtId="167" formatCode="[$-5000000]mm/dd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NikoshBAN"/>
    </font>
    <font>
      <sz val="12"/>
      <color theme="1"/>
      <name val="NikoshBAN"/>
    </font>
    <font>
      <sz val="18"/>
      <color theme="1"/>
      <name val="NikoshBAN"/>
    </font>
    <font>
      <b/>
      <sz val="14"/>
      <color theme="1"/>
      <name val="NikoshBAN"/>
    </font>
    <font>
      <sz val="12"/>
      <color theme="1"/>
      <name val="Calibri"/>
      <family val="2"/>
      <scheme val="minor"/>
    </font>
    <font>
      <b/>
      <sz val="12"/>
      <color theme="1"/>
      <name val="NikoshBAN"/>
    </font>
    <font>
      <sz val="12"/>
      <name val="NikoshBAN"/>
    </font>
    <font>
      <sz val="14"/>
      <color theme="1"/>
      <name val="NikoshBAN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0" fontId="2" fillId="2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/>
    <xf numFmtId="165" fontId="2" fillId="3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2" fillId="2" borderId="1" xfId="0" applyFont="1" applyFill="1" applyBorder="1" applyAlignment="1">
      <alignment horizontal="center" vertical="center"/>
    </xf>
    <xf numFmtId="166" fontId="2" fillId="2" borderId="4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/>
    <xf numFmtId="165" fontId="2" fillId="5" borderId="1" xfId="0" applyNumberFormat="1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166" fontId="2" fillId="5" borderId="4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67" fontId="2" fillId="6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/>
    <xf numFmtId="165" fontId="2" fillId="6" borderId="1" xfId="0" applyNumberFormat="1" applyFont="1" applyFill="1" applyBorder="1"/>
    <xf numFmtId="0" fontId="0" fillId="6" borderId="0" xfId="0" applyFill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/>
    <xf numFmtId="165" fontId="2" fillId="7" borderId="1" xfId="0" applyNumberFormat="1" applyFont="1" applyFill="1" applyBorder="1"/>
    <xf numFmtId="0" fontId="0" fillId="7" borderId="0" xfId="0" applyFill="1"/>
    <xf numFmtId="0" fontId="2" fillId="7" borderId="1" xfId="0" applyFont="1" applyFill="1" applyBorder="1" applyAlignment="1">
      <alignment horizontal="left" vertical="center"/>
    </xf>
    <xf numFmtId="166" fontId="2" fillId="7" borderId="1" xfId="0" applyNumberFormat="1" applyFont="1" applyFill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left" vertical="center"/>
    </xf>
    <xf numFmtId="14" fontId="2" fillId="8" borderId="1" xfId="0" applyNumberFormat="1" applyFont="1" applyFill="1" applyBorder="1" applyAlignment="1">
      <alignment horizontal="left" vertical="center"/>
    </xf>
    <xf numFmtId="0" fontId="2" fillId="8" borderId="1" xfId="0" applyFont="1" applyFill="1" applyBorder="1"/>
    <xf numFmtId="165" fontId="2" fillId="8" borderId="1" xfId="0" applyNumberFormat="1" applyFont="1" applyFill="1" applyBorder="1"/>
    <xf numFmtId="166" fontId="2" fillId="8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3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/>
    </xf>
    <xf numFmtId="165" fontId="2" fillId="6" borderId="1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  <xf numFmtId="0" fontId="7" fillId="6" borderId="1" xfId="0" applyFont="1" applyFill="1" applyBorder="1"/>
    <xf numFmtId="165" fontId="7" fillId="6" borderId="1" xfId="0" applyNumberFormat="1" applyFont="1" applyFill="1" applyBorder="1"/>
    <xf numFmtId="167" fontId="7" fillId="7" borderId="1" xfId="0" applyNumberFormat="1" applyFont="1" applyFill="1" applyBorder="1" applyAlignment="1">
      <alignment horizontal="left" vertical="center"/>
    </xf>
    <xf numFmtId="0" fontId="7" fillId="7" borderId="1" xfId="0" applyFont="1" applyFill="1" applyBorder="1"/>
    <xf numFmtId="165" fontId="7" fillId="7" borderId="1" xfId="0" applyNumberFormat="1" applyFont="1" applyFill="1" applyBorder="1"/>
    <xf numFmtId="164" fontId="0" fillId="4" borderId="0" xfId="0" applyNumberFormat="1" applyFill="1"/>
    <xf numFmtId="0" fontId="2" fillId="8" borderId="1" xfId="0" applyFont="1" applyFill="1" applyBorder="1" applyAlignment="1">
      <alignment wrapText="1"/>
    </xf>
    <xf numFmtId="164" fontId="0" fillId="4" borderId="0" xfId="0" applyNumberFormat="1" applyFont="1" applyFill="1"/>
    <xf numFmtId="164" fontId="0" fillId="0" borderId="0" xfId="0" applyNumberFormat="1" applyFont="1"/>
    <xf numFmtId="2" fontId="0" fillId="4" borderId="0" xfId="0" applyNumberFormat="1" applyFill="1"/>
    <xf numFmtId="165" fontId="2" fillId="8" borderId="1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right" vertical="center"/>
    </xf>
    <xf numFmtId="2" fontId="2" fillId="3" borderId="3" xfId="0" applyNumberFormat="1" applyFont="1" applyFill="1" applyBorder="1" applyAlignment="1">
      <alignment horizontal="right" vertical="center"/>
    </xf>
    <xf numFmtId="2" fontId="2" fillId="3" borderId="4" xfId="0" applyNumberFormat="1" applyFont="1" applyFill="1" applyBorder="1" applyAlignment="1">
      <alignment horizontal="right" vertical="center"/>
    </xf>
    <xf numFmtId="165" fontId="2" fillId="3" borderId="2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right" vertical="center"/>
    </xf>
    <xf numFmtId="165" fontId="2" fillId="3" borderId="4" xfId="0" applyNumberFormat="1" applyFont="1" applyFill="1" applyBorder="1" applyAlignment="1">
      <alignment horizontal="right" vertical="center"/>
    </xf>
    <xf numFmtId="2" fontId="2" fillId="5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2" fontId="2" fillId="5" borderId="2" xfId="0" applyNumberFormat="1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165" fontId="2" fillId="5" borderId="2" xfId="0" applyNumberFormat="1" applyFont="1" applyFill="1" applyBorder="1" applyAlignment="1">
      <alignment horizontal="right" vertical="center"/>
    </xf>
    <xf numFmtId="165" fontId="2" fillId="5" borderId="4" xfId="0" applyNumberFormat="1" applyFont="1" applyFill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65" fontId="2" fillId="8" borderId="2" xfId="0" applyNumberFormat="1" applyFont="1" applyFill="1" applyBorder="1" applyAlignment="1">
      <alignment horizontal="right" vertical="center"/>
    </xf>
    <xf numFmtId="0" fontId="2" fillId="8" borderId="4" xfId="0" applyFont="1" applyFill="1" applyBorder="1" applyAlignment="1">
      <alignment horizontal="right" vertical="center"/>
    </xf>
    <xf numFmtId="165" fontId="2" fillId="8" borderId="4" xfId="0" applyNumberFormat="1" applyFont="1" applyFill="1" applyBorder="1" applyAlignment="1">
      <alignment horizontal="right" vertical="center"/>
    </xf>
    <xf numFmtId="165" fontId="2" fillId="6" borderId="2" xfId="0" applyNumberFormat="1" applyFont="1" applyFill="1" applyBorder="1" applyAlignment="1">
      <alignment horizontal="right" vertical="center"/>
    </xf>
    <xf numFmtId="165" fontId="2" fillId="6" borderId="3" xfId="0" applyNumberFormat="1" applyFont="1" applyFill="1" applyBorder="1" applyAlignment="1">
      <alignment horizontal="right" vertical="center"/>
    </xf>
    <xf numFmtId="165" fontId="2" fillId="6" borderId="1" xfId="0" applyNumberFormat="1" applyFont="1" applyFill="1" applyBorder="1" applyAlignment="1">
      <alignment horizontal="right" vertical="center"/>
    </xf>
    <xf numFmtId="2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  <xf numFmtId="2" fontId="2" fillId="7" borderId="2" xfId="0" applyNumberFormat="1" applyFont="1" applyFill="1" applyBorder="1" applyAlignment="1">
      <alignment horizontal="right" vertical="center"/>
    </xf>
    <xf numFmtId="0" fontId="2" fillId="7" borderId="3" xfId="0" applyFont="1" applyFill="1" applyBorder="1" applyAlignment="1">
      <alignment horizontal="right" vertical="center"/>
    </xf>
    <xf numFmtId="0" fontId="2" fillId="7" borderId="4" xfId="0" applyFont="1" applyFill="1" applyBorder="1" applyAlignment="1">
      <alignment horizontal="right" vertical="center"/>
    </xf>
    <xf numFmtId="165" fontId="2" fillId="7" borderId="3" xfId="0" applyNumberFormat="1" applyFont="1" applyFill="1" applyBorder="1" applyAlignment="1">
      <alignment horizontal="right" vertical="center"/>
    </xf>
    <xf numFmtId="165" fontId="2" fillId="7" borderId="4" xfId="0" applyNumberFormat="1" applyFont="1" applyFill="1" applyBorder="1" applyAlignment="1">
      <alignment horizontal="right" vertical="center"/>
    </xf>
    <xf numFmtId="165" fontId="2" fillId="7" borderId="2" xfId="0" applyNumberFormat="1" applyFont="1" applyFill="1" applyBorder="1" applyAlignment="1">
      <alignment horizontal="right" vertical="center"/>
    </xf>
    <xf numFmtId="0" fontId="2" fillId="10" borderId="2" xfId="0" applyFont="1" applyFill="1" applyBorder="1" applyAlignment="1">
      <alignment horizontal="center" vertical="center"/>
    </xf>
    <xf numFmtId="14" fontId="2" fillId="10" borderId="1" xfId="0" applyNumberFormat="1" applyFont="1" applyFill="1" applyBorder="1" applyAlignment="1">
      <alignment horizontal="left" vertical="center"/>
    </xf>
    <xf numFmtId="0" fontId="2" fillId="10" borderId="1" xfId="0" applyFont="1" applyFill="1" applyBorder="1"/>
    <xf numFmtId="165" fontId="2" fillId="10" borderId="1" xfId="0" applyNumberFormat="1" applyFont="1" applyFill="1" applyBorder="1" applyAlignment="1">
      <alignment horizontal="right" vertical="center"/>
    </xf>
    <xf numFmtId="165" fontId="2" fillId="10" borderId="2" xfId="0" applyNumberFormat="1" applyFont="1" applyFill="1" applyBorder="1" applyAlignment="1">
      <alignment horizontal="center" vertical="center"/>
    </xf>
    <xf numFmtId="166" fontId="2" fillId="10" borderId="1" xfId="0" applyNumberFormat="1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wrapText="1"/>
    </xf>
    <xf numFmtId="165" fontId="2" fillId="10" borderId="4" xfId="0" applyNumberFormat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left" vertical="center"/>
    </xf>
    <xf numFmtId="165" fontId="2" fillId="6" borderId="4" xfId="0" applyNumberFormat="1" applyFont="1" applyFill="1" applyBorder="1" applyAlignment="1">
      <alignment horizontal="right" vertical="center"/>
    </xf>
    <xf numFmtId="166" fontId="2" fillId="6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right" vertical="center"/>
    </xf>
    <xf numFmtId="166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lef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  <xf numFmtId="165" fontId="8" fillId="2" borderId="2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7"/>
  <sheetViews>
    <sheetView tabSelected="1" zoomScale="85" zoomScaleNormal="85" workbookViewId="0">
      <selection activeCell="K25" sqref="K25"/>
    </sheetView>
  </sheetViews>
  <sheetFormatPr defaultRowHeight="15" x14ac:dyDescent="0.25"/>
  <cols>
    <col min="1" max="1" width="12.140625" customWidth="1"/>
    <col min="2" max="2" width="11.7109375" customWidth="1"/>
    <col min="3" max="3" width="51.7109375" customWidth="1"/>
    <col min="4" max="4" width="14.42578125" customWidth="1"/>
    <col min="5" max="6" width="13.28515625" customWidth="1"/>
    <col min="7" max="7" width="15.42578125" customWidth="1"/>
    <col min="8" max="8" width="7.42578125" customWidth="1"/>
    <col min="10" max="11" width="10.5703125" bestFit="1" customWidth="1"/>
  </cols>
  <sheetData>
    <row r="2" spans="1:29" ht="24.75" x14ac:dyDescent="0.45">
      <c r="A2" s="72" t="s">
        <v>14</v>
      </c>
      <c r="B2" s="72"/>
      <c r="C2" s="72"/>
      <c r="D2" s="72"/>
      <c r="E2" s="72"/>
      <c r="F2" s="72"/>
      <c r="G2" s="72"/>
      <c r="H2" s="72"/>
    </row>
    <row r="4" spans="1:29" ht="39" x14ac:dyDescent="0.25">
      <c r="A4" s="61" t="s">
        <v>36</v>
      </c>
      <c r="B4" s="61" t="s">
        <v>2</v>
      </c>
      <c r="C4" s="61" t="s">
        <v>0</v>
      </c>
      <c r="D4" s="62" t="s">
        <v>17</v>
      </c>
      <c r="E4" s="61" t="s">
        <v>18</v>
      </c>
      <c r="F4" s="61" t="s">
        <v>19</v>
      </c>
      <c r="G4" s="61" t="s">
        <v>20</v>
      </c>
      <c r="H4" s="61" t="s">
        <v>1</v>
      </c>
    </row>
    <row r="5" spans="1:29" ht="19.5" x14ac:dyDescent="0.3">
      <c r="A5" s="63" t="s">
        <v>44</v>
      </c>
      <c r="B5" s="123" t="s">
        <v>45</v>
      </c>
      <c r="C5" s="6" t="s">
        <v>16</v>
      </c>
      <c r="D5" s="7">
        <v>2090435</v>
      </c>
      <c r="E5" s="124">
        <f>D5+D6</f>
        <v>2099215</v>
      </c>
      <c r="F5" s="125">
        <v>2610810</v>
      </c>
      <c r="G5" s="130">
        <f>E5-F5</f>
        <v>-511595</v>
      </c>
      <c r="H5" s="126"/>
    </row>
    <row r="6" spans="1:29" ht="19.5" x14ac:dyDescent="0.3">
      <c r="A6" s="127"/>
      <c r="B6" s="126"/>
      <c r="C6" s="126"/>
      <c r="D6" s="7">
        <v>8780</v>
      </c>
      <c r="E6" s="128"/>
      <c r="F6" s="96"/>
      <c r="G6" s="129"/>
      <c r="H6" s="126"/>
    </row>
    <row r="7" spans="1:29" ht="16.5" x14ac:dyDescent="0.3">
      <c r="A7" s="85" t="s">
        <v>30</v>
      </c>
      <c r="B7" s="9" t="s">
        <v>15</v>
      </c>
      <c r="C7" s="10" t="s">
        <v>16</v>
      </c>
      <c r="D7" s="11">
        <v>2335040</v>
      </c>
      <c r="E7" s="73">
        <f>D7+D8+D9+D10+D11</f>
        <v>3881254</v>
      </c>
      <c r="F7" s="73">
        <v>1763071</v>
      </c>
      <c r="G7" s="76">
        <f>E7-F7</f>
        <v>2118183</v>
      </c>
      <c r="H7" s="15"/>
    </row>
    <row r="8" spans="1:29" ht="16.5" x14ac:dyDescent="0.3">
      <c r="A8" s="86"/>
      <c r="B8" s="12" t="s">
        <v>3</v>
      </c>
      <c r="C8" s="10" t="s">
        <v>4</v>
      </c>
      <c r="D8" s="11">
        <v>15113</v>
      </c>
      <c r="E8" s="74"/>
      <c r="F8" s="74"/>
      <c r="G8" s="77"/>
      <c r="H8" s="16">
        <v>0.01</v>
      </c>
    </row>
    <row r="9" spans="1:29" ht="33" x14ac:dyDescent="0.3">
      <c r="A9" s="86"/>
      <c r="B9" s="12" t="s">
        <v>5</v>
      </c>
      <c r="C9" s="13" t="s">
        <v>6</v>
      </c>
      <c r="D9" s="45">
        <v>1000000</v>
      </c>
      <c r="E9" s="74"/>
      <c r="F9" s="74"/>
      <c r="G9" s="77"/>
      <c r="H9" s="15"/>
    </row>
    <row r="10" spans="1:29" ht="16.5" x14ac:dyDescent="0.3">
      <c r="A10" s="86"/>
      <c r="B10" s="12" t="s">
        <v>5</v>
      </c>
      <c r="C10" s="10" t="s">
        <v>7</v>
      </c>
      <c r="D10" s="11">
        <v>31101</v>
      </c>
      <c r="E10" s="74"/>
      <c r="F10" s="74"/>
      <c r="G10" s="77"/>
      <c r="H10" s="16">
        <v>0.01</v>
      </c>
    </row>
    <row r="11" spans="1:29" ht="16.5" x14ac:dyDescent="0.3">
      <c r="A11" s="87"/>
      <c r="B11" s="14">
        <v>44414</v>
      </c>
      <c r="C11" s="10" t="s">
        <v>8</v>
      </c>
      <c r="D11" s="11">
        <v>500000</v>
      </c>
      <c r="E11" s="75"/>
      <c r="F11" s="75"/>
      <c r="G11" s="78"/>
      <c r="H11" s="15"/>
      <c r="J11" s="56"/>
    </row>
    <row r="12" spans="1:29" s="17" customFormat="1" ht="16.5" x14ac:dyDescent="0.3">
      <c r="A12" s="88" t="s">
        <v>31</v>
      </c>
      <c r="B12" s="20" t="s">
        <v>21</v>
      </c>
      <c r="C12" s="21" t="s">
        <v>16</v>
      </c>
      <c r="D12" s="22">
        <v>2008232</v>
      </c>
      <c r="E12" s="79">
        <f>D12+D13</f>
        <v>2069551</v>
      </c>
      <c r="F12" s="81">
        <v>2733387</v>
      </c>
      <c r="G12" s="83">
        <f>E12-F12</f>
        <v>-663836</v>
      </c>
      <c r="H12" s="23"/>
      <c r="J12" s="56"/>
    </row>
    <row r="13" spans="1:29" ht="16.5" x14ac:dyDescent="0.3">
      <c r="A13" s="89"/>
      <c r="B13" s="24" t="s">
        <v>9</v>
      </c>
      <c r="C13" s="21" t="s">
        <v>10</v>
      </c>
      <c r="D13" s="22">
        <v>61319</v>
      </c>
      <c r="E13" s="80"/>
      <c r="F13" s="82"/>
      <c r="G13" s="84"/>
      <c r="H13" s="25">
        <v>0.01</v>
      </c>
      <c r="J13" s="57"/>
    </row>
    <row r="14" spans="1:29" s="17" customFormat="1" ht="16.5" x14ac:dyDescent="0.3">
      <c r="A14" s="63" t="s">
        <v>32</v>
      </c>
      <c r="B14" s="8" t="s">
        <v>22</v>
      </c>
      <c r="C14" s="6" t="s">
        <v>16</v>
      </c>
      <c r="D14" s="7">
        <v>1890195</v>
      </c>
      <c r="E14" s="96">
        <f>D14+D15</f>
        <v>1940195</v>
      </c>
      <c r="F14" s="98">
        <v>2449644</v>
      </c>
      <c r="G14" s="98">
        <f>E14-F14</f>
        <v>-509449</v>
      </c>
      <c r="H14" s="19"/>
      <c r="J14" s="54"/>
    </row>
    <row r="15" spans="1:29" ht="16.5" x14ac:dyDescent="0.3">
      <c r="A15" s="64"/>
      <c r="B15" s="26">
        <v>44259</v>
      </c>
      <c r="C15" s="6" t="s">
        <v>11</v>
      </c>
      <c r="D15" s="7">
        <v>50000</v>
      </c>
      <c r="E15" s="97"/>
      <c r="F15" s="99"/>
      <c r="G15" s="99"/>
      <c r="H15" s="18"/>
    </row>
    <row r="16" spans="1:29" s="31" customFormat="1" ht="16.5" x14ac:dyDescent="0.3">
      <c r="A16" s="65" t="s">
        <v>33</v>
      </c>
      <c r="B16" s="28" t="s">
        <v>29</v>
      </c>
      <c r="C16" s="49" t="s">
        <v>16</v>
      </c>
      <c r="D16" s="50">
        <v>2023340</v>
      </c>
      <c r="E16" s="93">
        <f>D16+D17</f>
        <v>2083340</v>
      </c>
      <c r="F16" s="95">
        <v>2938681</v>
      </c>
      <c r="G16" s="93">
        <f>E16-F16</f>
        <v>-855341</v>
      </c>
      <c r="H16" s="27"/>
      <c r="I16" s="17"/>
      <c r="J16" s="17"/>
      <c r="K16" s="54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s="31" customFormat="1" ht="16.5" x14ac:dyDescent="0.3">
      <c r="A17" s="66"/>
      <c r="B17" s="28" t="s">
        <v>27</v>
      </c>
      <c r="C17" s="29" t="s">
        <v>28</v>
      </c>
      <c r="D17" s="30">
        <v>60000</v>
      </c>
      <c r="E17" s="94"/>
      <c r="F17" s="95"/>
      <c r="G17" s="94"/>
      <c r="H17" s="2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s="35" customFormat="1" ht="16.5" x14ac:dyDescent="0.3">
      <c r="A18" s="67" t="s">
        <v>34</v>
      </c>
      <c r="B18" s="51" t="s">
        <v>12</v>
      </c>
      <c r="C18" s="52" t="s">
        <v>16</v>
      </c>
      <c r="D18" s="53">
        <v>1943350</v>
      </c>
      <c r="E18" s="100">
        <f>D18+D19+D20</f>
        <v>3600873</v>
      </c>
      <c r="F18" s="103">
        <v>2063835</v>
      </c>
      <c r="G18" s="105">
        <f>E18-F18</f>
        <v>1537038</v>
      </c>
      <c r="H18" s="3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s="35" customFormat="1" ht="16.5" x14ac:dyDescent="0.3">
      <c r="A19" s="68"/>
      <c r="B19" s="36" t="s">
        <v>12</v>
      </c>
      <c r="C19" s="33" t="s">
        <v>13</v>
      </c>
      <c r="D19" s="34">
        <v>112523</v>
      </c>
      <c r="E19" s="101"/>
      <c r="F19" s="103"/>
      <c r="G19" s="103"/>
      <c r="H19" s="37">
        <v>0.01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s="35" customFormat="1" ht="16.5" x14ac:dyDescent="0.3">
      <c r="A20" s="69"/>
      <c r="B20" s="38">
        <v>44288</v>
      </c>
      <c r="C20" s="33" t="s">
        <v>23</v>
      </c>
      <c r="D20" s="34">
        <v>1545000</v>
      </c>
      <c r="E20" s="102"/>
      <c r="F20" s="104"/>
      <c r="G20" s="104"/>
      <c r="H20" s="3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s="35" customFormat="1" ht="16.5" x14ac:dyDescent="0.3">
      <c r="A21" s="70" t="s">
        <v>35</v>
      </c>
      <c r="B21" s="39" t="s">
        <v>24</v>
      </c>
      <c r="C21" s="40" t="s">
        <v>16</v>
      </c>
      <c r="D21" s="41">
        <v>2048587</v>
      </c>
      <c r="E21" s="90">
        <f>D21+D22</f>
        <v>5139526</v>
      </c>
      <c r="F21" s="90">
        <v>4156300</v>
      </c>
      <c r="G21" s="90">
        <f>E21-F21</f>
        <v>983226</v>
      </c>
      <c r="H21" s="42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s="35" customFormat="1" ht="33" x14ac:dyDescent="0.3">
      <c r="A22" s="71"/>
      <c r="B22" s="39" t="s">
        <v>26</v>
      </c>
      <c r="C22" s="55" t="s">
        <v>25</v>
      </c>
      <c r="D22" s="59">
        <v>3090939</v>
      </c>
      <c r="E22" s="91"/>
      <c r="F22" s="92"/>
      <c r="G22" s="92"/>
      <c r="H22" s="42"/>
      <c r="I22" s="17"/>
      <c r="J22" s="17"/>
      <c r="K22" s="58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s="17" customFormat="1" ht="16.5" x14ac:dyDescent="0.3">
      <c r="A23" s="106" t="s">
        <v>39</v>
      </c>
      <c r="B23" s="107" t="s">
        <v>37</v>
      </c>
      <c r="C23" s="108" t="s">
        <v>16</v>
      </c>
      <c r="D23" s="109">
        <v>1776700</v>
      </c>
      <c r="E23" s="110">
        <f>D23+D24</f>
        <v>2276700</v>
      </c>
      <c r="F23" s="110">
        <v>3385672</v>
      </c>
      <c r="G23" s="110">
        <f>E23-F23</f>
        <v>-1108972</v>
      </c>
      <c r="H23" s="111"/>
      <c r="K23" s="58"/>
    </row>
    <row r="24" spans="1:29" s="17" customFormat="1" ht="16.5" x14ac:dyDescent="0.3">
      <c r="A24" s="112"/>
      <c r="B24" s="107">
        <v>43842</v>
      </c>
      <c r="C24" s="113" t="s">
        <v>38</v>
      </c>
      <c r="D24" s="109">
        <v>500000</v>
      </c>
      <c r="E24" s="112"/>
      <c r="F24" s="114"/>
      <c r="G24" s="114"/>
      <c r="H24" s="111"/>
      <c r="K24" s="58"/>
    </row>
    <row r="25" spans="1:29" s="17" customFormat="1" ht="16.5" x14ac:dyDescent="0.3">
      <c r="A25" s="27" t="s">
        <v>41</v>
      </c>
      <c r="B25" s="115" t="s">
        <v>40</v>
      </c>
      <c r="C25" s="29" t="s">
        <v>16</v>
      </c>
      <c r="D25" s="47">
        <v>1731000</v>
      </c>
      <c r="E25" s="116">
        <f>D25</f>
        <v>1731000</v>
      </c>
      <c r="F25" s="116">
        <v>1110099</v>
      </c>
      <c r="G25" s="116">
        <f>E25-F25</f>
        <v>620901</v>
      </c>
      <c r="H25" s="117"/>
      <c r="K25" s="58"/>
    </row>
    <row r="26" spans="1:29" s="17" customFormat="1" ht="16.5" x14ac:dyDescent="0.25">
      <c r="A26" s="60" t="s">
        <v>42</v>
      </c>
      <c r="B26" s="118" t="s">
        <v>43</v>
      </c>
      <c r="C26" s="121" t="s">
        <v>16</v>
      </c>
      <c r="D26" s="119">
        <v>1392350</v>
      </c>
      <c r="E26" s="122">
        <f>D26</f>
        <v>1392350</v>
      </c>
      <c r="F26" s="48">
        <v>430752</v>
      </c>
      <c r="G26" s="48">
        <f>E26-F26</f>
        <v>961598</v>
      </c>
      <c r="H26" s="120"/>
      <c r="K26" s="58"/>
    </row>
    <row r="27" spans="1:29" ht="16.5" x14ac:dyDescent="0.3">
      <c r="A27" s="5"/>
      <c r="B27" s="4"/>
      <c r="C27" s="46"/>
      <c r="D27" s="4"/>
      <c r="E27" s="43"/>
      <c r="F27" s="44"/>
      <c r="G27" s="44"/>
      <c r="H27" s="3"/>
    </row>
    <row r="28" spans="1:29" ht="15.75" x14ac:dyDescent="0.3">
      <c r="B28" s="1"/>
      <c r="C28" s="1"/>
      <c r="D28" s="1"/>
      <c r="E28" s="1"/>
      <c r="F28" s="2"/>
      <c r="G28" s="2"/>
      <c r="H28" s="1"/>
    </row>
    <row r="29" spans="1:29" ht="15.75" x14ac:dyDescent="0.3">
      <c r="B29" s="1"/>
      <c r="C29" s="1"/>
      <c r="D29" s="1"/>
      <c r="E29" s="1"/>
      <c r="F29" s="2"/>
      <c r="G29" s="2"/>
      <c r="H29" s="1"/>
    </row>
    <row r="30" spans="1:29" ht="15.75" x14ac:dyDescent="0.3">
      <c r="B30" s="1"/>
      <c r="C30" s="1"/>
      <c r="D30" s="1"/>
      <c r="E30" s="1"/>
      <c r="F30" s="2"/>
      <c r="G30" s="2"/>
      <c r="H30" s="1"/>
    </row>
    <row r="31" spans="1:29" ht="15.75" x14ac:dyDescent="0.3">
      <c r="B31" s="1"/>
      <c r="C31" s="1"/>
      <c r="D31" s="1"/>
      <c r="E31" s="1"/>
      <c r="F31" s="2"/>
      <c r="G31" s="2"/>
      <c r="H31" s="1"/>
    </row>
    <row r="32" spans="1:29" ht="15.75" x14ac:dyDescent="0.3">
      <c r="B32" s="1"/>
      <c r="C32" s="1"/>
      <c r="D32" s="1"/>
      <c r="E32" s="1"/>
      <c r="F32" s="2"/>
      <c r="G32" s="2"/>
      <c r="H32" s="1"/>
    </row>
    <row r="33" spans="2:8" ht="15.75" x14ac:dyDescent="0.3">
      <c r="B33" s="1"/>
      <c r="C33" s="1"/>
      <c r="D33" s="1"/>
      <c r="E33" s="1"/>
      <c r="F33" s="1"/>
      <c r="G33" s="1"/>
      <c r="H33" s="1"/>
    </row>
    <row r="34" spans="2:8" ht="15.75" x14ac:dyDescent="0.3">
      <c r="B34" s="1"/>
      <c r="C34" s="1"/>
      <c r="D34" s="1"/>
      <c r="E34" s="1"/>
      <c r="F34" s="1"/>
      <c r="G34" s="1"/>
      <c r="H34" s="1"/>
    </row>
    <row r="35" spans="2:8" ht="15.75" x14ac:dyDescent="0.3">
      <c r="B35" s="1"/>
      <c r="C35" s="1"/>
      <c r="D35" s="1"/>
      <c r="E35" s="1"/>
      <c r="F35" s="1"/>
      <c r="G35" s="1"/>
      <c r="H35" s="1"/>
    </row>
    <row r="36" spans="2:8" ht="15.75" x14ac:dyDescent="0.3">
      <c r="B36" s="1"/>
      <c r="C36" s="1"/>
      <c r="D36" s="1"/>
      <c r="E36" s="1"/>
      <c r="F36" s="1"/>
      <c r="G36" s="1"/>
      <c r="H36" s="1"/>
    </row>
    <row r="37" spans="2:8" ht="15.75" x14ac:dyDescent="0.3">
      <c r="B37" s="1"/>
      <c r="C37" s="1"/>
      <c r="D37" s="1"/>
      <c r="E37" s="1"/>
      <c r="F37" s="1"/>
      <c r="G37" s="1"/>
      <c r="H37" s="1"/>
    </row>
  </sheetData>
  <mergeCells count="33">
    <mergeCell ref="A5:A6"/>
    <mergeCell ref="E5:E6"/>
    <mergeCell ref="F5:F6"/>
    <mergeCell ref="G5:G6"/>
    <mergeCell ref="E18:E20"/>
    <mergeCell ref="F18:F20"/>
    <mergeCell ref="G18:G20"/>
    <mergeCell ref="A23:A24"/>
    <mergeCell ref="E23:E24"/>
    <mergeCell ref="F23:F24"/>
    <mergeCell ref="G23:G24"/>
    <mergeCell ref="G16:G17"/>
    <mergeCell ref="E16:E17"/>
    <mergeCell ref="F16:F17"/>
    <mergeCell ref="E14:E15"/>
    <mergeCell ref="F14:F15"/>
    <mergeCell ref="G14:G15"/>
    <mergeCell ref="A14:A15"/>
    <mergeCell ref="A16:A17"/>
    <mergeCell ref="A18:A20"/>
    <mergeCell ref="A21:A22"/>
    <mergeCell ref="A2:H2"/>
    <mergeCell ref="E7:E11"/>
    <mergeCell ref="F7:F11"/>
    <mergeCell ref="G7:G11"/>
    <mergeCell ref="E12:E13"/>
    <mergeCell ref="F12:F13"/>
    <mergeCell ref="G12:G13"/>
    <mergeCell ref="A7:A11"/>
    <mergeCell ref="A12:A13"/>
    <mergeCell ref="E21:E22"/>
    <mergeCell ref="F21:F22"/>
    <mergeCell ref="G21:G22"/>
  </mergeCells>
  <pageMargins left="0.45" right="0.45" top="0.5" bottom="0.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2021-08-03T05:44:35Z</dcterms:modified>
</cp:coreProperties>
</file>