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dil\Desktop\项目\云南\分形预测程序707\分形预测程序\"/>
    </mc:Choice>
  </mc:AlternateContent>
  <xr:revisionPtr revIDLastSave="0" documentId="13_ncr:1_{3365429F-3848-4A17-8CD3-9698A9EEECC0}" xr6:coauthVersionLast="36" xr6:coauthVersionMax="36" xr10:uidLastSave="{00000000-0000-0000-0000-000000000000}"/>
  <bookViews>
    <workbookView xWindow="0" yWindow="0" windowWidth="21600" windowHeight="8775" activeTab="3" xr2:uid="{5DBA3C9A-9295-4B79-BEEE-8891791C0402}"/>
  </bookViews>
  <sheets>
    <sheet name="最高" sheetId="4" r:id="rId1"/>
    <sheet name="最低" sheetId="6" r:id="rId2"/>
    <sheet name="中位" sheetId="7" r:id="rId3"/>
    <sheet name="预测" sheetId="14" r:id="rId4"/>
    <sheet name="Sheet5" sheetId="8" r:id="rId5"/>
    <sheet name="Sheet6" sheetId="9" r:id="rId6"/>
    <sheet name="Sheet7" sheetId="10" r:id="rId7"/>
    <sheet name="Sheet8" sheetId="11" r:id="rId8"/>
    <sheet name="Sheet9" sheetId="12" r:id="rId9"/>
    <sheet name="Sheet10" sheetId="13" r:id="rId10"/>
    <sheet name="Sheet2" sheetId="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5" l="1"/>
  <c r="G14" i="5"/>
  <c r="G8" i="5"/>
  <c r="G7" i="5"/>
  <c r="G3" i="5"/>
  <c r="G2" i="5"/>
  <c r="C9" i="13"/>
  <c r="C9" i="12"/>
  <c r="C9" i="11"/>
  <c r="C9" i="10"/>
  <c r="C9" i="9"/>
  <c r="C9" i="8"/>
  <c r="D9" i="8"/>
  <c r="E9" i="8"/>
  <c r="D9" i="9"/>
  <c r="E9" i="9"/>
  <c r="D9" i="10"/>
  <c r="E9" i="10"/>
  <c r="D9" i="11"/>
  <c r="E9" i="11"/>
  <c r="D9" i="12"/>
  <c r="E9" i="12"/>
  <c r="D9" i="13"/>
  <c r="E9" i="13"/>
</calcChain>
</file>

<file path=xl/sharedStrings.xml><?xml version="1.0" encoding="utf-8"?>
<sst xmlns="http://schemas.openxmlformats.org/spreadsheetml/2006/main" count="30" uniqueCount="6">
  <si>
    <t>日程表</t>
  </si>
  <si>
    <t>值</t>
  </si>
  <si>
    <t>趋势预测</t>
  </si>
  <si>
    <t>置信下限</t>
  </si>
  <si>
    <t>置信上限</t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</si>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</sst>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2" fontId="0" fillId="0" borderId="0" xfId="0" applyNumberFormat="1" applyAlignment="1"/>
  </cellXfs>
  <cellStyles count="1">
    <cellStyle name="常规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Sheet5!$B$2:$B$9</c:f>
              <c:numCache>
                <c:formatCode>General</c:formatCode>
                <c:ptCount val="8"/>
                <c:pt idx="0">
                  <c:v>54355.5</c:v>
                </c:pt>
                <c:pt idx="1">
                  <c:v>52621.599999999999</c:v>
                </c:pt>
                <c:pt idx="2">
                  <c:v>49526.9</c:v>
                </c:pt>
                <c:pt idx="3">
                  <c:v>51218.5</c:v>
                </c:pt>
                <c:pt idx="4">
                  <c:v>57205.2</c:v>
                </c:pt>
                <c:pt idx="5">
                  <c:v>63633.8</c:v>
                </c:pt>
                <c:pt idx="6">
                  <c:v>77652.3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58-4032-A34D-8A27C20A2CE9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趋势预测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Sheet5!$C$2:$C$9</c:f>
              <c:numCache>
                <c:formatCode>General</c:formatCode>
                <c:ptCount val="8"/>
                <c:pt idx="6">
                  <c:v>77652.3</c:v>
                </c:pt>
                <c:pt idx="7">
                  <c:v>81209.196428571435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58-4032-A34D-8A27C20A2CE9}"/>
            </c:ext>
          </c:extLst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置信下限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Sheet5!$A$2:$A$9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Sheet5!$D$2:$D$9</c:f>
              <c:numCache>
                <c:formatCode>General</c:formatCode>
                <c:ptCount val="8"/>
                <c:pt idx="6" formatCode="0.00">
                  <c:v>77652.3</c:v>
                </c:pt>
                <c:pt idx="7" formatCode="0.00">
                  <c:v>72591.157699084331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58-4032-A34D-8A27C20A2CE9}"/>
            </c:ext>
          </c:extLst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置信上限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Sheet5!$A$2:$A$9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Sheet5!$E$2:$E$9</c:f>
              <c:numCache>
                <c:formatCode>General</c:formatCode>
                <c:ptCount val="8"/>
                <c:pt idx="6" formatCode="0.00">
                  <c:v>77652.3</c:v>
                </c:pt>
                <c:pt idx="7" formatCode="0.00">
                  <c:v>89827.235158058538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58-4032-A34D-8A27C20A2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695199"/>
        <c:axId val="1980401455"/>
      </c:lineChart>
      <c:catAx>
        <c:axId val="197469519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0401455"/>
        <c:crosses val="autoZero"/>
        <c:auto val="1"/>
        <c:lblAlgn val="ctr"/>
        <c:lblOffset val="100"/>
        <c:noMultiLvlLbl val="0"/>
      </c:catAx>
      <c:valAx>
        <c:axId val="198040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469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Sheet6!$B$2:$B$9</c:f>
              <c:numCache>
                <c:formatCode>General</c:formatCode>
                <c:ptCount val="8"/>
                <c:pt idx="0">
                  <c:v>1142266.5000000002</c:v>
                </c:pt>
                <c:pt idx="1">
                  <c:v>1112739.7299999997</c:v>
                </c:pt>
                <c:pt idx="2">
                  <c:v>1010153.6799999999</c:v>
                </c:pt>
                <c:pt idx="3">
                  <c:v>1031733.6799999999</c:v>
                </c:pt>
                <c:pt idx="4">
                  <c:v>1143642.7599999998</c:v>
                </c:pt>
                <c:pt idx="5">
                  <c:v>1277332.3999999999</c:v>
                </c:pt>
                <c:pt idx="6">
                  <c:v>1593890.7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A5-49E5-8C64-77303B517295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趋势预测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Sheet6!$A$2:$A$9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Sheet6!$C$2:$C$9</c:f>
              <c:numCache>
                <c:formatCode>General</c:formatCode>
                <c:ptCount val="8"/>
                <c:pt idx="6">
                  <c:v>1593890.7</c:v>
                </c:pt>
                <c:pt idx="7">
                  <c:v>1658803.0935714287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A5-49E5-8C64-77303B517295}"/>
            </c:ext>
          </c:extLst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置信下限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Sheet6!$A$2:$A$9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Sheet6!$D$2:$D$9</c:f>
              <c:numCache>
                <c:formatCode>General</c:formatCode>
                <c:ptCount val="8"/>
                <c:pt idx="6" formatCode="0.00">
                  <c:v>1593890.7</c:v>
                </c:pt>
                <c:pt idx="7" formatCode="0.00">
                  <c:v>1455529.6376376371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A5-49E5-8C64-77303B517295}"/>
            </c:ext>
          </c:extLst>
        </c:ser>
        <c:ser>
          <c:idx val="3"/>
          <c:order val="3"/>
          <c:tx>
            <c:strRef>
              <c:f>Sheet6!$E$1</c:f>
              <c:strCache>
                <c:ptCount val="1"/>
                <c:pt idx="0">
                  <c:v>置信上限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Sheet6!$A$2:$A$9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Sheet6!$E$2:$E$9</c:f>
              <c:numCache>
                <c:formatCode>General</c:formatCode>
                <c:ptCount val="8"/>
                <c:pt idx="6" formatCode="0.00">
                  <c:v>1593890.7</c:v>
                </c:pt>
                <c:pt idx="7" formatCode="0.00">
                  <c:v>1862076.5495052203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A5-49E5-8C64-77303B517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354559"/>
        <c:axId val="1973690847"/>
      </c:lineChart>
      <c:catAx>
        <c:axId val="197335455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3690847"/>
        <c:crosses val="autoZero"/>
        <c:auto val="1"/>
        <c:lblAlgn val="ctr"/>
        <c:lblOffset val="100"/>
        <c:noMultiLvlLbl val="0"/>
      </c:catAx>
      <c:valAx>
        <c:axId val="19736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335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Sheet7!$B$2:$B$9</c:f>
              <c:numCache>
                <c:formatCode>General</c:formatCode>
                <c:ptCount val="8"/>
                <c:pt idx="0">
                  <c:v>47750.5</c:v>
                </c:pt>
                <c:pt idx="1">
                  <c:v>48482.8</c:v>
                </c:pt>
                <c:pt idx="2">
                  <c:v>45154.400000000001</c:v>
                </c:pt>
                <c:pt idx="3">
                  <c:v>44125.3</c:v>
                </c:pt>
                <c:pt idx="4">
                  <c:v>51854.2</c:v>
                </c:pt>
                <c:pt idx="5">
                  <c:v>60016.2</c:v>
                </c:pt>
                <c:pt idx="6">
                  <c:v>65362.3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4C-4415-BF22-5508C0724184}"/>
            </c:ext>
          </c:extLst>
        </c:ser>
        <c:ser>
          <c:idx val="1"/>
          <c:order val="1"/>
          <c:tx>
            <c:strRef>
              <c:f>Sheet7!$C$1</c:f>
              <c:strCache>
                <c:ptCount val="1"/>
                <c:pt idx="0">
                  <c:v>趋势预测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Sheet7!$A$2:$A$9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Sheet7!$C$2:$C$9</c:f>
              <c:numCache>
                <c:formatCode>General</c:formatCode>
                <c:ptCount val="8"/>
                <c:pt idx="6">
                  <c:v>65362.3</c:v>
                </c:pt>
                <c:pt idx="7">
                  <c:v>68312.371428571438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4C-4415-BF22-5508C0724184}"/>
            </c:ext>
          </c:extLst>
        </c:ser>
        <c:ser>
          <c:idx val="2"/>
          <c:order val="2"/>
          <c:tx>
            <c:strRef>
              <c:f>Sheet7!$D$1</c:f>
              <c:strCache>
                <c:ptCount val="1"/>
                <c:pt idx="0">
                  <c:v>置信下限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Sheet7!$A$2:$A$9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Sheet7!$D$2:$D$9</c:f>
              <c:numCache>
                <c:formatCode>General</c:formatCode>
                <c:ptCount val="8"/>
                <c:pt idx="6" formatCode="0.00">
                  <c:v>65362.3</c:v>
                </c:pt>
                <c:pt idx="7" formatCode="0.00">
                  <c:v>60329.517859552085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4C-4415-BF22-5508C0724184}"/>
            </c:ext>
          </c:extLst>
        </c:ser>
        <c:ser>
          <c:idx val="3"/>
          <c:order val="3"/>
          <c:tx>
            <c:strRef>
              <c:f>Sheet7!$E$1</c:f>
              <c:strCache>
                <c:ptCount val="1"/>
                <c:pt idx="0">
                  <c:v>置信上限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Sheet7!$A$2:$A$9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Sheet7!$E$2:$E$9</c:f>
              <c:numCache>
                <c:formatCode>General</c:formatCode>
                <c:ptCount val="8"/>
                <c:pt idx="6" formatCode="0.00">
                  <c:v>65362.3</c:v>
                </c:pt>
                <c:pt idx="7" formatCode="0.00">
                  <c:v>76295.224997590791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4C-4415-BF22-5508C0724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490623"/>
        <c:axId val="1902308799"/>
      </c:lineChart>
      <c:catAx>
        <c:axId val="175249062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2308799"/>
        <c:crosses val="autoZero"/>
        <c:auto val="1"/>
        <c:lblAlgn val="ctr"/>
        <c:lblOffset val="100"/>
        <c:noMultiLvlLbl val="0"/>
      </c:catAx>
      <c:valAx>
        <c:axId val="190230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49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Sheet8!$B$2:$B$9</c:f>
              <c:numCache>
                <c:formatCode>General</c:formatCode>
                <c:ptCount val="8"/>
                <c:pt idx="0">
                  <c:v>1010015.13</c:v>
                </c:pt>
                <c:pt idx="1">
                  <c:v>997591.72</c:v>
                </c:pt>
                <c:pt idx="2">
                  <c:v>899249.85000000009</c:v>
                </c:pt>
                <c:pt idx="3">
                  <c:v>879287.76000000013</c:v>
                </c:pt>
                <c:pt idx="4">
                  <c:v>1032263.3399999999</c:v>
                </c:pt>
                <c:pt idx="5">
                  <c:v>1193705.1199999999</c:v>
                </c:pt>
                <c:pt idx="6">
                  <c:v>1297320.5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70-4DCE-9789-A982F8B286B6}"/>
            </c:ext>
          </c:extLst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趋势预测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Sheet8!$A$2:$A$9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Sheet8!$C$2:$C$9</c:f>
              <c:numCache>
                <c:formatCode>General</c:formatCode>
                <c:ptCount val="8"/>
                <c:pt idx="6">
                  <c:v>1297320.5</c:v>
                </c:pt>
                <c:pt idx="7">
                  <c:v>1346861.7999999998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70-4DCE-9789-A982F8B286B6}"/>
            </c:ext>
          </c:extLst>
        </c:ser>
        <c:ser>
          <c:idx val="2"/>
          <c:order val="2"/>
          <c:tx>
            <c:strRef>
              <c:f>Sheet8!$D$1</c:f>
              <c:strCache>
                <c:ptCount val="1"/>
                <c:pt idx="0">
                  <c:v>置信下限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Sheet8!$A$2:$A$9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Sheet8!$D$2:$D$9</c:f>
              <c:numCache>
                <c:formatCode>General</c:formatCode>
                <c:ptCount val="8"/>
                <c:pt idx="6" formatCode="0.00">
                  <c:v>1297320.5</c:v>
                </c:pt>
                <c:pt idx="7" formatCode="0.00">
                  <c:v>1175681.1621162919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70-4DCE-9789-A982F8B286B6}"/>
            </c:ext>
          </c:extLst>
        </c:ser>
        <c:ser>
          <c:idx val="3"/>
          <c:order val="3"/>
          <c:tx>
            <c:strRef>
              <c:f>Sheet8!$E$1</c:f>
              <c:strCache>
                <c:ptCount val="1"/>
                <c:pt idx="0">
                  <c:v>置信上限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Sheet8!$A$2:$A$9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Sheet8!$E$2:$E$9</c:f>
              <c:numCache>
                <c:formatCode>General</c:formatCode>
                <c:ptCount val="8"/>
                <c:pt idx="6" formatCode="0.00">
                  <c:v>1297320.5</c:v>
                </c:pt>
                <c:pt idx="7" formatCode="0.00">
                  <c:v>1518042.4378837077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70-4DCE-9789-A982F8B28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8328895"/>
        <c:axId val="1903232415"/>
      </c:lineChart>
      <c:catAx>
        <c:axId val="197832889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3232415"/>
        <c:crosses val="autoZero"/>
        <c:auto val="1"/>
        <c:lblAlgn val="ctr"/>
        <c:lblOffset val="100"/>
        <c:noMultiLvlLbl val="0"/>
      </c:catAx>
      <c:valAx>
        <c:axId val="190323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832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Sheet9!$B$2:$B$9</c:f>
              <c:numCache>
                <c:formatCode>General</c:formatCode>
                <c:ptCount val="8"/>
                <c:pt idx="0">
                  <c:v>48507.6</c:v>
                </c:pt>
                <c:pt idx="1">
                  <c:v>48925.3</c:v>
                </c:pt>
                <c:pt idx="2">
                  <c:v>48300.1</c:v>
                </c:pt>
                <c:pt idx="3">
                  <c:v>49162.5</c:v>
                </c:pt>
                <c:pt idx="4">
                  <c:v>52855.9</c:v>
                </c:pt>
                <c:pt idx="5">
                  <c:v>62106.400000000001</c:v>
                </c:pt>
                <c:pt idx="6">
                  <c:v>69128.899999999994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BA-4452-B137-FD614611B0E3}"/>
            </c:ext>
          </c:extLst>
        </c:ser>
        <c:ser>
          <c:idx val="1"/>
          <c:order val="1"/>
          <c:tx>
            <c:strRef>
              <c:f>Sheet9!$C$1</c:f>
              <c:strCache>
                <c:ptCount val="1"/>
                <c:pt idx="0">
                  <c:v>趋势预测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Sheet9!$A$2:$A$9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Sheet9!$C$2:$C$9</c:f>
              <c:numCache>
                <c:formatCode>General</c:formatCode>
                <c:ptCount val="8"/>
                <c:pt idx="6">
                  <c:v>69128.899999999994</c:v>
                </c:pt>
                <c:pt idx="7">
                  <c:v>72442.539285714287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BA-4452-B137-FD614611B0E3}"/>
            </c:ext>
          </c:extLst>
        </c:ser>
        <c:ser>
          <c:idx val="2"/>
          <c:order val="2"/>
          <c:tx>
            <c:strRef>
              <c:f>Sheet9!$D$1</c:f>
              <c:strCache>
                <c:ptCount val="1"/>
                <c:pt idx="0">
                  <c:v>置信下限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Sheet9!$A$2:$A$9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Sheet9!$D$2:$D$9</c:f>
              <c:numCache>
                <c:formatCode>General</c:formatCode>
                <c:ptCount val="8"/>
                <c:pt idx="6" formatCode="0.00">
                  <c:v>69128.899999999994</c:v>
                </c:pt>
                <c:pt idx="7" formatCode="0.00">
                  <c:v>66807.260252491003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BA-4452-B137-FD614611B0E3}"/>
            </c:ext>
          </c:extLst>
        </c:ser>
        <c:ser>
          <c:idx val="3"/>
          <c:order val="3"/>
          <c:tx>
            <c:strRef>
              <c:f>Sheet9!$E$1</c:f>
              <c:strCache>
                <c:ptCount val="1"/>
                <c:pt idx="0">
                  <c:v>置信上限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Sheet9!$A$2:$A$9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Sheet9!$E$2:$E$9</c:f>
              <c:numCache>
                <c:formatCode>General</c:formatCode>
                <c:ptCount val="8"/>
                <c:pt idx="6" formatCode="0.00">
                  <c:v>69128.899999999994</c:v>
                </c:pt>
                <c:pt idx="7" formatCode="0.00">
                  <c:v>78077.81831893757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BA-4452-B137-FD614611B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8237231"/>
        <c:axId val="1752687679"/>
      </c:lineChart>
      <c:catAx>
        <c:axId val="154823723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687679"/>
        <c:crosses val="autoZero"/>
        <c:auto val="1"/>
        <c:lblAlgn val="ctr"/>
        <c:lblOffset val="100"/>
        <c:noMultiLvlLbl val="0"/>
      </c:catAx>
      <c:valAx>
        <c:axId val="175268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823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Sheet10!$B$1</c:f>
              <c:strCache>
                <c:ptCount val="1"/>
                <c:pt idx="0">
                  <c:v>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Sheet10!$B$2:$B$9</c:f>
              <c:numCache>
                <c:formatCode>General</c:formatCode>
                <c:ptCount val="8"/>
                <c:pt idx="0">
                  <c:v>1011249.8099999999</c:v>
                </c:pt>
                <c:pt idx="1">
                  <c:v>1016974.9899999999</c:v>
                </c:pt>
                <c:pt idx="2">
                  <c:v>996930.92</c:v>
                </c:pt>
                <c:pt idx="3">
                  <c:v>1002660.4600000003</c:v>
                </c:pt>
                <c:pt idx="4">
                  <c:v>1065054.67</c:v>
                </c:pt>
                <c:pt idx="5">
                  <c:v>1262205.8000000003</c:v>
                </c:pt>
                <c:pt idx="6">
                  <c:v>1413397.2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B-46B7-A657-CEF205F0CA34}"/>
            </c:ext>
          </c:extLst>
        </c:ser>
        <c:ser>
          <c:idx val="1"/>
          <c:order val="1"/>
          <c:tx>
            <c:strRef>
              <c:f>Sheet10!$C$1</c:f>
              <c:strCache>
                <c:ptCount val="1"/>
                <c:pt idx="0">
                  <c:v>趋势预测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Sheet10!$A$2:$A$9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Sheet10!$C$2:$C$9</c:f>
              <c:numCache>
                <c:formatCode>General</c:formatCode>
                <c:ptCount val="8"/>
                <c:pt idx="6">
                  <c:v>1413397.2</c:v>
                </c:pt>
                <c:pt idx="7">
                  <c:v>1476433.8978571431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B-46B7-A657-CEF205F0CA34}"/>
            </c:ext>
          </c:extLst>
        </c:ser>
        <c:ser>
          <c:idx val="2"/>
          <c:order val="2"/>
          <c:tx>
            <c:strRef>
              <c:f>Sheet10!$D$1</c:f>
              <c:strCache>
                <c:ptCount val="1"/>
                <c:pt idx="0">
                  <c:v>置信下限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Sheet10!$A$2:$A$9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Sheet10!$D$2:$D$9</c:f>
              <c:numCache>
                <c:formatCode>General</c:formatCode>
                <c:ptCount val="8"/>
                <c:pt idx="6" formatCode="0.00">
                  <c:v>1413397.2</c:v>
                </c:pt>
                <c:pt idx="7" formatCode="0.00">
                  <c:v>1350046.5546057341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AB-46B7-A657-CEF205F0CA34}"/>
            </c:ext>
          </c:extLst>
        </c:ser>
        <c:ser>
          <c:idx val="3"/>
          <c:order val="3"/>
          <c:tx>
            <c:strRef>
              <c:f>Sheet10!$E$1</c:f>
              <c:strCache>
                <c:ptCount val="1"/>
                <c:pt idx="0">
                  <c:v>置信上限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Sheet10!$A$2:$A$9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Sheet10!$E$2:$E$9</c:f>
              <c:numCache>
                <c:formatCode>General</c:formatCode>
                <c:ptCount val="8"/>
                <c:pt idx="6" formatCode="0.00">
                  <c:v>1413397.2</c:v>
                </c:pt>
                <c:pt idx="7" formatCode="0.00">
                  <c:v>1602821.2411085521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AB-46B7-A657-CEF205F0C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2126063"/>
        <c:axId val="1983463519"/>
      </c:lineChart>
      <c:catAx>
        <c:axId val="190212606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3463519"/>
        <c:crosses val="autoZero"/>
        <c:auto val="1"/>
        <c:lblAlgn val="ctr"/>
        <c:lblOffset val="100"/>
        <c:noMultiLvlLbl val="0"/>
      </c:catAx>
      <c:valAx>
        <c:axId val="198346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212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614362</xdr:colOff>
      <xdr:row>6</xdr:row>
      <xdr:rowOff>104775</xdr:rowOff>
    </xdr:from>
    <xdr:to>
      <xdr:col>14</xdr:col>
      <xdr:colOff>576262</xdr:colOff>
      <xdr:row>22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3F6709-5EF4-40A8-8D58-A94AFC103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481012</xdr:colOff>
      <xdr:row>6</xdr:row>
      <xdr:rowOff>104775</xdr:rowOff>
    </xdr:from>
    <xdr:to>
      <xdr:col>14</xdr:col>
      <xdr:colOff>442912</xdr:colOff>
      <xdr:row>22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BADCC86-5B21-412B-9EFC-4F6369AF8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614362</xdr:colOff>
      <xdr:row>6</xdr:row>
      <xdr:rowOff>104775</xdr:rowOff>
    </xdr:from>
    <xdr:to>
      <xdr:col>14</xdr:col>
      <xdr:colOff>576262</xdr:colOff>
      <xdr:row>22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1B272A0-07D0-4760-B33A-BEE18DB43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481012</xdr:colOff>
      <xdr:row>6</xdr:row>
      <xdr:rowOff>104775</xdr:rowOff>
    </xdr:from>
    <xdr:to>
      <xdr:col>14</xdr:col>
      <xdr:colOff>442912</xdr:colOff>
      <xdr:row>22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296684A-9DC3-4F65-B751-8DD91179B3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614362</xdr:colOff>
      <xdr:row>6</xdr:row>
      <xdr:rowOff>104775</xdr:rowOff>
    </xdr:from>
    <xdr:to>
      <xdr:col>14</xdr:col>
      <xdr:colOff>576262</xdr:colOff>
      <xdr:row>22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446F9D0-FF82-4D1C-87FF-748FDC433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481012</xdr:colOff>
      <xdr:row>6</xdr:row>
      <xdr:rowOff>104775</xdr:rowOff>
    </xdr:from>
    <xdr:to>
      <xdr:col>14</xdr:col>
      <xdr:colOff>442912</xdr:colOff>
      <xdr:row>22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2D9C1B0-680A-47F5-A66D-CE8BE055C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C35E3-F23C-44A4-A67D-FC4D769B307F}" name="表1" displayName="表1" ref="A1:E9" totalsRowShown="0">
  <autoFilter ref="A1:E9" xr:uid="{36059F43-9C0E-4C69-A6D4-68B289F00DA7}"/>
  <tableColumns count="5">
    <tableColumn id="1" xr3:uid="{C6819A9A-FCFF-4D9D-8A9D-F687A8F2DC3D}" name="日程表" dataDxfId="11"/>
    <tableColumn id="2" xr3:uid="{8DB36548-7737-4991-A1C1-A544DB59779C}" name="值" dataDxfId="10"/>
    <tableColumn id="3" xr3:uid="{2FA45E3C-43D5-45EC-92D4-AEB37F964F34}" name="趋势预测"/>
    <tableColumn id="4" xr3:uid="{D190BABB-41E8-4529-990F-285AED3784D8}" name="置信下限"/>
    <tableColumn id="5" xr3:uid="{1FA42B8E-8EFF-4D68-BD47-C1E8A93A1FD2}" name="置信上限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04D326-D17E-4E6C-915F-2E045E5899A5}" name="表2" displayName="表2" ref="A1:E9" totalsRowShown="0">
  <autoFilter ref="A1:E9" xr:uid="{C1843E12-E6B1-4E83-BFE8-182E36834482}"/>
  <tableColumns count="5">
    <tableColumn id="1" xr3:uid="{9CD81FE1-C062-4B85-976A-37462A2584D3}" name="日程表" dataDxfId="9"/>
    <tableColumn id="2" xr3:uid="{BF394E39-41E2-4ADF-BA3B-A0F636DA3D9A}" name="值" dataDxfId="8"/>
    <tableColumn id="3" xr3:uid="{E13E25CF-1D58-423F-A111-BC237FA89D57}" name="趋势预测"/>
    <tableColumn id="4" xr3:uid="{8E01705E-5550-46A2-82CA-0E7B73C665A3}" name="置信下限"/>
    <tableColumn id="5" xr3:uid="{880E3D30-DD3F-49EC-85DD-B0D389306134}" name="置信上限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FD9003-5AD9-4EC2-9DEC-40DB2803D1D8}" name="表3" displayName="表3" ref="A1:E9" totalsRowShown="0">
  <autoFilter ref="A1:E9" xr:uid="{B2F66B17-4ED8-493A-9BD9-7DB6BEE1F928}"/>
  <tableColumns count="5">
    <tableColumn id="1" xr3:uid="{0140C46C-67E5-49EB-BD01-49DAC7A0A905}" name="日程表" dataDxfId="7"/>
    <tableColumn id="2" xr3:uid="{65471886-D7EE-411A-A2FE-888970935592}" name="值" dataDxfId="6"/>
    <tableColumn id="3" xr3:uid="{11D3330E-DFA7-4FB0-9AA8-D0940E109724}" name="趋势预测"/>
    <tableColumn id="4" xr3:uid="{2AE6DBA6-C083-405E-A2C4-6B9B2305523C}" name="置信下限"/>
    <tableColumn id="5" xr3:uid="{A260ECB0-ABE4-4D39-A75F-B78885CAA47C}" name="置信上限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C11DDF-2523-4B89-8754-3A7C5D648267}" name="表4" displayName="表4" ref="A1:E9" totalsRowShown="0">
  <autoFilter ref="A1:E9" xr:uid="{C7A2784D-C541-4A3D-965A-FD2714D85049}"/>
  <tableColumns count="5">
    <tableColumn id="1" xr3:uid="{6313C900-D5C5-4664-85DD-BE9B7F25BFAB}" name="日程表" dataDxfId="5"/>
    <tableColumn id="2" xr3:uid="{5FC5782D-FA46-42E2-91FA-AAA0CBD487BE}" name="值" dataDxfId="4"/>
    <tableColumn id="3" xr3:uid="{42C33508-7DBB-4D1D-8868-8681514F4239}" name="趋势预测"/>
    <tableColumn id="4" xr3:uid="{3675DFAD-1DCF-4813-867E-2E9A057847FA}" name="置信下限"/>
    <tableColumn id="5" xr3:uid="{A4F74E44-98BD-4707-87C8-E07E71FAA6AF}" name="置信上限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2A2372-BC0D-42C0-B3DA-6C81FD37A4CD}" name="表5" displayName="表5" ref="A1:E9" totalsRowShown="0">
  <autoFilter ref="A1:E9" xr:uid="{279687B0-A5B3-4C4B-B8E4-26CF6483D0E2}"/>
  <tableColumns count="5">
    <tableColumn id="1" xr3:uid="{BB908D23-5C21-4680-AF99-57CDF4E92203}" name="日程表" dataDxfId="3"/>
    <tableColumn id="2" xr3:uid="{EF3C88A0-53A2-4863-9C95-CAE32518B0F0}" name="值" dataDxfId="2"/>
    <tableColumn id="3" xr3:uid="{C205EFE7-265C-43A7-9391-5FEC398C38B4}" name="趋势预测"/>
    <tableColumn id="4" xr3:uid="{6EF7DFB3-B35A-4222-BFF5-5E937A3688E7}" name="置信下限"/>
    <tableColumn id="5" xr3:uid="{A0731A48-9B7D-435C-8E8D-82FFB2032386}" name="置信上限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A47214-2722-4F68-93BA-D5BBD633436B}" name="表6" displayName="表6" ref="A1:E9" totalsRowShown="0">
  <autoFilter ref="A1:E9" xr:uid="{24675F45-5845-4678-9990-FC87A2B75517}"/>
  <tableColumns count="5">
    <tableColumn id="1" xr3:uid="{CCF24CA5-1A7A-481F-A8AA-73027BC60ABC}" name="  " dataDxfId="1"/>
    <tableColumn id="2" xr3:uid="{10A5851A-DCC1-4097-AEEC-591867761E41}" name="值" dataDxfId="0"/>
    <tableColumn id="3" xr3:uid="{3FA3D2D6-875D-4F5A-8D5B-D52825246972}" name="趋势预测"/>
    <tableColumn id="4" xr3:uid="{937EF9BB-8CB8-4722-A4AD-C4B455EDF3E3}" name="置信下限"/>
    <tableColumn id="5" xr3:uid="{AE4A1D6A-3446-418D-BFE0-6885640183A3}" name="置信上限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C603-820E-4361-9921-B101934D40F1}">
  <dimension ref="A1:X7"/>
  <sheetViews>
    <sheetView workbookViewId="0">
      <selection activeCell="A10" sqref="A10:A11"/>
    </sheetView>
  </sheetViews>
  <sheetFormatPr defaultRowHeight="14.25" x14ac:dyDescent="0.2"/>
  <sheetData>
    <row r="1" spans="1:24" x14ac:dyDescent="0.2">
      <c r="A1">
        <v>44265.3</v>
      </c>
      <c r="B1">
        <v>43663.3</v>
      </c>
      <c r="C1">
        <v>42594</v>
      </c>
      <c r="D1">
        <v>42253.8</v>
      </c>
      <c r="E1">
        <v>41978.400000000001</v>
      </c>
      <c r="F1">
        <v>42587.3</v>
      </c>
      <c r="G1">
        <v>44744.7</v>
      </c>
      <c r="H1">
        <v>47885.9</v>
      </c>
      <c r="I1">
        <v>49864.4</v>
      </c>
      <c r="J1">
        <v>49735</v>
      </c>
      <c r="K1">
        <v>38634.699999999997</v>
      </c>
      <c r="L1">
        <v>52109.599999999999</v>
      </c>
      <c r="M1">
        <v>49070.8</v>
      </c>
      <c r="N1">
        <v>47748.4</v>
      </c>
      <c r="O1">
        <v>48797.3</v>
      </c>
      <c r="P1">
        <v>49319</v>
      </c>
      <c r="Q1">
        <v>51034.2</v>
      </c>
      <c r="R1">
        <v>54355.5</v>
      </c>
      <c r="S1">
        <v>52299.8</v>
      </c>
      <c r="T1">
        <v>53095.1</v>
      </c>
      <c r="U1">
        <v>51923.1</v>
      </c>
      <c r="V1">
        <v>50191.6</v>
      </c>
      <c r="W1">
        <v>47093.3</v>
      </c>
      <c r="X1">
        <v>47022</v>
      </c>
    </row>
    <row r="2" spans="1:24" x14ac:dyDescent="0.2">
      <c r="A2">
        <v>42854.1</v>
      </c>
      <c r="B2">
        <v>41581</v>
      </c>
      <c r="C2">
        <v>40335.919999999998</v>
      </c>
      <c r="D2">
        <v>40015.949999999997</v>
      </c>
      <c r="E2">
        <v>39513.449999999997</v>
      </c>
      <c r="F2">
        <v>39557.81</v>
      </c>
      <c r="G2">
        <v>41718</v>
      </c>
      <c r="H2">
        <v>45038.3</v>
      </c>
      <c r="I2">
        <v>48293.3</v>
      </c>
      <c r="J2">
        <v>49500.3</v>
      </c>
      <c r="K2">
        <v>51318.3</v>
      </c>
      <c r="L2">
        <v>52588.1</v>
      </c>
      <c r="M2">
        <v>48549.9</v>
      </c>
      <c r="N2">
        <v>46639.9</v>
      </c>
      <c r="O2">
        <v>47318.5</v>
      </c>
      <c r="P2">
        <v>48124.9</v>
      </c>
      <c r="Q2">
        <v>49585.4</v>
      </c>
      <c r="R2">
        <v>52621.599999999999</v>
      </c>
      <c r="S2">
        <v>50269</v>
      </c>
      <c r="T2">
        <v>50018</v>
      </c>
      <c r="U2">
        <v>50122.2</v>
      </c>
      <c r="V2">
        <v>48008.2</v>
      </c>
      <c r="W2">
        <v>44940.2</v>
      </c>
      <c r="X2">
        <v>44227.4</v>
      </c>
    </row>
    <row r="3" spans="1:24" x14ac:dyDescent="0.2">
      <c r="A3">
        <v>37359.42</v>
      </c>
      <c r="B3">
        <v>36202.089999999997</v>
      </c>
      <c r="C3">
        <v>35207.800000000003</v>
      </c>
      <c r="D3">
        <v>34592.559999999998</v>
      </c>
      <c r="E3">
        <v>34231.22</v>
      </c>
      <c r="F3">
        <v>34316.980000000003</v>
      </c>
      <c r="G3">
        <v>35903.61</v>
      </c>
      <c r="H3">
        <v>39925.1</v>
      </c>
      <c r="I3">
        <v>44143.6</v>
      </c>
      <c r="J3">
        <v>46148.1</v>
      </c>
      <c r="K3">
        <v>47618.9</v>
      </c>
      <c r="L3">
        <v>48316.6</v>
      </c>
      <c r="M3">
        <v>44906.7</v>
      </c>
      <c r="N3">
        <v>43188.9</v>
      </c>
      <c r="O3">
        <v>43411.9</v>
      </c>
      <c r="P3">
        <v>44192.7</v>
      </c>
      <c r="Q3">
        <v>45772.2</v>
      </c>
      <c r="R3">
        <v>49526.9</v>
      </c>
      <c r="S3">
        <v>46885.2</v>
      </c>
      <c r="T3">
        <v>44670.1</v>
      </c>
      <c r="U3">
        <v>45917.5</v>
      </c>
      <c r="V3">
        <v>44740.800000000003</v>
      </c>
      <c r="W3">
        <v>41789.800000000003</v>
      </c>
      <c r="X3">
        <v>41185</v>
      </c>
    </row>
    <row r="4" spans="1:24" x14ac:dyDescent="0.2">
      <c r="A4">
        <v>38071.75</v>
      </c>
      <c r="B4">
        <v>36741.15</v>
      </c>
      <c r="C4">
        <v>35481.97</v>
      </c>
      <c r="D4">
        <v>34556.370000000003</v>
      </c>
      <c r="E4">
        <v>34327.949999999997</v>
      </c>
      <c r="F4">
        <v>34571.42</v>
      </c>
      <c r="G4">
        <v>36340.559999999998</v>
      </c>
      <c r="H4">
        <v>40046.82</v>
      </c>
      <c r="I4">
        <v>44147.1</v>
      </c>
      <c r="J4">
        <v>47746.6</v>
      </c>
      <c r="K4">
        <v>50362.1</v>
      </c>
      <c r="L4">
        <v>51218.5</v>
      </c>
      <c r="M4">
        <v>45616.6</v>
      </c>
      <c r="N4">
        <v>43701.2</v>
      </c>
      <c r="O4">
        <v>44393.1</v>
      </c>
      <c r="P4">
        <v>45533.9</v>
      </c>
      <c r="Q4">
        <v>47412.1</v>
      </c>
      <c r="R4">
        <v>50232.800000000003</v>
      </c>
      <c r="S4">
        <v>48655</v>
      </c>
      <c r="T4">
        <v>46569.599999999999</v>
      </c>
      <c r="U4">
        <v>47695.9</v>
      </c>
      <c r="V4">
        <v>45499.1</v>
      </c>
      <c r="W4">
        <v>42423.3</v>
      </c>
      <c r="X4">
        <v>40388.79</v>
      </c>
    </row>
    <row r="5" spans="1:24" x14ac:dyDescent="0.2">
      <c r="A5">
        <v>39933.97</v>
      </c>
      <c r="B5">
        <v>38400.019999999997</v>
      </c>
      <c r="C5">
        <v>36565.15</v>
      </c>
      <c r="D5">
        <v>36224.31</v>
      </c>
      <c r="E5">
        <v>36106.15</v>
      </c>
      <c r="F5">
        <v>36604.400000000001</v>
      </c>
      <c r="G5">
        <v>40111.86</v>
      </c>
      <c r="H5">
        <v>45108.6</v>
      </c>
      <c r="I5">
        <v>48914.400000000001</v>
      </c>
      <c r="J5">
        <v>53300.4</v>
      </c>
      <c r="K5">
        <v>56178</v>
      </c>
      <c r="L5">
        <v>57205.2</v>
      </c>
      <c r="M5">
        <v>50731.7</v>
      </c>
      <c r="N5">
        <v>48604.6</v>
      </c>
      <c r="O5">
        <v>49671.199999999997</v>
      </c>
      <c r="P5">
        <v>50751.5</v>
      </c>
      <c r="Q5">
        <v>53569</v>
      </c>
      <c r="R5">
        <v>56966.9</v>
      </c>
      <c r="S5">
        <v>55473.7</v>
      </c>
      <c r="T5">
        <v>55614.1</v>
      </c>
      <c r="U5">
        <v>53944.5</v>
      </c>
      <c r="V5">
        <v>51794.400000000001</v>
      </c>
      <c r="W5">
        <v>47714.8</v>
      </c>
      <c r="X5">
        <v>44153.9</v>
      </c>
    </row>
    <row r="6" spans="1:24" x14ac:dyDescent="0.2">
      <c r="A6">
        <v>44504.5</v>
      </c>
      <c r="B6">
        <v>43004.9</v>
      </c>
      <c r="C6">
        <v>41527.5</v>
      </c>
      <c r="D6">
        <v>40811.199999999997</v>
      </c>
      <c r="E6">
        <v>40801.800000000003</v>
      </c>
      <c r="F6">
        <v>41409.199999999997</v>
      </c>
      <c r="G6">
        <v>44966.400000000001</v>
      </c>
      <c r="H6">
        <v>49861.8</v>
      </c>
      <c r="I6">
        <v>54258.8</v>
      </c>
      <c r="J6">
        <v>59581.4</v>
      </c>
      <c r="K6">
        <v>62347.1</v>
      </c>
      <c r="L6">
        <v>62207.7</v>
      </c>
      <c r="M6">
        <v>55607.6</v>
      </c>
      <c r="N6">
        <v>53225.3</v>
      </c>
      <c r="O6">
        <v>54564.6</v>
      </c>
      <c r="P6">
        <v>56682.6</v>
      </c>
      <c r="Q6">
        <v>59197.7</v>
      </c>
      <c r="R6">
        <v>63633.8</v>
      </c>
      <c r="S6">
        <v>63275.8</v>
      </c>
      <c r="T6">
        <v>62680.6</v>
      </c>
      <c r="U6">
        <v>60806.400000000001</v>
      </c>
      <c r="V6">
        <v>57836</v>
      </c>
      <c r="W6">
        <v>53593.5</v>
      </c>
      <c r="X6">
        <v>48928.2</v>
      </c>
    </row>
    <row r="7" spans="1:24" x14ac:dyDescent="0.2">
      <c r="A7">
        <v>56904.1</v>
      </c>
      <c r="B7">
        <v>54972.9</v>
      </c>
      <c r="C7">
        <v>53595.199999999997</v>
      </c>
      <c r="D7">
        <v>52782.3</v>
      </c>
      <c r="E7">
        <v>52032.800000000003</v>
      </c>
      <c r="F7">
        <v>52981.8</v>
      </c>
      <c r="G7">
        <v>57023.5</v>
      </c>
      <c r="H7">
        <v>62206.9</v>
      </c>
      <c r="I7">
        <v>67176.600000000006</v>
      </c>
      <c r="J7">
        <v>72684</v>
      </c>
      <c r="K7">
        <v>76137.8</v>
      </c>
      <c r="L7">
        <v>77145</v>
      </c>
      <c r="M7">
        <v>69464.7</v>
      </c>
      <c r="N7">
        <v>67397</v>
      </c>
      <c r="O7">
        <v>68820.7</v>
      </c>
      <c r="P7">
        <v>71123.199999999997</v>
      </c>
      <c r="Q7">
        <v>73740.899999999994</v>
      </c>
      <c r="R7">
        <v>77652.3</v>
      </c>
      <c r="S7">
        <v>76163.7</v>
      </c>
      <c r="T7">
        <v>73967</v>
      </c>
      <c r="U7">
        <v>75179</v>
      </c>
      <c r="V7">
        <v>73079.600000000006</v>
      </c>
      <c r="W7">
        <v>68206.2</v>
      </c>
      <c r="X7">
        <v>63453.5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750C-F486-48AB-A46F-39D8B8DECC89}">
  <dimension ref="A1:X7"/>
  <sheetViews>
    <sheetView workbookViewId="0">
      <selection activeCell="A10" sqref="A10:A11"/>
    </sheetView>
  </sheetViews>
  <sheetFormatPr defaultRowHeight="14.25" x14ac:dyDescent="0.2"/>
  <sheetData>
    <row r="1" spans="1:24" x14ac:dyDescent="0.2">
      <c r="A1">
        <v>41000</v>
      </c>
      <c r="B1">
        <v>39596.660000000003</v>
      </c>
      <c r="C1">
        <v>38360.19</v>
      </c>
      <c r="D1">
        <v>38334.43</v>
      </c>
      <c r="E1">
        <v>37925.54</v>
      </c>
      <c r="F1">
        <v>37803.550000000003</v>
      </c>
      <c r="G1">
        <v>38720.85</v>
      </c>
      <c r="H1">
        <v>40420.910000000003</v>
      </c>
      <c r="I1">
        <v>43790</v>
      </c>
      <c r="J1">
        <v>44826.9</v>
      </c>
      <c r="K1">
        <v>46666.1</v>
      </c>
      <c r="L1">
        <v>47236.9</v>
      </c>
      <c r="M1">
        <v>33307.699999999997</v>
      </c>
      <c r="N1">
        <v>42580.1</v>
      </c>
      <c r="O1">
        <v>43015.5</v>
      </c>
      <c r="P1">
        <v>43871.6</v>
      </c>
      <c r="Q1">
        <v>44997.3</v>
      </c>
      <c r="R1">
        <v>47750.5</v>
      </c>
      <c r="S1">
        <v>45179</v>
      </c>
      <c r="T1">
        <v>43874.400000000001</v>
      </c>
      <c r="U1">
        <v>45022.6</v>
      </c>
      <c r="V1">
        <v>43370.400000000001</v>
      </c>
      <c r="W1">
        <v>41109.08</v>
      </c>
      <c r="X1">
        <v>41254.92</v>
      </c>
    </row>
    <row r="2" spans="1:24" x14ac:dyDescent="0.2">
      <c r="A2">
        <v>37481.07</v>
      </c>
      <c r="B2">
        <v>36468.21</v>
      </c>
      <c r="C2">
        <v>35205.46</v>
      </c>
      <c r="D2">
        <v>34720.29</v>
      </c>
      <c r="E2">
        <v>34400.61</v>
      </c>
      <c r="F2">
        <v>34654.67</v>
      </c>
      <c r="G2">
        <v>37009.5</v>
      </c>
      <c r="H2">
        <v>40477.26</v>
      </c>
      <c r="I2">
        <v>43414.9</v>
      </c>
      <c r="J2">
        <v>44454.9</v>
      </c>
      <c r="K2">
        <v>46289.8</v>
      </c>
      <c r="L2">
        <v>46953.5</v>
      </c>
      <c r="M2">
        <v>43304.5</v>
      </c>
      <c r="N2">
        <v>41508.6</v>
      </c>
      <c r="O2">
        <v>42146.7</v>
      </c>
      <c r="P2">
        <v>43347.9</v>
      </c>
      <c r="Q2">
        <v>45052.3</v>
      </c>
      <c r="R2">
        <v>48482.8</v>
      </c>
      <c r="S2">
        <v>46593.3</v>
      </c>
      <c r="T2">
        <v>46517.7</v>
      </c>
      <c r="U2">
        <v>45643</v>
      </c>
      <c r="V2">
        <v>43552.1</v>
      </c>
      <c r="W2">
        <v>40076.07</v>
      </c>
      <c r="X2">
        <v>39836.58</v>
      </c>
    </row>
    <row r="3" spans="1:24" x14ac:dyDescent="0.2">
      <c r="A3">
        <v>31134.85</v>
      </c>
      <c r="B3">
        <v>29805.42</v>
      </c>
      <c r="C3">
        <v>28773.78</v>
      </c>
      <c r="D3">
        <v>28649.78</v>
      </c>
      <c r="E3">
        <v>28656.62</v>
      </c>
      <c r="F3">
        <v>29059.85</v>
      </c>
      <c r="G3">
        <v>31081.78</v>
      </c>
      <c r="H3">
        <v>34475.19</v>
      </c>
      <c r="I3">
        <v>38041.19</v>
      </c>
      <c r="J3">
        <v>41031.300000000003</v>
      </c>
      <c r="K3">
        <v>43465.7</v>
      </c>
      <c r="L3">
        <v>44257.2</v>
      </c>
      <c r="M3">
        <v>40336.9</v>
      </c>
      <c r="N3">
        <v>38950.04</v>
      </c>
      <c r="O3">
        <v>39356.06</v>
      </c>
      <c r="P3">
        <v>40450.5</v>
      </c>
      <c r="Q3">
        <v>41828.6</v>
      </c>
      <c r="R3">
        <v>45154.400000000001</v>
      </c>
      <c r="S3">
        <v>43558.9</v>
      </c>
      <c r="T3">
        <v>43661.3</v>
      </c>
      <c r="U3">
        <v>42621.9</v>
      </c>
      <c r="V3">
        <v>40552.019999999997</v>
      </c>
      <c r="W3">
        <v>37390.639999999999</v>
      </c>
      <c r="X3">
        <v>36955.93</v>
      </c>
    </row>
    <row r="4" spans="1:24" x14ac:dyDescent="0.2">
      <c r="A4">
        <v>31885.13</v>
      </c>
      <c r="B4">
        <v>30434.27</v>
      </c>
      <c r="C4">
        <v>29410.85</v>
      </c>
      <c r="D4">
        <v>28647.5</v>
      </c>
      <c r="E4">
        <v>28135.45</v>
      </c>
      <c r="F4">
        <v>28436.19</v>
      </c>
      <c r="G4">
        <v>29984.93</v>
      </c>
      <c r="H4">
        <v>33578.49</v>
      </c>
      <c r="I4">
        <v>37747.83</v>
      </c>
      <c r="J4">
        <v>41221.199999999997</v>
      </c>
      <c r="K4">
        <v>43585.9</v>
      </c>
      <c r="L4">
        <v>44125.3</v>
      </c>
      <c r="M4">
        <v>38528.400000000001</v>
      </c>
      <c r="N4">
        <v>36808.92</v>
      </c>
      <c r="O4">
        <v>37089.01</v>
      </c>
      <c r="P4">
        <v>37500.720000000001</v>
      </c>
      <c r="Q4">
        <v>40647.5</v>
      </c>
      <c r="R4">
        <v>44079.7</v>
      </c>
      <c r="S4">
        <v>42945.9</v>
      </c>
      <c r="T4">
        <v>40571.300000000003</v>
      </c>
      <c r="U4">
        <v>41678.199999999997</v>
      </c>
      <c r="V4">
        <v>40049.93</v>
      </c>
      <c r="W4">
        <v>37104.01</v>
      </c>
      <c r="X4">
        <v>35091.129999999997</v>
      </c>
    </row>
    <row r="5" spans="1:24" x14ac:dyDescent="0.2">
      <c r="A5">
        <v>35792.86</v>
      </c>
      <c r="B5">
        <v>34238.92</v>
      </c>
      <c r="C5">
        <v>33166.769999999997</v>
      </c>
      <c r="D5">
        <v>32457.41</v>
      </c>
      <c r="E5">
        <v>31891.57</v>
      </c>
      <c r="F5">
        <v>32659.4</v>
      </c>
      <c r="G5">
        <v>35505.46</v>
      </c>
      <c r="H5">
        <v>39751.43</v>
      </c>
      <c r="I5">
        <v>44281.1</v>
      </c>
      <c r="J5">
        <v>48287.3</v>
      </c>
      <c r="K5">
        <v>50745.5</v>
      </c>
      <c r="L5">
        <v>51483.199999999997</v>
      </c>
      <c r="M5">
        <v>45796.2</v>
      </c>
      <c r="N5">
        <v>43968.2</v>
      </c>
      <c r="O5">
        <v>44857.4</v>
      </c>
      <c r="P5">
        <v>45900.5</v>
      </c>
      <c r="Q5">
        <v>48151.5</v>
      </c>
      <c r="R5">
        <v>51854.2</v>
      </c>
      <c r="S5">
        <v>50744.6</v>
      </c>
      <c r="T5">
        <v>49392.7</v>
      </c>
      <c r="U5">
        <v>49654.9</v>
      </c>
      <c r="V5">
        <v>47132.6</v>
      </c>
      <c r="W5">
        <v>43848.3</v>
      </c>
      <c r="X5">
        <v>40701.32</v>
      </c>
    </row>
    <row r="6" spans="1:24" x14ac:dyDescent="0.2">
      <c r="A6">
        <v>41420.800000000003</v>
      </c>
      <c r="B6">
        <v>40468.9</v>
      </c>
      <c r="C6">
        <v>39159.919999999998</v>
      </c>
      <c r="D6">
        <v>38446.97</v>
      </c>
      <c r="E6">
        <v>37478.910000000003</v>
      </c>
      <c r="F6">
        <v>36802.44</v>
      </c>
      <c r="G6">
        <v>39254.980000000003</v>
      </c>
      <c r="H6">
        <v>44691.6</v>
      </c>
      <c r="I6">
        <v>50209.2</v>
      </c>
      <c r="J6">
        <v>54824.800000000003</v>
      </c>
      <c r="K6">
        <v>57851.8</v>
      </c>
      <c r="L6">
        <v>58837</v>
      </c>
      <c r="M6">
        <v>53188.4</v>
      </c>
      <c r="N6">
        <v>50888.4</v>
      </c>
      <c r="O6">
        <v>51281.2</v>
      </c>
      <c r="P6">
        <v>52999.199999999997</v>
      </c>
      <c r="Q6">
        <v>55494.6</v>
      </c>
      <c r="R6">
        <v>60016.2</v>
      </c>
      <c r="S6">
        <v>58938.400000000001</v>
      </c>
      <c r="T6">
        <v>56804.2</v>
      </c>
      <c r="U6">
        <v>58236.9</v>
      </c>
      <c r="V6">
        <v>56039.3</v>
      </c>
      <c r="W6">
        <v>52351.1</v>
      </c>
      <c r="X6">
        <v>48019.9</v>
      </c>
    </row>
    <row r="7" spans="1:24" x14ac:dyDescent="0.2">
      <c r="A7">
        <v>45584.800000000003</v>
      </c>
      <c r="B7">
        <v>43843.4</v>
      </c>
      <c r="C7">
        <v>42078.5</v>
      </c>
      <c r="D7">
        <v>40989.300000000003</v>
      </c>
      <c r="E7">
        <v>40324</v>
      </c>
      <c r="F7">
        <v>40823</v>
      </c>
      <c r="G7">
        <v>44389.1</v>
      </c>
      <c r="H7">
        <v>49489.7</v>
      </c>
      <c r="I7">
        <v>54992.9</v>
      </c>
      <c r="J7">
        <v>60296.2</v>
      </c>
      <c r="K7">
        <v>63229.4</v>
      </c>
      <c r="L7">
        <v>62754.3</v>
      </c>
      <c r="M7">
        <v>57132.7</v>
      </c>
      <c r="N7">
        <v>55531.3</v>
      </c>
      <c r="O7">
        <v>56901.9</v>
      </c>
      <c r="P7">
        <v>57859.199999999997</v>
      </c>
      <c r="Q7">
        <v>60419.3</v>
      </c>
      <c r="R7">
        <v>65362.3</v>
      </c>
      <c r="S7">
        <v>64391</v>
      </c>
      <c r="T7">
        <v>61180.6</v>
      </c>
      <c r="U7">
        <v>61791.5</v>
      </c>
      <c r="V7">
        <v>60720.9</v>
      </c>
      <c r="W7">
        <v>56207.3</v>
      </c>
      <c r="X7">
        <v>51027.9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2C30-3597-4C30-B54F-96FC4A0948BF}">
  <dimension ref="A1:X7"/>
  <sheetViews>
    <sheetView workbookViewId="0">
      <selection activeCell="A10" sqref="A10:A11"/>
    </sheetView>
  </sheetViews>
  <sheetFormatPr defaultRowHeight="14.25" x14ac:dyDescent="0.2"/>
  <sheetData>
    <row r="1" spans="1:24" x14ac:dyDescent="0.2">
      <c r="A1">
        <v>39134.089999999997</v>
      </c>
      <c r="B1">
        <v>38473.19</v>
      </c>
      <c r="C1">
        <v>37501.269999999997</v>
      </c>
      <c r="D1">
        <v>37222.089999999997</v>
      </c>
      <c r="E1">
        <v>36611.39</v>
      </c>
      <c r="F1">
        <v>36888.78</v>
      </c>
      <c r="G1">
        <v>38645.449999999997</v>
      </c>
      <c r="H1">
        <v>40894.1</v>
      </c>
      <c r="I1">
        <v>42975.1</v>
      </c>
      <c r="J1">
        <v>44008.6</v>
      </c>
      <c r="K1">
        <v>45632.2</v>
      </c>
      <c r="L1">
        <v>46486.7</v>
      </c>
      <c r="M1">
        <v>43695.199999999997</v>
      </c>
      <c r="N1">
        <v>42334.5</v>
      </c>
      <c r="O1">
        <v>42738.3</v>
      </c>
      <c r="P1">
        <v>43299.9</v>
      </c>
      <c r="Q1">
        <v>44995.1</v>
      </c>
      <c r="R1">
        <v>48507.6</v>
      </c>
      <c r="S1">
        <v>46248.1</v>
      </c>
      <c r="T1">
        <v>44957</v>
      </c>
      <c r="U1">
        <v>45010.7</v>
      </c>
      <c r="V1">
        <v>43370.400000000001</v>
      </c>
      <c r="W1">
        <v>41016.75</v>
      </c>
      <c r="X1">
        <v>40603.300000000003</v>
      </c>
    </row>
    <row r="2" spans="1:24" x14ac:dyDescent="0.2">
      <c r="A2">
        <v>38951.629999999997</v>
      </c>
      <c r="B2">
        <v>37291.4</v>
      </c>
      <c r="C2">
        <v>36309.14</v>
      </c>
      <c r="D2">
        <v>36096.49</v>
      </c>
      <c r="E2">
        <v>35831.25</v>
      </c>
      <c r="F2">
        <v>35741.440000000002</v>
      </c>
      <c r="G2">
        <v>37213.769999999997</v>
      </c>
      <c r="H2">
        <v>40513.07</v>
      </c>
      <c r="I2">
        <v>44430.5</v>
      </c>
      <c r="J2">
        <v>45536.1</v>
      </c>
      <c r="K2">
        <v>47593.5</v>
      </c>
      <c r="L2">
        <v>48334.1</v>
      </c>
      <c r="M2">
        <v>44360.9</v>
      </c>
      <c r="N2">
        <v>42821.1</v>
      </c>
      <c r="O2">
        <v>43377</v>
      </c>
      <c r="P2">
        <v>44142.6</v>
      </c>
      <c r="Q2">
        <v>45869.7</v>
      </c>
      <c r="R2">
        <v>48925.3</v>
      </c>
      <c r="S2">
        <v>46622.5</v>
      </c>
      <c r="T2">
        <v>44573.1</v>
      </c>
      <c r="U2">
        <v>45914.7</v>
      </c>
      <c r="V2">
        <v>44015.9</v>
      </c>
      <c r="W2">
        <v>41453.800000000003</v>
      </c>
      <c r="X2">
        <v>41056</v>
      </c>
    </row>
    <row r="3" spans="1:24" x14ac:dyDescent="0.2">
      <c r="A3">
        <v>38050.910000000003</v>
      </c>
      <c r="B3">
        <v>36659.440000000002</v>
      </c>
      <c r="C3">
        <v>35888.03</v>
      </c>
      <c r="D3">
        <v>34944.1</v>
      </c>
      <c r="E3">
        <v>34702.839999999997</v>
      </c>
      <c r="F3">
        <v>34967.58</v>
      </c>
      <c r="G3">
        <v>36300.839999999997</v>
      </c>
      <c r="H3">
        <v>39189.800000000003</v>
      </c>
      <c r="I3">
        <v>42691.9</v>
      </c>
      <c r="J3">
        <v>44850.400000000001</v>
      </c>
      <c r="K3">
        <v>46903.7</v>
      </c>
      <c r="L3">
        <v>47961.9</v>
      </c>
      <c r="M3">
        <v>44154.8</v>
      </c>
      <c r="N3">
        <v>42184.1</v>
      </c>
      <c r="O3">
        <v>42822.9</v>
      </c>
      <c r="P3">
        <v>43679.4</v>
      </c>
      <c r="Q3">
        <v>45255</v>
      </c>
      <c r="R3">
        <v>48300.1</v>
      </c>
      <c r="S3">
        <v>46091</v>
      </c>
      <c r="T3">
        <v>43661.599999999999</v>
      </c>
      <c r="U3">
        <v>44675</v>
      </c>
      <c r="V3">
        <v>43016.2</v>
      </c>
      <c r="W3">
        <v>40206.53</v>
      </c>
      <c r="X3">
        <v>39772.85</v>
      </c>
    </row>
    <row r="4" spans="1:24" x14ac:dyDescent="0.2">
      <c r="A4">
        <v>36825.14</v>
      </c>
      <c r="B4">
        <v>35288.68</v>
      </c>
      <c r="C4">
        <v>34089.449999999997</v>
      </c>
      <c r="D4">
        <v>33132.400000000001</v>
      </c>
      <c r="E4">
        <v>32832.76</v>
      </c>
      <c r="F4">
        <v>33277.360000000001</v>
      </c>
      <c r="G4">
        <v>35933.97</v>
      </c>
      <c r="H4">
        <v>40044.800000000003</v>
      </c>
      <c r="I4">
        <v>43492.800000000003</v>
      </c>
      <c r="J4">
        <v>47038.1</v>
      </c>
      <c r="K4">
        <v>48665.7</v>
      </c>
      <c r="L4">
        <v>49162.5</v>
      </c>
      <c r="M4">
        <v>43670.1</v>
      </c>
      <c r="N4">
        <v>41194.300000000003</v>
      </c>
      <c r="O4">
        <v>42258.8</v>
      </c>
      <c r="P4">
        <v>43388.800000000003</v>
      </c>
      <c r="Q4">
        <v>45619.5</v>
      </c>
      <c r="R4">
        <v>48959.199999999997</v>
      </c>
      <c r="S4">
        <v>48192.5</v>
      </c>
      <c r="T4">
        <v>48321.8</v>
      </c>
      <c r="U4">
        <v>47010.9</v>
      </c>
      <c r="V4">
        <v>44821.3</v>
      </c>
      <c r="W4">
        <v>41286.800000000003</v>
      </c>
      <c r="X4">
        <v>38152.800000000003</v>
      </c>
    </row>
    <row r="5" spans="1:24" x14ac:dyDescent="0.2">
      <c r="A5">
        <v>38025.11</v>
      </c>
      <c r="B5">
        <v>35827.360000000001</v>
      </c>
      <c r="C5">
        <v>34548.15</v>
      </c>
      <c r="D5">
        <v>33734.589999999997</v>
      </c>
      <c r="E5">
        <v>33618.660000000003</v>
      </c>
      <c r="F5">
        <v>34008.71</v>
      </c>
      <c r="G5">
        <v>36511.910000000003</v>
      </c>
      <c r="H5">
        <v>40864.18</v>
      </c>
      <c r="I5">
        <v>45646.7</v>
      </c>
      <c r="J5">
        <v>49967.9</v>
      </c>
      <c r="K5">
        <v>52385</v>
      </c>
      <c r="L5">
        <v>52855.9</v>
      </c>
      <c r="M5">
        <v>47635.1</v>
      </c>
      <c r="N5">
        <v>45633.7</v>
      </c>
      <c r="O5">
        <v>46132.2</v>
      </c>
      <c r="P5">
        <v>46916.6</v>
      </c>
      <c r="Q5">
        <v>48882.5</v>
      </c>
      <c r="R5">
        <v>52831.9</v>
      </c>
      <c r="S5">
        <v>51853.2</v>
      </c>
      <c r="T5">
        <v>51313.5</v>
      </c>
      <c r="U5">
        <v>50487.9</v>
      </c>
      <c r="V5">
        <v>48595.9</v>
      </c>
      <c r="W5">
        <v>45174.8</v>
      </c>
      <c r="X5">
        <v>41603.199999999997</v>
      </c>
    </row>
    <row r="6" spans="1:24" x14ac:dyDescent="0.2">
      <c r="A6">
        <v>44778.6</v>
      </c>
      <c r="B6">
        <v>42717.9</v>
      </c>
      <c r="C6">
        <v>41550.6</v>
      </c>
      <c r="D6">
        <v>41029.5</v>
      </c>
      <c r="E6">
        <v>40758.5</v>
      </c>
      <c r="F6">
        <v>40857.599999999999</v>
      </c>
      <c r="G6">
        <v>44939.9</v>
      </c>
      <c r="H6">
        <v>50065.3</v>
      </c>
      <c r="I6">
        <v>53900.1</v>
      </c>
      <c r="J6">
        <v>58853.7</v>
      </c>
      <c r="K6">
        <v>61700.2</v>
      </c>
      <c r="L6">
        <v>62106.400000000001</v>
      </c>
      <c r="M6">
        <v>55193.9</v>
      </c>
      <c r="N6">
        <v>53039.199999999997</v>
      </c>
      <c r="O6">
        <v>54388.6</v>
      </c>
      <c r="P6">
        <v>55710.1</v>
      </c>
      <c r="Q6">
        <v>58059.4</v>
      </c>
      <c r="R6">
        <v>61673</v>
      </c>
      <c r="S6">
        <v>60701.8</v>
      </c>
      <c r="T6">
        <v>59836.9</v>
      </c>
      <c r="U6">
        <v>60268.7</v>
      </c>
      <c r="V6">
        <v>57573.3</v>
      </c>
      <c r="W6">
        <v>53624.6</v>
      </c>
      <c r="X6">
        <v>48878</v>
      </c>
    </row>
    <row r="7" spans="1:24" x14ac:dyDescent="0.2">
      <c r="A7">
        <v>51698.7</v>
      </c>
      <c r="B7">
        <v>49973.1</v>
      </c>
      <c r="C7">
        <v>48394.5</v>
      </c>
      <c r="D7">
        <v>47565.8</v>
      </c>
      <c r="E7">
        <v>47193</v>
      </c>
      <c r="F7">
        <v>47903.3</v>
      </c>
      <c r="G7">
        <v>50940.3</v>
      </c>
      <c r="H7">
        <v>55292.5</v>
      </c>
      <c r="I7">
        <v>60791.3</v>
      </c>
      <c r="J7">
        <v>65786.899999999994</v>
      </c>
      <c r="K7">
        <v>68586.399999999994</v>
      </c>
      <c r="L7">
        <v>68011.3</v>
      </c>
      <c r="M7">
        <v>61114.7</v>
      </c>
      <c r="N7">
        <v>59825.8</v>
      </c>
      <c r="O7">
        <v>60489.9</v>
      </c>
      <c r="P7">
        <v>61243</v>
      </c>
      <c r="Q7">
        <v>64684.2</v>
      </c>
      <c r="R7">
        <v>69128.899999999994</v>
      </c>
      <c r="S7">
        <v>67505.7</v>
      </c>
      <c r="T7">
        <v>64414</v>
      </c>
      <c r="U7">
        <v>65089.2</v>
      </c>
      <c r="V7">
        <v>63628.5</v>
      </c>
      <c r="W7">
        <v>59489.2</v>
      </c>
      <c r="X7">
        <v>54647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032B-BA1A-4652-A730-FF30C1E391A9}">
  <dimension ref="A1:X3"/>
  <sheetViews>
    <sheetView tabSelected="1" workbookViewId="0">
      <selection activeCell="F9" sqref="F9"/>
    </sheetView>
  </sheetViews>
  <sheetFormatPr defaultRowHeight="14.25" x14ac:dyDescent="0.2"/>
  <sheetData>
    <row r="1" spans="1:24" x14ac:dyDescent="0.2">
      <c r="A1">
        <v>60659.4612168733</v>
      </c>
      <c r="B1">
        <v>58798.0102679802</v>
      </c>
      <c r="C1">
        <v>56950.520530477603</v>
      </c>
      <c r="D1">
        <v>56138.1021538122</v>
      </c>
      <c r="E1">
        <v>55690.146029847099</v>
      </c>
      <c r="F1">
        <v>56296.237418679302</v>
      </c>
      <c r="G1">
        <v>60043.916675045497</v>
      </c>
      <c r="H1">
        <v>65805.778016386597</v>
      </c>
      <c r="I1">
        <v>71229.896136875599</v>
      </c>
      <c r="J1">
        <v>75599.779249307801</v>
      </c>
      <c r="K1">
        <v>76378.282419057403</v>
      </c>
      <c r="L1">
        <v>80009.035532228299</v>
      </c>
      <c r="M1">
        <v>72656.709590280007</v>
      </c>
      <c r="N1">
        <v>69974.085571415199</v>
      </c>
      <c r="O1">
        <v>71265.637316979206</v>
      </c>
      <c r="P1">
        <v>72984.078292231294</v>
      </c>
      <c r="Q1">
        <v>75925.746496495805</v>
      </c>
      <c r="R1">
        <v>80850.545854121097</v>
      </c>
      <c r="S1">
        <v>78462.292660330801</v>
      </c>
      <c r="T1">
        <v>77183.572617059704</v>
      </c>
      <c r="U1">
        <v>76978.844104115706</v>
      </c>
      <c r="V1">
        <v>74097.418501670705</v>
      </c>
      <c r="W1">
        <v>69030.871739089605</v>
      </c>
      <c r="X1">
        <v>65794.031609640093</v>
      </c>
    </row>
    <row r="2" spans="1:24" x14ac:dyDescent="0.2">
      <c r="A2">
        <v>48697.692264830403</v>
      </c>
      <c r="B2">
        <v>46957.943770377002</v>
      </c>
      <c r="C2">
        <v>45355.150041227796</v>
      </c>
      <c r="D2">
        <v>44634.878361909403</v>
      </c>
      <c r="E2">
        <v>44002.4458605049</v>
      </c>
      <c r="F2">
        <v>44265.220977168399</v>
      </c>
      <c r="G2">
        <v>47158.897466926901</v>
      </c>
      <c r="H2">
        <v>52053.478835173803</v>
      </c>
      <c r="I2">
        <v>57581.104269541298</v>
      </c>
      <c r="J2">
        <v>61719.753405759002</v>
      </c>
      <c r="K2">
        <v>64831.567876197099</v>
      </c>
      <c r="L2">
        <v>65534.045494579797</v>
      </c>
      <c r="M2">
        <v>57418.5609850947</v>
      </c>
      <c r="N2">
        <v>57168.158258248397</v>
      </c>
      <c r="O2">
        <v>57980.987056266997</v>
      </c>
      <c r="P2">
        <v>59302.103652271297</v>
      </c>
      <c r="Q2">
        <v>62028.217985373602</v>
      </c>
      <c r="R2">
        <v>66838.0858492033</v>
      </c>
      <c r="S2">
        <v>64931.566161633004</v>
      </c>
      <c r="T2">
        <v>63025.064896322598</v>
      </c>
      <c r="U2">
        <v>63512.665274046201</v>
      </c>
      <c r="V2">
        <v>61075.077886278399</v>
      </c>
      <c r="W2">
        <v>56777.026460944398</v>
      </c>
      <c r="X2">
        <v>54011.306910121602</v>
      </c>
    </row>
    <row r="3" spans="1:24" x14ac:dyDescent="0.2">
      <c r="A3">
        <v>54634.447991725501</v>
      </c>
      <c r="B3">
        <v>52500.163480525996</v>
      </c>
      <c r="C3">
        <v>50989.681302026802</v>
      </c>
      <c r="D3">
        <v>50124.011593335999</v>
      </c>
      <c r="E3">
        <v>49710.464531254198</v>
      </c>
      <c r="F3">
        <v>50108.773638949497</v>
      </c>
      <c r="G3">
        <v>53308.624360466602</v>
      </c>
      <c r="H3">
        <v>58238.806318409101</v>
      </c>
      <c r="I3">
        <v>63460.1482522527</v>
      </c>
      <c r="J3">
        <v>67661.6626753741</v>
      </c>
      <c r="K3">
        <v>70592.403902447695</v>
      </c>
      <c r="L3">
        <v>71248.3009390753</v>
      </c>
      <c r="M3">
        <v>64580.4418987483</v>
      </c>
      <c r="N3">
        <v>62149.969174163103</v>
      </c>
      <c r="O3">
        <v>63133.216230896098</v>
      </c>
      <c r="P3">
        <v>64289.732741990498</v>
      </c>
      <c r="Q3">
        <v>67168.876523793995</v>
      </c>
      <c r="R3">
        <v>71911.376327521299</v>
      </c>
      <c r="S3">
        <v>69800.254646985806</v>
      </c>
      <c r="T3">
        <v>67874.249412319798</v>
      </c>
      <c r="U3">
        <v>68136.296627903605</v>
      </c>
      <c r="V3">
        <v>65583.540269364195</v>
      </c>
      <c r="W3">
        <v>61257.439419181697</v>
      </c>
      <c r="X3">
        <v>57970.117741288203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8C9C-E59A-4D33-A283-D6160AE156C6}">
  <dimension ref="A1:E9"/>
  <sheetViews>
    <sheetView workbookViewId="0">
      <selection activeCell="D12" sqref="D12"/>
    </sheetView>
  </sheetViews>
  <sheetFormatPr defaultRowHeight="14.25" x14ac:dyDescent="0.2"/>
  <cols>
    <col min="3" max="5" width="10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2013</v>
      </c>
      <c r="B2" s="1">
        <v>54355.5</v>
      </c>
    </row>
    <row r="3" spans="1:5" x14ac:dyDescent="0.2">
      <c r="A3" s="1">
        <v>2014</v>
      </c>
      <c r="B3" s="1">
        <v>52621.599999999999</v>
      </c>
    </row>
    <row r="4" spans="1:5" x14ac:dyDescent="0.2">
      <c r="A4" s="1">
        <v>2015</v>
      </c>
      <c r="B4" s="1">
        <v>49526.9</v>
      </c>
    </row>
    <row r="5" spans="1:5" x14ac:dyDescent="0.2">
      <c r="A5" s="1">
        <v>2016</v>
      </c>
      <c r="B5" s="1">
        <v>51218.5</v>
      </c>
    </row>
    <row r="6" spans="1:5" x14ac:dyDescent="0.2">
      <c r="A6" s="1">
        <v>2017</v>
      </c>
      <c r="B6" s="1">
        <v>57205.2</v>
      </c>
    </row>
    <row r="7" spans="1:5" x14ac:dyDescent="0.2">
      <c r="A7" s="1">
        <v>2018</v>
      </c>
      <c r="B7" s="1">
        <v>63633.8</v>
      </c>
    </row>
    <row r="8" spans="1:5" x14ac:dyDescent="0.2">
      <c r="A8" s="1">
        <v>2019</v>
      </c>
      <c r="B8" s="1">
        <v>77652.3</v>
      </c>
      <c r="C8" s="1">
        <v>77652.3</v>
      </c>
      <c r="D8" s="2">
        <v>77652.3</v>
      </c>
      <c r="E8" s="2">
        <v>77652.3</v>
      </c>
    </row>
    <row r="9" spans="1:5" x14ac:dyDescent="0.2">
      <c r="A9" s="1">
        <v>2020</v>
      </c>
      <c r="C9" s="1">
        <f>_xlfn.FORECAST.ETS(A9,$B$2:$B$8,$A$2:$A$8,1,1)</f>
        <v>81209.196428571435</v>
      </c>
      <c r="D9" s="2">
        <f>C9-_xlfn.FORECAST.ETS.CONFINT(A9,$B$2:$B$8,$A$2:$A$8,0.95,1,1)</f>
        <v>72591.157699084331</v>
      </c>
      <c r="E9" s="2">
        <f>C9+_xlfn.FORECAST.ETS.CONFINT(A9,$B$2:$B$8,$A$2:$A$8,0.95,1,1)</f>
        <v>89827.235158058538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1DBD-CC07-4BB5-AF52-64A8A7D26BF1}">
  <dimension ref="A1:E9"/>
  <sheetViews>
    <sheetView workbookViewId="0"/>
  </sheetViews>
  <sheetFormatPr defaultRowHeight="14.25" x14ac:dyDescent="0.2"/>
  <cols>
    <col min="1" max="2" width="9.125" bestFit="1" customWidth="1"/>
    <col min="3" max="3" width="10.25" customWidth="1"/>
    <col min="4" max="5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2013</v>
      </c>
      <c r="B2" s="1">
        <v>1142266.5000000002</v>
      </c>
    </row>
    <row r="3" spans="1:5" x14ac:dyDescent="0.2">
      <c r="A3" s="1">
        <v>2014</v>
      </c>
      <c r="B3" s="1">
        <v>1112739.7299999997</v>
      </c>
    </row>
    <row r="4" spans="1:5" x14ac:dyDescent="0.2">
      <c r="A4" s="1">
        <v>2015</v>
      </c>
      <c r="B4" s="1">
        <v>1010153.6799999999</v>
      </c>
    </row>
    <row r="5" spans="1:5" x14ac:dyDescent="0.2">
      <c r="A5" s="1">
        <v>2016</v>
      </c>
      <c r="B5" s="1">
        <v>1031733.6799999999</v>
      </c>
    </row>
    <row r="6" spans="1:5" x14ac:dyDescent="0.2">
      <c r="A6" s="1">
        <v>2017</v>
      </c>
      <c r="B6" s="1">
        <v>1143642.7599999998</v>
      </c>
    </row>
    <row r="7" spans="1:5" x14ac:dyDescent="0.2">
      <c r="A7" s="1">
        <v>2018</v>
      </c>
      <c r="B7" s="1">
        <v>1277332.3999999999</v>
      </c>
    </row>
    <row r="8" spans="1:5" x14ac:dyDescent="0.2">
      <c r="A8" s="1">
        <v>2019</v>
      </c>
      <c r="B8" s="1">
        <v>1593890.7</v>
      </c>
      <c r="C8" s="1">
        <v>1593890.7</v>
      </c>
      <c r="D8" s="2">
        <v>1593890.7</v>
      </c>
      <c r="E8" s="2">
        <v>1593890.7</v>
      </c>
    </row>
    <row r="9" spans="1:5" x14ac:dyDescent="0.2">
      <c r="A9" s="1">
        <v>2020</v>
      </c>
      <c r="C9" s="1">
        <f>_xlfn.FORECAST.ETS(A9,$B$2:$B$8,$A$2:$A$8,1,1)</f>
        <v>1658803.0935714287</v>
      </c>
      <c r="D9" s="2">
        <f>C9-_xlfn.FORECAST.ETS.CONFINT(A9,$B$2:$B$8,$A$2:$A$8,0.95,1,1)</f>
        <v>1455529.6376376371</v>
      </c>
      <c r="E9" s="2">
        <f>C9+_xlfn.FORECAST.ETS.CONFINT(A9,$B$2:$B$8,$A$2:$A$8,0.95,1,1)</f>
        <v>1862076.5495052203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3424-DEF8-4FC0-A35D-074EDE682EE9}">
  <dimension ref="A1:E9"/>
  <sheetViews>
    <sheetView workbookViewId="0"/>
  </sheetViews>
  <sheetFormatPr defaultRowHeight="14.25" x14ac:dyDescent="0.2"/>
  <cols>
    <col min="3" max="5" width="10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2013</v>
      </c>
      <c r="B2" s="1">
        <v>47750.5</v>
      </c>
    </row>
    <row r="3" spans="1:5" x14ac:dyDescent="0.2">
      <c r="A3" s="1">
        <v>2014</v>
      </c>
      <c r="B3" s="1">
        <v>48482.8</v>
      </c>
    </row>
    <row r="4" spans="1:5" x14ac:dyDescent="0.2">
      <c r="A4" s="1">
        <v>2015</v>
      </c>
      <c r="B4" s="1">
        <v>45154.400000000001</v>
      </c>
    </row>
    <row r="5" spans="1:5" x14ac:dyDescent="0.2">
      <c r="A5" s="1">
        <v>2016</v>
      </c>
      <c r="B5" s="1">
        <v>44125.3</v>
      </c>
    </row>
    <row r="6" spans="1:5" x14ac:dyDescent="0.2">
      <c r="A6" s="1">
        <v>2017</v>
      </c>
      <c r="B6" s="1">
        <v>51854.2</v>
      </c>
    </row>
    <row r="7" spans="1:5" x14ac:dyDescent="0.2">
      <c r="A7" s="1">
        <v>2018</v>
      </c>
      <c r="B7" s="1">
        <v>60016.2</v>
      </c>
    </row>
    <row r="8" spans="1:5" x14ac:dyDescent="0.2">
      <c r="A8" s="1">
        <v>2019</v>
      </c>
      <c r="B8" s="1">
        <v>65362.3</v>
      </c>
      <c r="C8" s="1">
        <v>65362.3</v>
      </c>
      <c r="D8" s="2">
        <v>65362.3</v>
      </c>
      <c r="E8" s="2">
        <v>65362.3</v>
      </c>
    </row>
    <row r="9" spans="1:5" x14ac:dyDescent="0.2">
      <c r="A9" s="1">
        <v>2020</v>
      </c>
      <c r="C9" s="1">
        <f>_xlfn.FORECAST.ETS(A9,$B$2:$B$8,$A$2:$A$8,1,1)</f>
        <v>68312.371428571438</v>
      </c>
      <c r="D9" s="2">
        <f>C9-_xlfn.FORECAST.ETS.CONFINT(A9,$B$2:$B$8,$A$2:$A$8,0.95,1,1)</f>
        <v>60329.517859552085</v>
      </c>
      <c r="E9" s="2">
        <f>C9+_xlfn.FORECAST.ETS.CONFINT(A9,$B$2:$B$8,$A$2:$A$8,0.95,1,1)</f>
        <v>76295.224997590791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3FBF-56A2-4377-ABF0-A8646B688FC4}">
  <dimension ref="A1:E9"/>
  <sheetViews>
    <sheetView workbookViewId="0"/>
  </sheetViews>
  <sheetFormatPr defaultRowHeight="14.25" x14ac:dyDescent="0.2"/>
  <cols>
    <col min="1" max="2" width="9.125" bestFit="1" customWidth="1"/>
    <col min="3" max="3" width="10.25" customWidth="1"/>
    <col min="4" max="5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2013</v>
      </c>
      <c r="B2" s="1">
        <v>1010015.13</v>
      </c>
    </row>
    <row r="3" spans="1:5" x14ac:dyDescent="0.2">
      <c r="A3" s="1">
        <v>2014</v>
      </c>
      <c r="B3" s="1">
        <v>997591.72</v>
      </c>
    </row>
    <row r="4" spans="1:5" x14ac:dyDescent="0.2">
      <c r="A4" s="1">
        <v>2015</v>
      </c>
      <c r="B4" s="1">
        <v>899249.85000000009</v>
      </c>
    </row>
    <row r="5" spans="1:5" x14ac:dyDescent="0.2">
      <c r="A5" s="1">
        <v>2016</v>
      </c>
      <c r="B5" s="1">
        <v>879287.76000000013</v>
      </c>
    </row>
    <row r="6" spans="1:5" x14ac:dyDescent="0.2">
      <c r="A6" s="1">
        <v>2017</v>
      </c>
      <c r="B6" s="1">
        <v>1032263.3399999999</v>
      </c>
    </row>
    <row r="7" spans="1:5" x14ac:dyDescent="0.2">
      <c r="A7" s="1">
        <v>2018</v>
      </c>
      <c r="B7" s="1">
        <v>1193705.1199999999</v>
      </c>
    </row>
    <row r="8" spans="1:5" x14ac:dyDescent="0.2">
      <c r="A8" s="1">
        <v>2019</v>
      </c>
      <c r="B8" s="1">
        <v>1297320.5</v>
      </c>
      <c r="C8" s="1">
        <v>1297320.5</v>
      </c>
      <c r="D8" s="2">
        <v>1297320.5</v>
      </c>
      <c r="E8" s="2">
        <v>1297320.5</v>
      </c>
    </row>
    <row r="9" spans="1:5" x14ac:dyDescent="0.2">
      <c r="A9" s="1">
        <v>2020</v>
      </c>
      <c r="C9" s="1">
        <f>_xlfn.FORECAST.ETS(A9,$B$2:$B$8,$A$2:$A$8,1,1)</f>
        <v>1346861.7999999998</v>
      </c>
      <c r="D9" s="2">
        <f>C9-_xlfn.FORECAST.ETS.CONFINT(A9,$B$2:$B$8,$A$2:$A$8,0.95,1,1)</f>
        <v>1175681.1621162919</v>
      </c>
      <c r="E9" s="2">
        <f>C9+_xlfn.FORECAST.ETS.CONFINT(A9,$B$2:$B$8,$A$2:$A$8,0.95,1,1)</f>
        <v>1518042.4378837077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37A2-1AAE-402D-805A-EBEC3F1E399E}">
  <dimension ref="A1:E9"/>
  <sheetViews>
    <sheetView workbookViewId="0"/>
  </sheetViews>
  <sheetFormatPr defaultRowHeight="14.25" x14ac:dyDescent="0.2"/>
  <cols>
    <col min="3" max="5" width="10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2013</v>
      </c>
      <c r="B2" s="1">
        <v>48507.6</v>
      </c>
    </row>
    <row r="3" spans="1:5" x14ac:dyDescent="0.2">
      <c r="A3" s="1">
        <v>2014</v>
      </c>
      <c r="B3" s="1">
        <v>48925.3</v>
      </c>
    </row>
    <row r="4" spans="1:5" x14ac:dyDescent="0.2">
      <c r="A4" s="1">
        <v>2015</v>
      </c>
      <c r="B4" s="1">
        <v>48300.1</v>
      </c>
    </row>
    <row r="5" spans="1:5" x14ac:dyDescent="0.2">
      <c r="A5" s="1">
        <v>2016</v>
      </c>
      <c r="B5" s="1">
        <v>49162.5</v>
      </c>
    </row>
    <row r="6" spans="1:5" x14ac:dyDescent="0.2">
      <c r="A6" s="1">
        <v>2017</v>
      </c>
      <c r="B6" s="1">
        <v>52855.9</v>
      </c>
    </row>
    <row r="7" spans="1:5" x14ac:dyDescent="0.2">
      <c r="A7" s="1">
        <v>2018</v>
      </c>
      <c r="B7" s="1">
        <v>62106.400000000001</v>
      </c>
    </row>
    <row r="8" spans="1:5" x14ac:dyDescent="0.2">
      <c r="A8" s="1">
        <v>2019</v>
      </c>
      <c r="B8" s="1">
        <v>69128.899999999994</v>
      </c>
      <c r="C8" s="1">
        <v>69128.899999999994</v>
      </c>
      <c r="D8" s="2">
        <v>69128.899999999994</v>
      </c>
      <c r="E8" s="2">
        <v>69128.899999999994</v>
      </c>
    </row>
    <row r="9" spans="1:5" x14ac:dyDescent="0.2">
      <c r="A9" s="1">
        <v>2020</v>
      </c>
      <c r="C9" s="1">
        <f>_xlfn.FORECAST.ETS(A9,$B$2:$B$8,$A$2:$A$8,1,1)</f>
        <v>72442.539285714287</v>
      </c>
      <c r="D9" s="2">
        <f>C9-_xlfn.FORECAST.ETS.CONFINT(A9,$B$2:$B$8,$A$2:$A$8,0.95,1,1)</f>
        <v>66807.260252491003</v>
      </c>
      <c r="E9" s="2">
        <f>C9+_xlfn.FORECAST.ETS.CONFINT(A9,$B$2:$B$8,$A$2:$A$8,0.95,1,1)</f>
        <v>78077.81831893757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FB0F-5AC6-458B-AF73-8CFF57763278}">
  <dimension ref="A1:E9"/>
  <sheetViews>
    <sheetView workbookViewId="0"/>
  </sheetViews>
  <sheetFormatPr defaultRowHeight="14.25" x14ac:dyDescent="0.2"/>
  <cols>
    <col min="1" max="2" width="9.125" bestFit="1" customWidth="1"/>
    <col min="3" max="3" width="10.25" customWidth="1"/>
    <col min="4" max="5" width="11" bestFit="1" customWidth="1"/>
  </cols>
  <sheetData>
    <row r="1" spans="1:5" x14ac:dyDescent="0.2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2013</v>
      </c>
      <c r="B2" s="1">
        <v>1011249.8099999999</v>
      </c>
    </row>
    <row r="3" spans="1:5" x14ac:dyDescent="0.2">
      <c r="A3" s="1">
        <v>2014</v>
      </c>
      <c r="B3" s="1">
        <v>1016974.9899999999</v>
      </c>
    </row>
    <row r="4" spans="1:5" x14ac:dyDescent="0.2">
      <c r="A4" s="1">
        <v>2015</v>
      </c>
      <c r="B4" s="1">
        <v>996930.92</v>
      </c>
    </row>
    <row r="5" spans="1:5" x14ac:dyDescent="0.2">
      <c r="A5" s="1">
        <v>2016</v>
      </c>
      <c r="B5" s="1">
        <v>1002660.4600000003</v>
      </c>
    </row>
    <row r="6" spans="1:5" x14ac:dyDescent="0.2">
      <c r="A6" s="1">
        <v>2017</v>
      </c>
      <c r="B6" s="1">
        <v>1065054.67</v>
      </c>
    </row>
    <row r="7" spans="1:5" x14ac:dyDescent="0.2">
      <c r="A7" s="1">
        <v>2018</v>
      </c>
      <c r="B7" s="1">
        <v>1262205.8000000003</v>
      </c>
    </row>
    <row r="8" spans="1:5" x14ac:dyDescent="0.2">
      <c r="A8" s="1">
        <v>2019</v>
      </c>
      <c r="B8" s="1">
        <v>1413397.2</v>
      </c>
      <c r="C8" s="1">
        <v>1413397.2</v>
      </c>
      <c r="D8" s="2">
        <v>1413397.2</v>
      </c>
      <c r="E8" s="2">
        <v>1413397.2</v>
      </c>
    </row>
    <row r="9" spans="1:5" x14ac:dyDescent="0.2">
      <c r="A9" s="1">
        <v>2020</v>
      </c>
      <c r="C9" s="1">
        <f>_xlfn.FORECAST.ETS(A9,$B$2:$B$8,$A$2:$A$8,1,1)</f>
        <v>1476433.8978571431</v>
      </c>
      <c r="D9" s="2">
        <f>C9-_xlfn.FORECAST.ETS.CONFINT(A9,$B$2:$B$8,$A$2:$A$8,0.95,1,1)</f>
        <v>1350046.5546057341</v>
      </c>
      <c r="E9" s="2">
        <f>C9+_xlfn.FORECAST.ETS.CONFINT(A9,$B$2:$B$8,$A$2:$A$8,0.95,1,1)</f>
        <v>1602821.2411085521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C6C4-77D8-4F19-B19E-A8E7016992F6}">
  <dimension ref="A1:G14"/>
  <sheetViews>
    <sheetView workbookViewId="0">
      <selection activeCell="A14" activeCellId="1" sqref="A1:G1 A14:G14"/>
    </sheetView>
  </sheetViews>
  <sheetFormatPr defaultRowHeight="14.25" x14ac:dyDescent="0.2"/>
  <sheetData>
    <row r="1" spans="1:7" x14ac:dyDescent="0.2">
      <c r="A1">
        <v>2013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 x14ac:dyDescent="0.2">
      <c r="A2">
        <v>54355.5</v>
      </c>
      <c r="B2">
        <v>52621.599999999999</v>
      </c>
      <c r="C2">
        <v>49526.9</v>
      </c>
      <c r="D2">
        <v>51218.5</v>
      </c>
      <c r="E2">
        <v>57205.2</v>
      </c>
      <c r="F2">
        <v>63633.8</v>
      </c>
      <c r="G2">
        <f>MAX(最高!A7:X7)</f>
        <v>77652.3</v>
      </c>
    </row>
    <row r="3" spans="1:7" x14ac:dyDescent="0.2">
      <c r="A3">
        <v>1142266.5000000002</v>
      </c>
      <c r="B3">
        <v>1112739.7299999997</v>
      </c>
      <c r="C3">
        <v>1010153.6799999999</v>
      </c>
      <c r="D3">
        <v>1031733.6799999999</v>
      </c>
      <c r="E3">
        <v>1143642.7599999998</v>
      </c>
      <c r="F3">
        <v>1277332.3999999999</v>
      </c>
      <c r="G3">
        <f>SUM(最高!A7:X7)</f>
        <v>1593890.7</v>
      </c>
    </row>
    <row r="7" spans="1:7" x14ac:dyDescent="0.2">
      <c r="A7">
        <v>47750.5</v>
      </c>
      <c r="B7">
        <v>48482.8</v>
      </c>
      <c r="C7">
        <v>45154.400000000001</v>
      </c>
      <c r="D7">
        <v>44125.3</v>
      </c>
      <c r="E7">
        <v>51854.2</v>
      </c>
      <c r="F7">
        <v>60016.2</v>
      </c>
      <c r="G7">
        <f>MAX(最低!A7:X7)</f>
        <v>65362.3</v>
      </c>
    </row>
    <row r="8" spans="1:7" x14ac:dyDescent="0.2">
      <c r="A8">
        <v>1010015.13</v>
      </c>
      <c r="B8">
        <v>997591.72</v>
      </c>
      <c r="C8">
        <v>899249.85000000009</v>
      </c>
      <c r="D8">
        <v>879287.76000000013</v>
      </c>
      <c r="E8">
        <v>1032263.3399999999</v>
      </c>
      <c r="F8">
        <v>1193705.1199999999</v>
      </c>
      <c r="G8">
        <f>SUM(最低!A7:X7)</f>
        <v>1297320.5</v>
      </c>
    </row>
    <row r="13" spans="1:7" x14ac:dyDescent="0.2">
      <c r="A13">
        <v>48507.6</v>
      </c>
      <c r="B13">
        <v>48925.3</v>
      </c>
      <c r="C13">
        <v>48300.1</v>
      </c>
      <c r="D13">
        <v>49162.5</v>
      </c>
      <c r="E13">
        <v>52855.9</v>
      </c>
      <c r="F13">
        <v>62106.400000000001</v>
      </c>
      <c r="G13">
        <f>MAX(中位!A7:X7)</f>
        <v>69128.899999999994</v>
      </c>
    </row>
    <row r="14" spans="1:7" x14ac:dyDescent="0.2">
      <c r="A14">
        <v>1011249.8099999999</v>
      </c>
      <c r="B14">
        <v>1016974.9899999999</v>
      </c>
      <c r="C14">
        <v>996930.92</v>
      </c>
      <c r="D14">
        <v>1002660.4600000003</v>
      </c>
      <c r="E14">
        <v>1065054.67</v>
      </c>
      <c r="F14">
        <v>1262205.8000000003</v>
      </c>
      <c r="G14">
        <f>SUM(中位!A7:X7)</f>
        <v>1413397.2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最高</vt:lpstr>
      <vt:lpstr>最低</vt:lpstr>
      <vt:lpstr>中位</vt:lpstr>
      <vt:lpstr>预测</vt:lpstr>
      <vt:lpstr>Sheet5</vt:lpstr>
      <vt:lpstr>Sheet6</vt:lpstr>
      <vt:lpstr>Sheet7</vt:lpstr>
      <vt:lpstr>Sheet8</vt:lpstr>
      <vt:lpstr>Sheet9</vt:lpstr>
      <vt:lpstr>Sheet10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温洪林</dc:creator>
  <cp:lastModifiedBy>温洪林</cp:lastModifiedBy>
  <dcterms:created xsi:type="dcterms:W3CDTF">2020-07-25T06:48:42Z</dcterms:created>
  <dcterms:modified xsi:type="dcterms:W3CDTF">2020-07-28T02:42:03Z</dcterms:modified>
</cp:coreProperties>
</file>