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30" windowHeight="9150" activeTab="5"/>
  </bookViews>
  <sheets>
    <sheet name="2016年画图" sheetId="5" r:id="rId1"/>
    <sheet name="春季典型日" sheetId="1" r:id="rId2"/>
    <sheet name="夏季典型日" sheetId="2" r:id="rId3"/>
    <sheet name="秋季典型日" sheetId="3" r:id="rId4"/>
    <sheet name="冬季典型日" sheetId="4" r:id="rId5"/>
    <sheet name="2020年画图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3" i="6" l="1"/>
  <c r="AF4" i="6"/>
  <c r="AF5" i="6"/>
  <c r="AF2" i="6"/>
  <c r="AE3" i="6"/>
  <c r="AE4" i="6"/>
  <c r="AE5" i="6"/>
  <c r="AE2" i="6"/>
  <c r="AD3" i="6"/>
  <c r="AD4" i="6"/>
  <c r="AD5" i="6"/>
  <c r="AD2" i="6"/>
  <c r="AC3" i="6"/>
  <c r="AC4" i="6"/>
  <c r="AC5" i="6"/>
  <c r="AC2" i="6"/>
  <c r="AB3" i="6"/>
  <c r="AB4" i="6"/>
  <c r="AB5" i="6"/>
  <c r="AB2" i="6"/>
  <c r="B20" i="4"/>
  <c r="C18" i="4"/>
  <c r="D18" i="4"/>
  <c r="D19" i="4" s="1"/>
  <c r="E18" i="4"/>
  <c r="F18" i="4"/>
  <c r="G18" i="4"/>
  <c r="G19" i="4" s="1"/>
  <c r="H18" i="4"/>
  <c r="H19" i="4" s="1"/>
  <c r="I18" i="4"/>
  <c r="J18" i="4"/>
  <c r="J19" i="4" s="1"/>
  <c r="K18" i="4"/>
  <c r="L18" i="4"/>
  <c r="L19" i="4" s="1"/>
  <c r="M18" i="4"/>
  <c r="N18" i="4"/>
  <c r="O18" i="4"/>
  <c r="O19" i="4" s="1"/>
  <c r="P18" i="4"/>
  <c r="P19" i="4" s="1"/>
  <c r="Q18" i="4"/>
  <c r="R18" i="4"/>
  <c r="R19" i="4" s="1"/>
  <c r="S18" i="4"/>
  <c r="T18" i="4"/>
  <c r="T19" i="4" s="1"/>
  <c r="U18" i="4"/>
  <c r="V18" i="4"/>
  <c r="W18" i="4"/>
  <c r="W19" i="4" s="1"/>
  <c r="X18" i="4"/>
  <c r="X19" i="4" s="1"/>
  <c r="Y18" i="4"/>
  <c r="C19" i="4"/>
  <c r="E19" i="4"/>
  <c r="F19" i="4"/>
  <c r="I19" i="4"/>
  <c r="K19" i="4"/>
  <c r="M19" i="4"/>
  <c r="N19" i="4"/>
  <c r="Q19" i="4"/>
  <c r="S19" i="4"/>
  <c r="U19" i="4"/>
  <c r="V19" i="4"/>
  <c r="Y19" i="4"/>
  <c r="B18" i="4"/>
  <c r="B19" i="4" s="1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B12" i="4"/>
  <c r="Z11" i="4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16" i="3" s="1"/>
  <c r="B16" i="2"/>
  <c r="Z11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3" i="2"/>
  <c r="Z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B14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B13" i="1"/>
  <c r="B22" i="4" l="1"/>
  <c r="B21" i="4"/>
  <c r="B16" i="4"/>
  <c r="B15" i="4"/>
  <c r="B14" i="4"/>
  <c r="B14" i="3"/>
  <c r="B15" i="3"/>
  <c r="B14" i="2"/>
  <c r="B15" i="2"/>
  <c r="AA11" i="4"/>
  <c r="AA10" i="4"/>
  <c r="AA9" i="4"/>
  <c r="AA8" i="4"/>
  <c r="AA7" i="4"/>
  <c r="AA6" i="4"/>
  <c r="AA5" i="4"/>
  <c r="AA4" i="4"/>
  <c r="AA3" i="4"/>
  <c r="AA2" i="4"/>
  <c r="AA11" i="3"/>
  <c r="AA10" i="3"/>
  <c r="AA9" i="3"/>
  <c r="AA8" i="3"/>
  <c r="AA7" i="3"/>
  <c r="AA6" i="3"/>
  <c r="AA5" i="3"/>
  <c r="AA4" i="3"/>
  <c r="AA3" i="3"/>
  <c r="AA2" i="3"/>
  <c r="AA2" i="2"/>
  <c r="AA11" i="2"/>
  <c r="AA10" i="2"/>
  <c r="AA9" i="2"/>
  <c r="AA8" i="2"/>
  <c r="AA7" i="2"/>
  <c r="AA6" i="2"/>
  <c r="AA5" i="2"/>
  <c r="AA4" i="2"/>
  <c r="AA3" i="2"/>
  <c r="AA3" i="1"/>
  <c r="AA4" i="1"/>
  <c r="AA5" i="1"/>
  <c r="AA6" i="1"/>
  <c r="AA7" i="1"/>
  <c r="AA8" i="1"/>
  <c r="AA9" i="1"/>
  <c r="AA10" i="1"/>
  <c r="AA11" i="1"/>
  <c r="AA2" i="1"/>
  <c r="Z10" i="4" l="1"/>
  <c r="Z9" i="4"/>
  <c r="Z8" i="4"/>
  <c r="Z7" i="4"/>
  <c r="Z6" i="4"/>
  <c r="Z5" i="4"/>
  <c r="Z4" i="4"/>
  <c r="Z3" i="4"/>
  <c r="Z2" i="4"/>
  <c r="Z11" i="3"/>
  <c r="Z10" i="3"/>
  <c r="Z9" i="3"/>
  <c r="Z8" i="3"/>
  <c r="Z7" i="3"/>
  <c r="Z6" i="3"/>
  <c r="Z5" i="3"/>
  <c r="Z4" i="3"/>
  <c r="Z3" i="3"/>
  <c r="Z2" i="3"/>
  <c r="Z10" i="2"/>
  <c r="Z9" i="2"/>
  <c r="Z8" i="2"/>
  <c r="Z7" i="2"/>
  <c r="Z6" i="2"/>
  <c r="Z5" i="2"/>
  <c r="Z4" i="2"/>
  <c r="Z3" i="2"/>
  <c r="Z2" i="2"/>
  <c r="Z3" i="1"/>
  <c r="Z4" i="1"/>
  <c r="Z5" i="1"/>
  <c r="Z6" i="1"/>
  <c r="Z7" i="1"/>
  <c r="Z8" i="1"/>
  <c r="Z9" i="1"/>
  <c r="Z10" i="1"/>
  <c r="Z11" i="1"/>
  <c r="Z2" i="1"/>
</calcChain>
</file>

<file path=xl/sharedStrings.xml><?xml version="1.0" encoding="utf-8"?>
<sst xmlns="http://schemas.openxmlformats.org/spreadsheetml/2006/main" count="47" uniqueCount="23">
  <si>
    <t>年份</t>
    <phoneticPr fontId="1" type="noConversion"/>
  </si>
  <si>
    <t>电量(典型日24个点加起来就行)</t>
    <phoneticPr fontId="1" type="noConversion"/>
  </si>
  <si>
    <t>最大负荷</t>
    <phoneticPr fontId="1" type="noConversion"/>
  </si>
  <si>
    <t>2016预测</t>
    <phoneticPr fontId="1" type="noConversion"/>
  </si>
  <si>
    <t>误差</t>
    <phoneticPr fontId="1" type="noConversion"/>
  </si>
  <si>
    <t>春季</t>
    <phoneticPr fontId="1" type="noConversion"/>
  </si>
  <si>
    <t>实际值</t>
    <phoneticPr fontId="1" type="noConversion"/>
  </si>
  <si>
    <t>预测值</t>
    <phoneticPr fontId="1" type="noConversion"/>
  </si>
  <si>
    <t>average</t>
    <phoneticPr fontId="1" type="noConversion"/>
  </si>
  <si>
    <t>min</t>
    <phoneticPr fontId="1" type="noConversion"/>
  </si>
  <si>
    <t>max</t>
    <phoneticPr fontId="1" type="noConversion"/>
  </si>
  <si>
    <t>夏季</t>
    <phoneticPr fontId="1" type="noConversion"/>
  </si>
  <si>
    <t>秋季</t>
    <phoneticPr fontId="1" type="noConversion"/>
  </si>
  <si>
    <t>冬季</t>
    <phoneticPr fontId="1" type="noConversion"/>
  </si>
  <si>
    <t>秋季</t>
    <phoneticPr fontId="1" type="noConversion"/>
  </si>
  <si>
    <t>2020年</t>
    <phoneticPr fontId="1" type="noConversion"/>
  </si>
  <si>
    <t>maxload_predict</t>
    <phoneticPr fontId="1" type="noConversion"/>
  </si>
  <si>
    <t>ele_forecast</t>
    <phoneticPr fontId="1" type="noConversion"/>
  </si>
  <si>
    <t>日平均负荷</t>
    <phoneticPr fontId="1" type="noConversion"/>
  </si>
  <si>
    <t>日最大负荷</t>
    <phoneticPr fontId="1" type="noConversion"/>
  </si>
  <si>
    <t>日最小负荷</t>
    <phoneticPr fontId="1" type="noConversion"/>
  </si>
  <si>
    <t>负荷率</t>
    <phoneticPr fontId="1" type="noConversion"/>
  </si>
  <si>
    <t>峰谷差率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</si>
</sst>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2" borderId="0" xfId="0" applyFill="1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>
                <a:latin typeface="黑体" panose="02010609060101010101" pitchFamily="49" charset="-122"/>
                <a:ea typeface="黑体" panose="02010609060101010101" pitchFamily="49" charset="-122"/>
              </a:rPr>
              <a:t>2016</a:t>
            </a:r>
            <a:r>
              <a:rPr lang="zh-CN" altLang="en-US" sz="1200">
                <a:latin typeface="黑体" panose="02010609060101010101" pitchFamily="49" charset="-122"/>
                <a:ea typeface="黑体" panose="02010609060101010101" pitchFamily="49" charset="-122"/>
              </a:rPr>
              <a:t>年广东电网</a:t>
            </a:r>
            <a:r>
              <a:rPr lang="zh-CN" altLang="zh-CN" sz="1200" b="0" i="0" u="none" strike="noStrike" baseline="0">
                <a:effectLst/>
                <a:latin typeface="黑体" panose="02010609060101010101" pitchFamily="49" charset="-122"/>
                <a:ea typeface="黑体" panose="02010609060101010101" pitchFamily="49" charset="-122"/>
              </a:rPr>
              <a:t>春季</a:t>
            </a:r>
            <a:r>
              <a:rPr lang="zh-CN" altLang="en-US" sz="1200">
                <a:latin typeface="黑体" panose="02010609060101010101" pitchFamily="49" charset="-122"/>
                <a:ea typeface="黑体" panose="02010609060101010101" pitchFamily="49" charset="-122"/>
              </a:rPr>
              <a:t>典型日预测结果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'2016年画图'!$A$2</c:f>
              <c:strCache>
                <c:ptCount val="1"/>
                <c:pt idx="0">
                  <c:v>实际值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'2016年画图'!$B$1:$Y$1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'2016年画图'!$B$2:$Y$2</c:f>
              <c:numCache>
                <c:formatCode>General</c:formatCode>
                <c:ptCount val="24"/>
                <c:pt idx="0">
                  <c:v>66911</c:v>
                </c:pt>
                <c:pt idx="1">
                  <c:v>64555</c:v>
                </c:pt>
                <c:pt idx="2">
                  <c:v>62347</c:v>
                </c:pt>
                <c:pt idx="3">
                  <c:v>60296</c:v>
                </c:pt>
                <c:pt idx="4">
                  <c:v>58516</c:v>
                </c:pt>
                <c:pt idx="5">
                  <c:v>57786</c:v>
                </c:pt>
                <c:pt idx="6">
                  <c:v>58463</c:v>
                </c:pt>
                <c:pt idx="7">
                  <c:v>60078</c:v>
                </c:pt>
                <c:pt idx="8">
                  <c:v>69474</c:v>
                </c:pt>
                <c:pt idx="9">
                  <c:v>81678</c:v>
                </c:pt>
                <c:pt idx="10">
                  <c:v>86091</c:v>
                </c:pt>
                <c:pt idx="11">
                  <c:v>88311</c:v>
                </c:pt>
                <c:pt idx="12">
                  <c:v>79661</c:v>
                </c:pt>
                <c:pt idx="13">
                  <c:v>78784</c:v>
                </c:pt>
                <c:pt idx="14">
                  <c:v>85185</c:v>
                </c:pt>
                <c:pt idx="15">
                  <c:v>86508</c:v>
                </c:pt>
                <c:pt idx="16">
                  <c:v>86709</c:v>
                </c:pt>
                <c:pt idx="17">
                  <c:v>85821</c:v>
                </c:pt>
                <c:pt idx="18">
                  <c:v>77317</c:v>
                </c:pt>
                <c:pt idx="19">
                  <c:v>77999</c:v>
                </c:pt>
                <c:pt idx="20">
                  <c:v>78616</c:v>
                </c:pt>
                <c:pt idx="21">
                  <c:v>77854</c:v>
                </c:pt>
                <c:pt idx="22">
                  <c:v>76529</c:v>
                </c:pt>
                <c:pt idx="23">
                  <c:v>75137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FE-4A84-BD7E-97F5A4BC6F3A}"/>
            </c:ext>
          </c:extLst>
        </c:ser>
        <c:ser>
          <c:idx val="1"/>
          <c:order val="1"/>
          <c:tx>
            <c:strRef>
              <c:f>'2016年画图'!$A$3</c:f>
              <c:strCache>
                <c:ptCount val="1"/>
                <c:pt idx="0">
                  <c:v>预测值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'2016年画图'!$B$1:$Y$1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'2016年画图'!$B$3:$Y$3</c:f>
              <c:numCache>
                <c:formatCode>General</c:formatCode>
                <c:ptCount val="24"/>
                <c:pt idx="0">
                  <c:v>66664.186636534505</c:v>
                </c:pt>
                <c:pt idx="1">
                  <c:v>64424.576693168499</c:v>
                </c:pt>
                <c:pt idx="2">
                  <c:v>62221.626815130701</c:v>
                </c:pt>
                <c:pt idx="3">
                  <c:v>60382.368061380999</c:v>
                </c:pt>
                <c:pt idx="4">
                  <c:v>58905.345667422203</c:v>
                </c:pt>
                <c:pt idx="5">
                  <c:v>57920.906532199202</c:v>
                </c:pt>
                <c:pt idx="6">
                  <c:v>58154.978139790997</c:v>
                </c:pt>
                <c:pt idx="7">
                  <c:v>59106.429884320198</c:v>
                </c:pt>
                <c:pt idx="8">
                  <c:v>69889.972751561305</c:v>
                </c:pt>
                <c:pt idx="9">
                  <c:v>82449.245608376805</c:v>
                </c:pt>
                <c:pt idx="10">
                  <c:v>86111.469753508107</c:v>
                </c:pt>
                <c:pt idx="11">
                  <c:v>88343.805874388403</c:v>
                </c:pt>
                <c:pt idx="12">
                  <c:v>77893.214156195099</c:v>
                </c:pt>
                <c:pt idx="13">
                  <c:v>76745.695920841405</c:v>
                </c:pt>
                <c:pt idx="14">
                  <c:v>84833.022713410697</c:v>
                </c:pt>
                <c:pt idx="15">
                  <c:v>86310.708565389301</c:v>
                </c:pt>
                <c:pt idx="16">
                  <c:v>86545.838566848499</c:v>
                </c:pt>
                <c:pt idx="17">
                  <c:v>86343.189872395204</c:v>
                </c:pt>
                <c:pt idx="18">
                  <c:v>77001.128701031994</c:v>
                </c:pt>
                <c:pt idx="19">
                  <c:v>79891.745756873701</c:v>
                </c:pt>
                <c:pt idx="20">
                  <c:v>81144.152512472094</c:v>
                </c:pt>
                <c:pt idx="21">
                  <c:v>79919.822711668705</c:v>
                </c:pt>
                <c:pt idx="22">
                  <c:v>76722.104870478201</c:v>
                </c:pt>
                <c:pt idx="23">
                  <c:v>72700.4632346133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FE-4A84-BD7E-97F5A4BC6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628248"/>
        <c:axId val="546628904"/>
      </c:lineChart>
      <c:catAx>
        <c:axId val="546628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46628904"/>
        <c:crosses val="autoZero"/>
        <c:auto val="1"/>
        <c:lblAlgn val="ctr"/>
        <c:lblOffset val="100"/>
        <c:noMultiLvlLbl val="0"/>
      </c:catAx>
      <c:valAx>
        <c:axId val="54662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900"/>
                  <a:t>负荷</a:t>
                </a:r>
                <a:r>
                  <a:rPr lang="en-US" altLang="zh-CN" sz="900"/>
                  <a:t>/</a:t>
                </a:r>
                <a:r>
                  <a:rPr lang="zh-CN" altLang="en-US" sz="900"/>
                  <a:t>（万</a:t>
                </a:r>
                <a:r>
                  <a:rPr lang="en-US" altLang="zh-CN" sz="900"/>
                  <a:t>kW</a:t>
                </a:r>
                <a:r>
                  <a:rPr lang="zh-CN" altLang="en-US" sz="900"/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46628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>
                <a:latin typeface="黑体" panose="02010609060101010101" pitchFamily="49" charset="-122"/>
                <a:ea typeface="黑体" panose="02010609060101010101" pitchFamily="49" charset="-122"/>
              </a:rPr>
              <a:t>2020</a:t>
            </a:r>
            <a:r>
              <a:rPr lang="zh-CN" altLang="en-US" sz="1200">
                <a:latin typeface="黑体" panose="02010609060101010101" pitchFamily="49" charset="-122"/>
                <a:ea typeface="黑体" panose="02010609060101010101" pitchFamily="49" charset="-122"/>
              </a:rPr>
              <a:t>年广东电网四季典型日负荷曲线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'2020年画图'!$A$2</c:f>
              <c:strCache>
                <c:ptCount val="1"/>
                <c:pt idx="0">
                  <c:v>春季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'2020年画图'!$B$1:$Y$1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'2020年画图'!$B$2:$Y$2</c:f>
              <c:numCache>
                <c:formatCode>General</c:formatCode>
                <c:ptCount val="24"/>
                <c:pt idx="0">
                  <c:v>83718.108591461394</c:v>
                </c:pt>
                <c:pt idx="1">
                  <c:v>80888.536617957507</c:v>
                </c:pt>
                <c:pt idx="2">
                  <c:v>78122.726054481202</c:v>
                </c:pt>
                <c:pt idx="3">
                  <c:v>75780.450657113906</c:v>
                </c:pt>
                <c:pt idx="4">
                  <c:v>73878.288392462695</c:v>
                </c:pt>
                <c:pt idx="5">
                  <c:v>72683.240165018695</c:v>
                </c:pt>
                <c:pt idx="6">
                  <c:v>73047.636623326893</c:v>
                </c:pt>
                <c:pt idx="7">
                  <c:v>74337.080348348696</c:v>
                </c:pt>
                <c:pt idx="8">
                  <c:v>87655.966763863398</c:v>
                </c:pt>
                <c:pt idx="9">
                  <c:v>103362.952510085</c:v>
                </c:pt>
                <c:pt idx="10">
                  <c:v>108079.224606309</c:v>
                </c:pt>
                <c:pt idx="11">
                  <c:v>110879.14752415</c:v>
                </c:pt>
                <c:pt idx="12">
                  <c:v>98049.236001902507</c:v>
                </c:pt>
                <c:pt idx="13">
                  <c:v>96652.0641046706</c:v>
                </c:pt>
                <c:pt idx="14">
                  <c:v>106533.966834288</c:v>
                </c:pt>
                <c:pt idx="15">
                  <c:v>108365.895528133</c:v>
                </c:pt>
                <c:pt idx="16">
                  <c:v>108651.142575954</c:v>
                </c:pt>
                <c:pt idx="17">
                  <c:v>108287.543135271</c:v>
                </c:pt>
                <c:pt idx="18">
                  <c:v>96695.559388711103</c:v>
                </c:pt>
                <c:pt idx="19">
                  <c:v>99971.620635933999</c:v>
                </c:pt>
                <c:pt idx="20">
                  <c:v>101442.277558223</c:v>
                </c:pt>
                <c:pt idx="21">
                  <c:v>99979.272005137303</c:v>
                </c:pt>
                <c:pt idx="22">
                  <c:v>96264.2134498737</c:v>
                </c:pt>
                <c:pt idx="23">
                  <c:v>91633.8499273247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DD-4707-ABBE-1720029E5681}"/>
            </c:ext>
          </c:extLst>
        </c:ser>
        <c:ser>
          <c:idx val="1"/>
          <c:order val="1"/>
          <c:tx>
            <c:strRef>
              <c:f>'2020年画图'!$A$3</c:f>
              <c:strCache>
                <c:ptCount val="1"/>
                <c:pt idx="0">
                  <c:v>夏季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'2020年画图'!$B$1:$Y$1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'2020年画图'!$B$3:$Y$3</c:f>
              <c:numCache>
                <c:formatCode>General</c:formatCode>
                <c:ptCount val="24"/>
                <c:pt idx="0">
                  <c:v>95121.406495564501</c:v>
                </c:pt>
                <c:pt idx="1">
                  <c:v>91932.746801082394</c:v>
                </c:pt>
                <c:pt idx="2">
                  <c:v>88300.987032107907</c:v>
                </c:pt>
                <c:pt idx="3">
                  <c:v>85248.485033783494</c:v>
                </c:pt>
                <c:pt idx="4">
                  <c:v>82605.239539905393</c:v>
                </c:pt>
                <c:pt idx="5">
                  <c:v>80504.117899543504</c:v>
                </c:pt>
                <c:pt idx="6">
                  <c:v>79163.693169245496</c:v>
                </c:pt>
                <c:pt idx="7">
                  <c:v>79945.486918999595</c:v>
                </c:pt>
                <c:pt idx="8">
                  <c:v>93566.4471710527</c:v>
                </c:pt>
                <c:pt idx="9">
                  <c:v>109946.73507336401</c:v>
                </c:pt>
                <c:pt idx="10">
                  <c:v>115626.50087971101</c:v>
                </c:pt>
                <c:pt idx="11">
                  <c:v>119474.796823703</c:v>
                </c:pt>
                <c:pt idx="12">
                  <c:v>106925.41303077601</c:v>
                </c:pt>
                <c:pt idx="13">
                  <c:v>106992.63012128499</c:v>
                </c:pt>
                <c:pt idx="14">
                  <c:v>117338.264781348</c:v>
                </c:pt>
                <c:pt idx="15">
                  <c:v>119051.418323338</c:v>
                </c:pt>
                <c:pt idx="16">
                  <c:v>118219.330311117</c:v>
                </c:pt>
                <c:pt idx="17">
                  <c:v>115712.869246175</c:v>
                </c:pt>
                <c:pt idx="18">
                  <c:v>102052.13155354001</c:v>
                </c:pt>
                <c:pt idx="19">
                  <c:v>104258.70098390699</c:v>
                </c:pt>
                <c:pt idx="20">
                  <c:v>106707.502633215</c:v>
                </c:pt>
                <c:pt idx="21">
                  <c:v>106462.13675038</c:v>
                </c:pt>
                <c:pt idx="22">
                  <c:v>104481.034437126</c:v>
                </c:pt>
                <c:pt idx="23">
                  <c:v>101661.924989729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DD-4707-ABBE-1720029E5681}"/>
            </c:ext>
          </c:extLst>
        </c:ser>
        <c:ser>
          <c:idx val="2"/>
          <c:order val="2"/>
          <c:tx>
            <c:strRef>
              <c:f>'2020年画图'!$A$4</c:f>
              <c:strCache>
                <c:ptCount val="1"/>
                <c:pt idx="0">
                  <c:v>秋季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'2020年画图'!$B$1:$Y$1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'2020年画图'!$B$4:$Y$4</c:f>
              <c:numCache>
                <c:formatCode>General</c:formatCode>
                <c:ptCount val="24"/>
                <c:pt idx="0">
                  <c:v>87979.736465435606</c:v>
                </c:pt>
                <c:pt idx="1">
                  <c:v>85115.299418684095</c:v>
                </c:pt>
                <c:pt idx="2">
                  <c:v>81980.736241216902</c:v>
                </c:pt>
                <c:pt idx="3">
                  <c:v>79326.380319880496</c:v>
                </c:pt>
                <c:pt idx="4">
                  <c:v>77092.950580739605</c:v>
                </c:pt>
                <c:pt idx="5">
                  <c:v>75595.797891326394</c:v>
                </c:pt>
                <c:pt idx="6">
                  <c:v>75120.632582205595</c:v>
                </c:pt>
                <c:pt idx="7">
                  <c:v>76226.359246774897</c:v>
                </c:pt>
                <c:pt idx="8">
                  <c:v>89014.256600010602</c:v>
                </c:pt>
                <c:pt idx="9">
                  <c:v>105046.578587784</c:v>
                </c:pt>
                <c:pt idx="10">
                  <c:v>109897.237183915</c:v>
                </c:pt>
                <c:pt idx="11">
                  <c:v>113226.602859495</c:v>
                </c:pt>
                <c:pt idx="12">
                  <c:v>100752.062025479</c:v>
                </c:pt>
                <c:pt idx="13">
                  <c:v>100396.681154413</c:v>
                </c:pt>
                <c:pt idx="14">
                  <c:v>110020.382919977</c:v>
                </c:pt>
                <c:pt idx="15">
                  <c:v>111813.4437302</c:v>
                </c:pt>
                <c:pt idx="16">
                  <c:v>111675.12736344599</c:v>
                </c:pt>
                <c:pt idx="17">
                  <c:v>110221.518761846</c:v>
                </c:pt>
                <c:pt idx="18">
                  <c:v>98565.759564993801</c:v>
                </c:pt>
                <c:pt idx="19">
                  <c:v>104464.379207832</c:v>
                </c:pt>
                <c:pt idx="20">
                  <c:v>103617.790468978</c:v>
                </c:pt>
                <c:pt idx="21">
                  <c:v>102759.589973372</c:v>
                </c:pt>
                <c:pt idx="22">
                  <c:v>99730.907683114507</c:v>
                </c:pt>
                <c:pt idx="23">
                  <c:v>95879.789168880001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DD-4707-ABBE-1720029E5681}"/>
            </c:ext>
          </c:extLst>
        </c:ser>
        <c:ser>
          <c:idx val="3"/>
          <c:order val="3"/>
          <c:tx>
            <c:strRef>
              <c:f>'2020年画图'!$A$5</c:f>
              <c:strCache>
                <c:ptCount val="1"/>
                <c:pt idx="0">
                  <c:v>冬季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'2020年画图'!$B$1:$Y$1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'2020年画图'!$B$5:$Y$5</c:f>
              <c:numCache>
                <c:formatCode>General</c:formatCode>
                <c:ptCount val="24"/>
                <c:pt idx="0">
                  <c:v>62653.322054920201</c:v>
                </c:pt>
                <c:pt idx="1">
                  <c:v>59950.1699896395</c:v>
                </c:pt>
                <c:pt idx="2">
                  <c:v>57875.213114033701</c:v>
                </c:pt>
                <c:pt idx="3">
                  <c:v>56421.071527768698</c:v>
                </c:pt>
                <c:pt idx="4">
                  <c:v>55469.516215285803</c:v>
                </c:pt>
                <c:pt idx="5">
                  <c:v>55256.252156647599</c:v>
                </c:pt>
                <c:pt idx="6">
                  <c:v>56706.628487640097</c:v>
                </c:pt>
                <c:pt idx="7">
                  <c:v>61494.146167584498</c:v>
                </c:pt>
                <c:pt idx="8">
                  <c:v>72516.910047003897</c:v>
                </c:pt>
                <c:pt idx="9">
                  <c:v>83242.013775592204</c:v>
                </c:pt>
                <c:pt idx="10">
                  <c:v>85236.394188364997</c:v>
                </c:pt>
                <c:pt idx="11">
                  <c:v>88196.487273445498</c:v>
                </c:pt>
                <c:pt idx="12">
                  <c:v>76138.633788579798</c:v>
                </c:pt>
                <c:pt idx="13">
                  <c:v>72568.719959554393</c:v>
                </c:pt>
                <c:pt idx="14">
                  <c:v>81769.347133386094</c:v>
                </c:pt>
                <c:pt idx="15">
                  <c:v>83453.427888702194</c:v>
                </c:pt>
                <c:pt idx="16">
                  <c:v>85346.039521080602</c:v>
                </c:pt>
                <c:pt idx="17">
                  <c:v>88017.563442071696</c:v>
                </c:pt>
                <c:pt idx="18">
                  <c:v>86287.654559643895</c:v>
                </c:pt>
                <c:pt idx="19">
                  <c:v>88129.768049194201</c:v>
                </c:pt>
                <c:pt idx="20">
                  <c:v>85182.928662673105</c:v>
                </c:pt>
                <c:pt idx="21">
                  <c:v>82926.335872718701</c:v>
                </c:pt>
                <c:pt idx="22">
                  <c:v>78021.262524041405</c:v>
                </c:pt>
                <c:pt idx="23">
                  <c:v>71800.193600427505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DD-4707-ABBE-1720029E5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585760"/>
        <c:axId val="547589368"/>
      </c:lineChart>
      <c:catAx>
        <c:axId val="54758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47589368"/>
        <c:crosses val="autoZero"/>
        <c:auto val="1"/>
        <c:lblAlgn val="ctr"/>
        <c:lblOffset val="100"/>
        <c:noMultiLvlLbl val="0"/>
      </c:catAx>
      <c:valAx>
        <c:axId val="54758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800"/>
                  <a:t>负荷</a:t>
                </a:r>
                <a:r>
                  <a:rPr lang="en-US" altLang="zh-CN" sz="800"/>
                  <a:t>/(</a:t>
                </a:r>
                <a:r>
                  <a:rPr lang="zh-CN" altLang="en-US" sz="800"/>
                  <a:t>万</a:t>
                </a:r>
                <a:r>
                  <a:rPr lang="en-US" altLang="zh-CN" sz="800"/>
                  <a:t>kW)</a:t>
                </a:r>
                <a:endParaRPr lang="zh-CN" altLang="en-US" sz="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4758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>
                <a:latin typeface="黑体" panose="02010609060101010101" pitchFamily="49" charset="-122"/>
                <a:ea typeface="黑体" panose="02010609060101010101" pitchFamily="49" charset="-122"/>
              </a:rPr>
              <a:t>2016</a:t>
            </a:r>
            <a:r>
              <a:rPr lang="zh-CN" altLang="en-US" sz="1200">
                <a:latin typeface="黑体" panose="02010609060101010101" pitchFamily="49" charset="-122"/>
                <a:ea typeface="黑体" panose="02010609060101010101" pitchFamily="49" charset="-122"/>
              </a:rPr>
              <a:t>年广东电网夏季典型日预测结果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'2016年画图'!$A$5</c:f>
              <c:strCache>
                <c:ptCount val="1"/>
                <c:pt idx="0">
                  <c:v>实际值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'2016年画图'!$B$4:$Y$4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'2016年画图'!$B$5:$Y$5</c:f>
              <c:numCache>
                <c:formatCode>General</c:formatCode>
                <c:ptCount val="24"/>
                <c:pt idx="0">
                  <c:v>76016</c:v>
                </c:pt>
                <c:pt idx="1">
                  <c:v>73201</c:v>
                </c:pt>
                <c:pt idx="2">
                  <c:v>70276</c:v>
                </c:pt>
                <c:pt idx="3">
                  <c:v>67680</c:v>
                </c:pt>
                <c:pt idx="4">
                  <c:v>65576</c:v>
                </c:pt>
                <c:pt idx="5">
                  <c:v>63928</c:v>
                </c:pt>
                <c:pt idx="6">
                  <c:v>63563</c:v>
                </c:pt>
                <c:pt idx="7">
                  <c:v>64798</c:v>
                </c:pt>
                <c:pt idx="8">
                  <c:v>75523</c:v>
                </c:pt>
                <c:pt idx="9">
                  <c:v>89445</c:v>
                </c:pt>
                <c:pt idx="10">
                  <c:v>94679</c:v>
                </c:pt>
                <c:pt idx="11">
                  <c:v>98546</c:v>
                </c:pt>
                <c:pt idx="12">
                  <c:v>89433</c:v>
                </c:pt>
                <c:pt idx="13">
                  <c:v>90656</c:v>
                </c:pt>
                <c:pt idx="14">
                  <c:v>97127</c:v>
                </c:pt>
                <c:pt idx="15">
                  <c:v>99100</c:v>
                </c:pt>
                <c:pt idx="16">
                  <c:v>97949</c:v>
                </c:pt>
                <c:pt idx="17">
                  <c:v>95048</c:v>
                </c:pt>
                <c:pt idx="18">
                  <c:v>84736</c:v>
                </c:pt>
                <c:pt idx="19">
                  <c:v>85932</c:v>
                </c:pt>
                <c:pt idx="20">
                  <c:v>86755</c:v>
                </c:pt>
                <c:pt idx="21">
                  <c:v>86849</c:v>
                </c:pt>
                <c:pt idx="22">
                  <c:v>85933</c:v>
                </c:pt>
                <c:pt idx="23">
                  <c:v>85083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B-46DD-9778-1AB6CED3CF29}"/>
            </c:ext>
          </c:extLst>
        </c:ser>
        <c:ser>
          <c:idx val="1"/>
          <c:order val="1"/>
          <c:tx>
            <c:strRef>
              <c:f>'2016年画图'!$A$6</c:f>
              <c:strCache>
                <c:ptCount val="1"/>
                <c:pt idx="0">
                  <c:v>预测值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'2016年画图'!$B$4:$Y$4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'2016年画图'!$B$6:$Y$6</c:f>
              <c:numCache>
                <c:formatCode>General</c:formatCode>
                <c:ptCount val="24"/>
                <c:pt idx="0">
                  <c:v>78031.052058082802</c:v>
                </c:pt>
                <c:pt idx="1">
                  <c:v>75454.438276226894</c:v>
                </c:pt>
                <c:pt idx="2">
                  <c:v>72478.461112808203</c:v>
                </c:pt>
                <c:pt idx="3">
                  <c:v>69997.353658404798</c:v>
                </c:pt>
                <c:pt idx="4">
                  <c:v>67827.743764307801</c:v>
                </c:pt>
                <c:pt idx="5">
                  <c:v>66099.520035852707</c:v>
                </c:pt>
                <c:pt idx="6">
                  <c:v>64896.140309951603</c:v>
                </c:pt>
                <c:pt idx="7">
                  <c:v>65455.825880539</c:v>
                </c:pt>
                <c:pt idx="8">
                  <c:v>76646.747067133401</c:v>
                </c:pt>
                <c:pt idx="9">
                  <c:v>89962.092307743893</c:v>
                </c:pt>
                <c:pt idx="10">
                  <c:v>94519.360388152403</c:v>
                </c:pt>
                <c:pt idx="11">
                  <c:v>97559.987988615801</c:v>
                </c:pt>
                <c:pt idx="12">
                  <c:v>87130.5500979957</c:v>
                </c:pt>
                <c:pt idx="13">
                  <c:v>87013.885445692198</c:v>
                </c:pt>
                <c:pt idx="14">
                  <c:v>95764.909830944001</c:v>
                </c:pt>
                <c:pt idx="15">
                  <c:v>97080.662273115799</c:v>
                </c:pt>
                <c:pt idx="16">
                  <c:v>96460.240806529502</c:v>
                </c:pt>
                <c:pt idx="17">
                  <c:v>94536.008707579706</c:v>
                </c:pt>
                <c:pt idx="18">
                  <c:v>83240.548826182901</c:v>
                </c:pt>
                <c:pt idx="19">
                  <c:v>85134.071967536496</c:v>
                </c:pt>
                <c:pt idx="20">
                  <c:v>87309.559174092094</c:v>
                </c:pt>
                <c:pt idx="21">
                  <c:v>87065.650707059598</c:v>
                </c:pt>
                <c:pt idx="22">
                  <c:v>85342.422694194305</c:v>
                </c:pt>
                <c:pt idx="23">
                  <c:v>82824.766621258794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FB-46DD-9778-1AB6CED3C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081392"/>
        <c:axId val="545082048"/>
      </c:lineChart>
      <c:catAx>
        <c:axId val="54508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zh-CN"/>
          </a:p>
        </c:txPr>
        <c:crossAx val="545082048"/>
        <c:crosses val="autoZero"/>
        <c:auto val="1"/>
        <c:lblAlgn val="ctr"/>
        <c:lblOffset val="100"/>
        <c:noMultiLvlLbl val="0"/>
      </c:catAx>
      <c:valAx>
        <c:axId val="54508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800"/>
                  <a:t>负荷</a:t>
                </a:r>
                <a:r>
                  <a:rPr lang="en-US" altLang="zh-CN" sz="800"/>
                  <a:t>/</a:t>
                </a:r>
                <a:r>
                  <a:rPr lang="zh-CN" altLang="en-US" sz="800"/>
                  <a:t>（万</a:t>
                </a:r>
                <a:r>
                  <a:rPr lang="en-US" altLang="zh-CN" sz="800"/>
                  <a:t>kW</a:t>
                </a:r>
                <a:r>
                  <a:rPr lang="zh-CN" altLang="en-US" sz="800"/>
                  <a:t>）</a:t>
                </a:r>
              </a:p>
            </c:rich>
          </c:tx>
          <c:layout>
            <c:manualLayout>
              <c:xMode val="edge"/>
              <c:yMode val="edge"/>
              <c:x val="3.6111111111111108E-2"/>
              <c:y val="0.30930154564012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zh-CN"/>
          </a:p>
        </c:txPr>
        <c:crossAx val="54508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 b="0" i="0" baseline="0">
                <a:effectLst/>
                <a:latin typeface="黑体" panose="02010609060101010101" pitchFamily="49" charset="-122"/>
                <a:ea typeface="黑体" panose="02010609060101010101" pitchFamily="49" charset="-122"/>
              </a:rPr>
              <a:t>2016</a:t>
            </a:r>
            <a:r>
              <a:rPr lang="zh-CN" altLang="zh-CN" sz="1200" b="0" i="0" baseline="0">
                <a:effectLst/>
                <a:latin typeface="黑体" panose="02010609060101010101" pitchFamily="49" charset="-122"/>
                <a:ea typeface="黑体" panose="02010609060101010101" pitchFamily="49" charset="-122"/>
              </a:rPr>
              <a:t>年广东电网</a:t>
            </a:r>
            <a:r>
              <a:rPr lang="zh-CN" altLang="en-US" sz="1200" b="0" i="0" baseline="0">
                <a:effectLst/>
                <a:latin typeface="黑体" panose="02010609060101010101" pitchFamily="49" charset="-122"/>
                <a:ea typeface="黑体" panose="02010609060101010101" pitchFamily="49" charset="-122"/>
              </a:rPr>
              <a:t>秋</a:t>
            </a:r>
            <a:r>
              <a:rPr lang="zh-CN" altLang="zh-CN" sz="1200" b="0" i="0" baseline="0">
                <a:effectLst/>
                <a:latin typeface="黑体" panose="02010609060101010101" pitchFamily="49" charset="-122"/>
                <a:ea typeface="黑体" panose="02010609060101010101" pitchFamily="49" charset="-122"/>
              </a:rPr>
              <a:t>季典型日预测结果</a:t>
            </a:r>
            <a:endParaRPr lang="zh-CN" altLang="zh-CN" sz="1200">
              <a:effectLst/>
              <a:latin typeface="黑体" panose="02010609060101010101" pitchFamily="49" charset="-122"/>
              <a:ea typeface="黑体" panose="02010609060101010101" pitchFamily="49" charset="-122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'2016年画图'!$A$8</c:f>
              <c:strCache>
                <c:ptCount val="1"/>
                <c:pt idx="0">
                  <c:v>实际值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'2016年画图'!$B$7:$Y$7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'2016年画图'!$B$8:$Y$8</c:f>
              <c:numCache>
                <c:formatCode>General</c:formatCode>
                <c:ptCount val="24"/>
                <c:pt idx="0">
                  <c:v>73635</c:v>
                </c:pt>
                <c:pt idx="1">
                  <c:v>71326</c:v>
                </c:pt>
                <c:pt idx="2">
                  <c:v>68705</c:v>
                </c:pt>
                <c:pt idx="3">
                  <c:v>66245</c:v>
                </c:pt>
                <c:pt idx="4">
                  <c:v>64654</c:v>
                </c:pt>
                <c:pt idx="5">
                  <c:v>63236</c:v>
                </c:pt>
                <c:pt idx="6">
                  <c:v>63407</c:v>
                </c:pt>
                <c:pt idx="7">
                  <c:v>64778</c:v>
                </c:pt>
                <c:pt idx="8">
                  <c:v>74275</c:v>
                </c:pt>
                <c:pt idx="9">
                  <c:v>87325</c:v>
                </c:pt>
                <c:pt idx="10">
                  <c:v>89498</c:v>
                </c:pt>
                <c:pt idx="11">
                  <c:v>93921</c:v>
                </c:pt>
                <c:pt idx="12">
                  <c:v>84665</c:v>
                </c:pt>
                <c:pt idx="13">
                  <c:v>84999</c:v>
                </c:pt>
                <c:pt idx="14">
                  <c:v>92248</c:v>
                </c:pt>
                <c:pt idx="15">
                  <c:v>93463</c:v>
                </c:pt>
                <c:pt idx="16">
                  <c:v>93845</c:v>
                </c:pt>
                <c:pt idx="17">
                  <c:v>92979</c:v>
                </c:pt>
                <c:pt idx="18">
                  <c:v>84333</c:v>
                </c:pt>
                <c:pt idx="19">
                  <c:v>88643</c:v>
                </c:pt>
                <c:pt idx="20">
                  <c:v>86758</c:v>
                </c:pt>
                <c:pt idx="21">
                  <c:v>86525</c:v>
                </c:pt>
                <c:pt idx="22">
                  <c:v>84995</c:v>
                </c:pt>
                <c:pt idx="23">
                  <c:v>83219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D4-42EB-A797-08C7FC09AE3D}"/>
            </c:ext>
          </c:extLst>
        </c:ser>
        <c:ser>
          <c:idx val="1"/>
          <c:order val="1"/>
          <c:tx>
            <c:strRef>
              <c:f>'2016年画图'!$A$9</c:f>
              <c:strCache>
                <c:ptCount val="1"/>
                <c:pt idx="0">
                  <c:v>预测值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'2016年画图'!$B$7:$Y$7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'2016年画图'!$B$9:$Y$9</c:f>
              <c:numCache>
                <c:formatCode>General</c:formatCode>
                <c:ptCount val="24"/>
                <c:pt idx="0">
                  <c:v>73984.610369449001</c:v>
                </c:pt>
                <c:pt idx="1">
                  <c:v>71562.507520864499</c:v>
                </c:pt>
                <c:pt idx="2">
                  <c:v>68925.879351546493</c:v>
                </c:pt>
                <c:pt idx="3">
                  <c:v>66728.615541038496</c:v>
                </c:pt>
                <c:pt idx="4">
                  <c:v>64809.232743513698</c:v>
                </c:pt>
                <c:pt idx="5">
                  <c:v>63574.386099923002</c:v>
                </c:pt>
                <c:pt idx="6">
                  <c:v>63090.9674341766</c:v>
                </c:pt>
                <c:pt idx="7">
                  <c:v>63963.662235805299</c:v>
                </c:pt>
                <c:pt idx="8">
                  <c:v>74890.078903871603</c:v>
                </c:pt>
                <c:pt idx="9">
                  <c:v>88428.011627059706</c:v>
                </c:pt>
                <c:pt idx="10">
                  <c:v>92785.557204460099</c:v>
                </c:pt>
                <c:pt idx="11">
                  <c:v>95344.537816067605</c:v>
                </c:pt>
                <c:pt idx="12">
                  <c:v>84678.533356436295</c:v>
                </c:pt>
                <c:pt idx="13">
                  <c:v>84286.612097403806</c:v>
                </c:pt>
                <c:pt idx="14">
                  <c:v>92499.130539964201</c:v>
                </c:pt>
                <c:pt idx="15">
                  <c:v>94047.085535444203</c:v>
                </c:pt>
                <c:pt idx="16">
                  <c:v>93862.931620796298</c:v>
                </c:pt>
                <c:pt idx="17">
                  <c:v>92588.745512483307</c:v>
                </c:pt>
                <c:pt idx="18">
                  <c:v>82622.453105162102</c:v>
                </c:pt>
                <c:pt idx="19">
                  <c:v>87675.732586754893</c:v>
                </c:pt>
                <c:pt idx="20">
                  <c:v>87137.061863814</c:v>
                </c:pt>
                <c:pt idx="21">
                  <c:v>86343.789661321207</c:v>
                </c:pt>
                <c:pt idx="22">
                  <c:v>83648.520641967494</c:v>
                </c:pt>
                <c:pt idx="23">
                  <c:v>80198.356630676702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D4-42EB-A797-08C7FC09A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520224"/>
        <c:axId val="475521864"/>
      </c:lineChart>
      <c:catAx>
        <c:axId val="47552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521864"/>
        <c:crosses val="autoZero"/>
        <c:auto val="1"/>
        <c:lblAlgn val="ctr"/>
        <c:lblOffset val="100"/>
        <c:noMultiLvlLbl val="0"/>
      </c:catAx>
      <c:valAx>
        <c:axId val="47552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000" b="0" i="0" kern="1200" baseline="0">
                    <a:solidFill>
                      <a:srgbClr val="595959"/>
                    </a:solidFill>
                    <a:effectLst/>
                  </a:rPr>
                  <a:t>负荷</a:t>
                </a:r>
                <a:r>
                  <a:rPr lang="en-US" altLang="zh-CN" sz="1000" b="0" i="0" kern="1200" baseline="0">
                    <a:solidFill>
                      <a:srgbClr val="595959"/>
                    </a:solidFill>
                    <a:effectLst/>
                  </a:rPr>
                  <a:t>/</a:t>
                </a:r>
                <a:r>
                  <a:rPr lang="zh-CN" altLang="zh-CN" sz="1000" b="0" i="0" kern="1200" baseline="0">
                    <a:solidFill>
                      <a:srgbClr val="595959"/>
                    </a:solidFill>
                    <a:effectLst/>
                  </a:rPr>
                  <a:t>（万</a:t>
                </a:r>
                <a:r>
                  <a:rPr lang="en-US" altLang="zh-CN" sz="1000" b="0" i="0" kern="1200" baseline="0">
                    <a:solidFill>
                      <a:srgbClr val="595959"/>
                    </a:solidFill>
                    <a:effectLst/>
                  </a:rPr>
                  <a:t>kW</a:t>
                </a:r>
                <a:r>
                  <a:rPr lang="zh-CN" altLang="zh-CN" sz="1000" b="0" i="0" kern="1200" baseline="0">
                    <a:solidFill>
                      <a:srgbClr val="595959"/>
                    </a:solidFill>
                    <a:effectLst/>
                  </a:rPr>
                  <a:t>）</a:t>
                </a:r>
                <a:endParaRPr lang="zh-CN" altLang="zh-CN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7552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 b="0" i="0" baseline="0">
                <a:effectLst/>
                <a:latin typeface="黑体" panose="02010609060101010101" pitchFamily="49" charset="-122"/>
                <a:ea typeface="黑体" panose="02010609060101010101" pitchFamily="49" charset="-122"/>
              </a:rPr>
              <a:t>2016</a:t>
            </a:r>
            <a:r>
              <a:rPr lang="zh-CN" altLang="zh-CN" sz="1200" b="0" i="0" baseline="0">
                <a:effectLst/>
                <a:latin typeface="黑体" panose="02010609060101010101" pitchFamily="49" charset="-122"/>
                <a:ea typeface="黑体" panose="02010609060101010101" pitchFamily="49" charset="-122"/>
              </a:rPr>
              <a:t>年广东电网</a:t>
            </a:r>
            <a:r>
              <a:rPr lang="zh-CN" altLang="en-US" sz="1200" b="0" i="0" baseline="0">
                <a:effectLst/>
                <a:latin typeface="黑体" panose="02010609060101010101" pitchFamily="49" charset="-122"/>
                <a:ea typeface="黑体" panose="02010609060101010101" pitchFamily="49" charset="-122"/>
              </a:rPr>
              <a:t>冬季</a:t>
            </a:r>
            <a:r>
              <a:rPr lang="zh-CN" altLang="zh-CN" sz="1200" b="0" i="0" baseline="0">
                <a:effectLst/>
                <a:latin typeface="黑体" panose="02010609060101010101" pitchFamily="49" charset="-122"/>
                <a:ea typeface="黑体" panose="02010609060101010101" pitchFamily="49" charset="-122"/>
              </a:rPr>
              <a:t>典型日预测结果</a:t>
            </a:r>
            <a:endParaRPr lang="zh-CN" altLang="zh-CN" sz="1200">
              <a:effectLst/>
              <a:latin typeface="黑体" panose="02010609060101010101" pitchFamily="49" charset="-122"/>
              <a:ea typeface="黑体" panose="02010609060101010101" pitchFamily="49" charset="-122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'2016年画图'!$A$11</c:f>
              <c:strCache>
                <c:ptCount val="1"/>
                <c:pt idx="0">
                  <c:v>实际值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'2016年画图'!$B$10:$Y$10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'2016年画图'!$B$11:$Y$11</c:f>
              <c:numCache>
                <c:formatCode>General</c:formatCode>
                <c:ptCount val="24"/>
                <c:pt idx="0">
                  <c:v>48412</c:v>
                </c:pt>
                <c:pt idx="1">
                  <c:v>46425</c:v>
                </c:pt>
                <c:pt idx="2">
                  <c:v>44849</c:v>
                </c:pt>
                <c:pt idx="3">
                  <c:v>43575</c:v>
                </c:pt>
                <c:pt idx="4">
                  <c:v>42764</c:v>
                </c:pt>
                <c:pt idx="5">
                  <c:v>43162</c:v>
                </c:pt>
                <c:pt idx="6">
                  <c:v>44867</c:v>
                </c:pt>
                <c:pt idx="7">
                  <c:v>49853</c:v>
                </c:pt>
                <c:pt idx="8">
                  <c:v>58659</c:v>
                </c:pt>
                <c:pt idx="9">
                  <c:v>68230</c:v>
                </c:pt>
                <c:pt idx="10">
                  <c:v>70856</c:v>
                </c:pt>
                <c:pt idx="11">
                  <c:v>72639</c:v>
                </c:pt>
                <c:pt idx="12">
                  <c:v>63463</c:v>
                </c:pt>
                <c:pt idx="13">
                  <c:v>60450</c:v>
                </c:pt>
                <c:pt idx="14">
                  <c:v>67535</c:v>
                </c:pt>
                <c:pt idx="15">
                  <c:v>69042</c:v>
                </c:pt>
                <c:pt idx="16">
                  <c:v>70609</c:v>
                </c:pt>
                <c:pt idx="17">
                  <c:v>72155</c:v>
                </c:pt>
                <c:pt idx="18">
                  <c:v>71013</c:v>
                </c:pt>
                <c:pt idx="19">
                  <c:v>71792</c:v>
                </c:pt>
                <c:pt idx="20">
                  <c:v>69076</c:v>
                </c:pt>
                <c:pt idx="21">
                  <c:v>67301</c:v>
                </c:pt>
                <c:pt idx="22">
                  <c:v>63717</c:v>
                </c:pt>
                <c:pt idx="23">
                  <c:v>58699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B-4876-A70C-AD6B3EAB109B}"/>
            </c:ext>
          </c:extLst>
        </c:ser>
        <c:ser>
          <c:idx val="1"/>
          <c:order val="1"/>
          <c:tx>
            <c:strRef>
              <c:f>'2016年画图'!$A$12</c:f>
              <c:strCache>
                <c:ptCount val="1"/>
                <c:pt idx="0">
                  <c:v>预测值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'2016年画图'!$B$10:$Y$10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'2016年画图'!$B$12:$Y$12</c:f>
              <c:numCache>
                <c:formatCode>General</c:formatCode>
                <c:ptCount val="24"/>
                <c:pt idx="0">
                  <c:v>51143.983901131898</c:v>
                </c:pt>
                <c:pt idx="1">
                  <c:v>48923.248924956402</c:v>
                </c:pt>
                <c:pt idx="2">
                  <c:v>47225.6618411698</c:v>
                </c:pt>
                <c:pt idx="3">
                  <c:v>46059.570754437998</c:v>
                </c:pt>
                <c:pt idx="4">
                  <c:v>45293.353881197101</c:v>
                </c:pt>
                <c:pt idx="5">
                  <c:v>45040.962850135002</c:v>
                </c:pt>
                <c:pt idx="6">
                  <c:v>46143.6083414069</c:v>
                </c:pt>
                <c:pt idx="7">
                  <c:v>49888.231500722803</c:v>
                </c:pt>
                <c:pt idx="8">
                  <c:v>58825.889198897399</c:v>
                </c:pt>
                <c:pt idx="9">
                  <c:v>67402.175392209698</c:v>
                </c:pt>
                <c:pt idx="10">
                  <c:v>68879.233377741897</c:v>
                </c:pt>
                <c:pt idx="11">
                  <c:v>71365.716352444797</c:v>
                </c:pt>
                <c:pt idx="12">
                  <c:v>61503.265500291098</c:v>
                </c:pt>
                <c:pt idx="13">
                  <c:v>58624.560741374298</c:v>
                </c:pt>
                <c:pt idx="14">
                  <c:v>66138.4114808882</c:v>
                </c:pt>
                <c:pt idx="15">
                  <c:v>67485.306304630605</c:v>
                </c:pt>
                <c:pt idx="16">
                  <c:v>69014.167637552498</c:v>
                </c:pt>
                <c:pt idx="17">
                  <c:v>71267.042816691202</c:v>
                </c:pt>
                <c:pt idx="18">
                  <c:v>69827.829572310598</c:v>
                </c:pt>
                <c:pt idx="19">
                  <c:v>71421.2044828527</c:v>
                </c:pt>
                <c:pt idx="20">
                  <c:v>69076.778422545904</c:v>
                </c:pt>
                <c:pt idx="21">
                  <c:v>67239.082315451902</c:v>
                </c:pt>
                <c:pt idx="22">
                  <c:v>63206.3912215686</c:v>
                </c:pt>
                <c:pt idx="23">
                  <c:v>58147.323187391099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B-4876-A70C-AD6B3EAB1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634808"/>
        <c:axId val="546627592"/>
      </c:lineChart>
      <c:catAx>
        <c:axId val="546634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46627592"/>
        <c:crosses val="autoZero"/>
        <c:auto val="1"/>
        <c:lblAlgn val="ctr"/>
        <c:lblOffset val="100"/>
        <c:noMultiLvlLbl val="0"/>
      </c:catAx>
      <c:valAx>
        <c:axId val="54662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负荷</a:t>
                </a:r>
                <a:r>
                  <a:rPr lang="en-US" altLang="zh-CN"/>
                  <a:t>/</a:t>
                </a:r>
                <a:r>
                  <a:rPr lang="zh-CN" altLang="en-US"/>
                  <a:t>（万</a:t>
                </a:r>
                <a:r>
                  <a:rPr lang="en-US" altLang="zh-CN"/>
                  <a:t>kW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46634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春季典型日负荷曲线</a:t>
            </a:r>
          </a:p>
        </c:rich>
      </c:tx>
      <c:layout>
        <c:manualLayout>
          <c:xMode val="edge"/>
          <c:yMode val="edge"/>
          <c:x val="0.3583333333333333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春季典型日!$A$2</c:f>
              <c:strCache>
                <c:ptCount val="1"/>
                <c:pt idx="0">
                  <c:v>2007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春季典型日!$B$1:$Y$1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春季典型日!$B$2:$Y$2</c:f>
              <c:numCache>
                <c:formatCode>General</c:formatCode>
                <c:ptCount val="24"/>
                <c:pt idx="0">
                  <c:v>39119</c:v>
                </c:pt>
                <c:pt idx="1">
                  <c:v>37779</c:v>
                </c:pt>
                <c:pt idx="2">
                  <c:v>36509</c:v>
                </c:pt>
                <c:pt idx="3">
                  <c:v>35340</c:v>
                </c:pt>
                <c:pt idx="4">
                  <c:v>34545</c:v>
                </c:pt>
                <c:pt idx="5">
                  <c:v>33990</c:v>
                </c:pt>
                <c:pt idx="6">
                  <c:v>33623</c:v>
                </c:pt>
                <c:pt idx="7">
                  <c:v>33431</c:v>
                </c:pt>
                <c:pt idx="8">
                  <c:v>39929</c:v>
                </c:pt>
                <c:pt idx="9">
                  <c:v>45406</c:v>
                </c:pt>
                <c:pt idx="10">
                  <c:v>45950</c:v>
                </c:pt>
                <c:pt idx="11">
                  <c:v>45809</c:v>
                </c:pt>
                <c:pt idx="12">
                  <c:v>40214</c:v>
                </c:pt>
                <c:pt idx="13">
                  <c:v>40142</c:v>
                </c:pt>
                <c:pt idx="14">
                  <c:v>44750</c:v>
                </c:pt>
                <c:pt idx="15">
                  <c:v>45390</c:v>
                </c:pt>
                <c:pt idx="16">
                  <c:v>45500</c:v>
                </c:pt>
                <c:pt idx="17">
                  <c:v>47207</c:v>
                </c:pt>
                <c:pt idx="18">
                  <c:v>42447</c:v>
                </c:pt>
                <c:pt idx="19">
                  <c:v>45655</c:v>
                </c:pt>
                <c:pt idx="20">
                  <c:v>47791</c:v>
                </c:pt>
                <c:pt idx="21">
                  <c:v>47842</c:v>
                </c:pt>
                <c:pt idx="22">
                  <c:v>46728</c:v>
                </c:pt>
                <c:pt idx="23">
                  <c:v>44748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EB-497B-8145-1AA050F6647B}"/>
            </c:ext>
          </c:extLst>
        </c:ser>
        <c:ser>
          <c:idx val="1"/>
          <c:order val="1"/>
          <c:tx>
            <c:strRef>
              <c:f>春季典型日!$A$3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春季典型日!$B$1:$Y$1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春季典型日!$B$3:$Y$3</c:f>
              <c:numCache>
                <c:formatCode>General</c:formatCode>
                <c:ptCount val="24"/>
                <c:pt idx="0">
                  <c:v>39299</c:v>
                </c:pt>
                <c:pt idx="1">
                  <c:v>37644</c:v>
                </c:pt>
                <c:pt idx="2">
                  <c:v>36425</c:v>
                </c:pt>
                <c:pt idx="3">
                  <c:v>35267</c:v>
                </c:pt>
                <c:pt idx="4">
                  <c:v>34550</c:v>
                </c:pt>
                <c:pt idx="5">
                  <c:v>33903</c:v>
                </c:pt>
                <c:pt idx="6">
                  <c:v>34158</c:v>
                </c:pt>
                <c:pt idx="7">
                  <c:v>34665</c:v>
                </c:pt>
                <c:pt idx="8">
                  <c:v>42400</c:v>
                </c:pt>
                <c:pt idx="9">
                  <c:v>50430</c:v>
                </c:pt>
                <c:pt idx="10">
                  <c:v>52363</c:v>
                </c:pt>
                <c:pt idx="11">
                  <c:v>53786</c:v>
                </c:pt>
                <c:pt idx="12">
                  <c:v>45968</c:v>
                </c:pt>
                <c:pt idx="13">
                  <c:v>44776</c:v>
                </c:pt>
                <c:pt idx="14">
                  <c:v>50457</c:v>
                </c:pt>
                <c:pt idx="15">
                  <c:v>51791</c:v>
                </c:pt>
                <c:pt idx="16">
                  <c:v>52137</c:v>
                </c:pt>
                <c:pt idx="17">
                  <c:v>52215</c:v>
                </c:pt>
                <c:pt idx="18">
                  <c:v>46496</c:v>
                </c:pt>
                <c:pt idx="19">
                  <c:v>48815</c:v>
                </c:pt>
                <c:pt idx="20">
                  <c:v>50049</c:v>
                </c:pt>
                <c:pt idx="21">
                  <c:v>49139</c:v>
                </c:pt>
                <c:pt idx="22">
                  <c:v>46556</c:v>
                </c:pt>
                <c:pt idx="23">
                  <c:v>42885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EB-497B-8145-1AA050F6647B}"/>
            </c:ext>
          </c:extLst>
        </c:ser>
        <c:ser>
          <c:idx val="2"/>
          <c:order val="2"/>
          <c:tx>
            <c:strRef>
              <c:f>春季典型日!$A$4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春季典型日!$B$1:$Y$1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春季典型日!$B$4:$Y$4</c:f>
              <c:numCache>
                <c:formatCode>General</c:formatCode>
                <c:ptCount val="24"/>
                <c:pt idx="0">
                  <c:v>38406</c:v>
                </c:pt>
                <c:pt idx="1">
                  <c:v>36744</c:v>
                </c:pt>
                <c:pt idx="2">
                  <c:v>35389</c:v>
                </c:pt>
                <c:pt idx="3">
                  <c:v>34398</c:v>
                </c:pt>
                <c:pt idx="4">
                  <c:v>33697</c:v>
                </c:pt>
                <c:pt idx="5">
                  <c:v>33197</c:v>
                </c:pt>
                <c:pt idx="6">
                  <c:v>33621</c:v>
                </c:pt>
                <c:pt idx="7">
                  <c:v>34434</c:v>
                </c:pt>
                <c:pt idx="8">
                  <c:v>40954</c:v>
                </c:pt>
                <c:pt idx="9">
                  <c:v>49139</c:v>
                </c:pt>
                <c:pt idx="10">
                  <c:v>51680</c:v>
                </c:pt>
                <c:pt idx="11">
                  <c:v>53269</c:v>
                </c:pt>
                <c:pt idx="12">
                  <c:v>46779</c:v>
                </c:pt>
                <c:pt idx="13">
                  <c:v>45705</c:v>
                </c:pt>
                <c:pt idx="14">
                  <c:v>51305</c:v>
                </c:pt>
                <c:pt idx="15">
                  <c:v>52874</c:v>
                </c:pt>
                <c:pt idx="16">
                  <c:v>53425</c:v>
                </c:pt>
                <c:pt idx="17">
                  <c:v>52979</c:v>
                </c:pt>
                <c:pt idx="18">
                  <c:v>46930</c:v>
                </c:pt>
                <c:pt idx="19">
                  <c:v>48797</c:v>
                </c:pt>
                <c:pt idx="20">
                  <c:v>50060</c:v>
                </c:pt>
                <c:pt idx="21">
                  <c:v>48669</c:v>
                </c:pt>
                <c:pt idx="22">
                  <c:v>45630</c:v>
                </c:pt>
                <c:pt idx="23">
                  <c:v>42089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EB-497B-8145-1AA050F6647B}"/>
            </c:ext>
          </c:extLst>
        </c:ser>
        <c:ser>
          <c:idx val="3"/>
          <c:order val="3"/>
          <c:tx>
            <c:strRef>
              <c:f>春季典型日!$A$5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dot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春季典型日!$B$1:$Y$1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春季典型日!$B$5:$Y$5</c:f>
              <c:numCache>
                <c:formatCode>General</c:formatCode>
                <c:ptCount val="24"/>
                <c:pt idx="0">
                  <c:v>44531</c:v>
                </c:pt>
                <c:pt idx="1">
                  <c:v>42802</c:v>
                </c:pt>
                <c:pt idx="2">
                  <c:v>41421</c:v>
                </c:pt>
                <c:pt idx="3">
                  <c:v>40268</c:v>
                </c:pt>
                <c:pt idx="4">
                  <c:v>39592</c:v>
                </c:pt>
                <c:pt idx="5">
                  <c:v>39006</c:v>
                </c:pt>
                <c:pt idx="6">
                  <c:v>39390</c:v>
                </c:pt>
                <c:pt idx="7">
                  <c:v>40437</c:v>
                </c:pt>
                <c:pt idx="8">
                  <c:v>48013</c:v>
                </c:pt>
                <c:pt idx="9">
                  <c:v>57129</c:v>
                </c:pt>
                <c:pt idx="10">
                  <c:v>59878</c:v>
                </c:pt>
                <c:pt idx="11">
                  <c:v>61904</c:v>
                </c:pt>
                <c:pt idx="12">
                  <c:v>53758</c:v>
                </c:pt>
                <c:pt idx="13">
                  <c:v>52570</c:v>
                </c:pt>
                <c:pt idx="14">
                  <c:v>59194</c:v>
                </c:pt>
                <c:pt idx="15">
                  <c:v>60646</c:v>
                </c:pt>
                <c:pt idx="16">
                  <c:v>60994</c:v>
                </c:pt>
                <c:pt idx="17">
                  <c:v>60992</c:v>
                </c:pt>
                <c:pt idx="18">
                  <c:v>54117</c:v>
                </c:pt>
                <c:pt idx="19">
                  <c:v>56816</c:v>
                </c:pt>
                <c:pt idx="20">
                  <c:v>57796</c:v>
                </c:pt>
                <c:pt idx="21">
                  <c:v>56708</c:v>
                </c:pt>
                <c:pt idx="22">
                  <c:v>53888</c:v>
                </c:pt>
                <c:pt idx="23">
                  <c:v>50333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EB-497B-8145-1AA050F6647B}"/>
            </c:ext>
          </c:extLst>
        </c:ser>
        <c:ser>
          <c:idx val="4"/>
          <c:order val="4"/>
          <c:tx>
            <c:strRef>
              <c:f>春季典型日!$A$6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春季典型日!$B$1:$Y$1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春季典型日!$B$6:$Y$6</c:f>
              <c:numCache>
                <c:formatCode>General</c:formatCode>
                <c:ptCount val="24"/>
                <c:pt idx="0">
                  <c:v>50912</c:v>
                </c:pt>
                <c:pt idx="1">
                  <c:v>49303</c:v>
                </c:pt>
                <c:pt idx="2">
                  <c:v>47871</c:v>
                </c:pt>
                <c:pt idx="3">
                  <c:v>46559</c:v>
                </c:pt>
                <c:pt idx="4">
                  <c:v>45414</c:v>
                </c:pt>
                <c:pt idx="5">
                  <c:v>44913</c:v>
                </c:pt>
                <c:pt idx="6">
                  <c:v>44972</c:v>
                </c:pt>
                <c:pt idx="7">
                  <c:v>45734</c:v>
                </c:pt>
                <c:pt idx="8">
                  <c:v>54171</c:v>
                </c:pt>
                <c:pt idx="9">
                  <c:v>63737</c:v>
                </c:pt>
                <c:pt idx="10">
                  <c:v>65470</c:v>
                </c:pt>
                <c:pt idx="11">
                  <c:v>67177</c:v>
                </c:pt>
                <c:pt idx="12">
                  <c:v>59628</c:v>
                </c:pt>
                <c:pt idx="13">
                  <c:v>58762</c:v>
                </c:pt>
                <c:pt idx="14">
                  <c:v>65021</c:v>
                </c:pt>
                <c:pt idx="15">
                  <c:v>65699</c:v>
                </c:pt>
                <c:pt idx="16">
                  <c:v>66192</c:v>
                </c:pt>
                <c:pt idx="17">
                  <c:v>66085</c:v>
                </c:pt>
                <c:pt idx="18">
                  <c:v>59808</c:v>
                </c:pt>
                <c:pt idx="19">
                  <c:v>62340</c:v>
                </c:pt>
                <c:pt idx="20">
                  <c:v>62794</c:v>
                </c:pt>
                <c:pt idx="21">
                  <c:v>61841</c:v>
                </c:pt>
                <c:pt idx="22">
                  <c:v>59328</c:v>
                </c:pt>
                <c:pt idx="23">
                  <c:v>56099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EB-497B-8145-1AA050F6647B}"/>
            </c:ext>
          </c:extLst>
        </c:ser>
        <c:ser>
          <c:idx val="5"/>
          <c:order val="5"/>
          <c:tx>
            <c:strRef>
              <c:f>春季典型日!$A$7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春季典型日!$B$1:$Y$1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春季典型日!$B$7:$Y$7</c:f>
              <c:numCache>
                <c:formatCode>General</c:formatCode>
                <c:ptCount val="24"/>
                <c:pt idx="0">
                  <c:v>56838</c:v>
                </c:pt>
                <c:pt idx="1">
                  <c:v>55016</c:v>
                </c:pt>
                <c:pt idx="2">
                  <c:v>53148</c:v>
                </c:pt>
                <c:pt idx="3">
                  <c:v>51452</c:v>
                </c:pt>
                <c:pt idx="4">
                  <c:v>49940</c:v>
                </c:pt>
                <c:pt idx="5">
                  <c:v>49170</c:v>
                </c:pt>
                <c:pt idx="6">
                  <c:v>49046</c:v>
                </c:pt>
                <c:pt idx="7">
                  <c:v>49667</c:v>
                </c:pt>
                <c:pt idx="8">
                  <c:v>58180</c:v>
                </c:pt>
                <c:pt idx="9">
                  <c:v>68601</c:v>
                </c:pt>
                <c:pt idx="10">
                  <c:v>72041</c:v>
                </c:pt>
                <c:pt idx="11">
                  <c:v>74034</c:v>
                </c:pt>
                <c:pt idx="12">
                  <c:v>65731</c:v>
                </c:pt>
                <c:pt idx="13">
                  <c:v>64579</c:v>
                </c:pt>
                <c:pt idx="14">
                  <c:v>71439</c:v>
                </c:pt>
                <c:pt idx="15">
                  <c:v>72911</c:v>
                </c:pt>
                <c:pt idx="16">
                  <c:v>73203</c:v>
                </c:pt>
                <c:pt idx="17">
                  <c:v>72743</c:v>
                </c:pt>
                <c:pt idx="18">
                  <c:v>64202</c:v>
                </c:pt>
                <c:pt idx="19">
                  <c:v>65891</c:v>
                </c:pt>
                <c:pt idx="20">
                  <c:v>65918</c:v>
                </c:pt>
                <c:pt idx="21">
                  <c:v>64506</c:v>
                </c:pt>
                <c:pt idx="22">
                  <c:v>61760</c:v>
                </c:pt>
                <c:pt idx="23">
                  <c:v>58187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EB-497B-8145-1AA050F6647B}"/>
            </c:ext>
          </c:extLst>
        </c:ser>
        <c:ser>
          <c:idx val="6"/>
          <c:order val="6"/>
          <c:tx>
            <c:strRef>
              <c:f>春季典型日!$A$8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春季典型日!$B$1:$Y$1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春季典型日!$B$8:$Y$8</c:f>
              <c:numCache>
                <c:formatCode>General</c:formatCode>
                <c:ptCount val="24"/>
                <c:pt idx="0">
                  <c:v>58861</c:v>
                </c:pt>
                <c:pt idx="1">
                  <c:v>56943</c:v>
                </c:pt>
                <c:pt idx="2">
                  <c:v>54710</c:v>
                </c:pt>
                <c:pt idx="3">
                  <c:v>53146</c:v>
                </c:pt>
                <c:pt idx="4">
                  <c:v>51706</c:v>
                </c:pt>
                <c:pt idx="5">
                  <c:v>50684</c:v>
                </c:pt>
                <c:pt idx="6">
                  <c:v>50785</c:v>
                </c:pt>
                <c:pt idx="7">
                  <c:v>52099</c:v>
                </c:pt>
                <c:pt idx="8">
                  <c:v>61374</c:v>
                </c:pt>
                <c:pt idx="9">
                  <c:v>72718</c:v>
                </c:pt>
                <c:pt idx="10">
                  <c:v>76692</c:v>
                </c:pt>
                <c:pt idx="11">
                  <c:v>78874</c:v>
                </c:pt>
                <c:pt idx="12">
                  <c:v>69690</c:v>
                </c:pt>
                <c:pt idx="13">
                  <c:v>68700</c:v>
                </c:pt>
                <c:pt idx="14">
                  <c:v>75520</c:v>
                </c:pt>
                <c:pt idx="15">
                  <c:v>76681</c:v>
                </c:pt>
                <c:pt idx="16">
                  <c:v>76506</c:v>
                </c:pt>
                <c:pt idx="17">
                  <c:v>75569</c:v>
                </c:pt>
                <c:pt idx="18">
                  <c:v>67325</c:v>
                </c:pt>
                <c:pt idx="19">
                  <c:v>69309</c:v>
                </c:pt>
                <c:pt idx="20">
                  <c:v>70332</c:v>
                </c:pt>
                <c:pt idx="21">
                  <c:v>69114</c:v>
                </c:pt>
                <c:pt idx="22">
                  <c:v>66126</c:v>
                </c:pt>
                <c:pt idx="23">
                  <c:v>62729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EB-497B-8145-1AA050F6647B}"/>
            </c:ext>
          </c:extLst>
        </c:ser>
        <c:ser>
          <c:idx val="7"/>
          <c:order val="7"/>
          <c:tx>
            <c:strRef>
              <c:f>春季典型日!$A$9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春季典型日!$B$1:$Y$1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春季典型日!$B$9:$Y$9</c:f>
              <c:numCache>
                <c:formatCode>General</c:formatCode>
                <c:ptCount val="24"/>
                <c:pt idx="0">
                  <c:v>63830</c:v>
                </c:pt>
                <c:pt idx="1">
                  <c:v>62049</c:v>
                </c:pt>
                <c:pt idx="2">
                  <c:v>60019</c:v>
                </c:pt>
                <c:pt idx="3">
                  <c:v>58361</c:v>
                </c:pt>
                <c:pt idx="4">
                  <c:v>56718</c:v>
                </c:pt>
                <c:pt idx="5">
                  <c:v>55673</c:v>
                </c:pt>
                <c:pt idx="6">
                  <c:v>56033</c:v>
                </c:pt>
                <c:pt idx="7">
                  <c:v>56826</c:v>
                </c:pt>
                <c:pt idx="8">
                  <c:v>66620</c:v>
                </c:pt>
                <c:pt idx="9">
                  <c:v>78501</c:v>
                </c:pt>
                <c:pt idx="10">
                  <c:v>82761</c:v>
                </c:pt>
                <c:pt idx="11">
                  <c:v>84928</c:v>
                </c:pt>
                <c:pt idx="12">
                  <c:v>75587</c:v>
                </c:pt>
                <c:pt idx="13">
                  <c:v>74605</c:v>
                </c:pt>
                <c:pt idx="14">
                  <c:v>80823</c:v>
                </c:pt>
                <c:pt idx="15">
                  <c:v>81402</c:v>
                </c:pt>
                <c:pt idx="16">
                  <c:v>81007</c:v>
                </c:pt>
                <c:pt idx="17">
                  <c:v>80454</c:v>
                </c:pt>
                <c:pt idx="18">
                  <c:v>71924</c:v>
                </c:pt>
                <c:pt idx="19">
                  <c:v>74126</c:v>
                </c:pt>
                <c:pt idx="20">
                  <c:v>74590</c:v>
                </c:pt>
                <c:pt idx="21">
                  <c:v>73799</c:v>
                </c:pt>
                <c:pt idx="22">
                  <c:v>71365</c:v>
                </c:pt>
                <c:pt idx="23">
                  <c:v>68127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0EB-497B-8145-1AA050F6647B}"/>
            </c:ext>
          </c:extLst>
        </c:ser>
        <c:ser>
          <c:idx val="8"/>
          <c:order val="8"/>
          <c:tx>
            <c:strRef>
              <c:f>春季典型日!$A$10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春季典型日!$B$1:$Y$1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春季典型日!$B$10:$Y$10</c:f>
              <c:numCache>
                <c:formatCode>General</c:formatCode>
                <c:ptCount val="24"/>
                <c:pt idx="0">
                  <c:v>66356</c:v>
                </c:pt>
                <c:pt idx="1">
                  <c:v>64477</c:v>
                </c:pt>
                <c:pt idx="2">
                  <c:v>62122</c:v>
                </c:pt>
                <c:pt idx="3">
                  <c:v>60180</c:v>
                </c:pt>
                <c:pt idx="4">
                  <c:v>58656</c:v>
                </c:pt>
                <c:pt idx="5">
                  <c:v>57515</c:v>
                </c:pt>
                <c:pt idx="6">
                  <c:v>58032</c:v>
                </c:pt>
                <c:pt idx="7">
                  <c:v>59086</c:v>
                </c:pt>
                <c:pt idx="8">
                  <c:v>68604</c:v>
                </c:pt>
                <c:pt idx="9">
                  <c:v>80916</c:v>
                </c:pt>
                <c:pt idx="10">
                  <c:v>84916</c:v>
                </c:pt>
                <c:pt idx="11">
                  <c:v>87315</c:v>
                </c:pt>
                <c:pt idx="12">
                  <c:v>77904</c:v>
                </c:pt>
                <c:pt idx="13">
                  <c:v>77532</c:v>
                </c:pt>
                <c:pt idx="14">
                  <c:v>84454</c:v>
                </c:pt>
                <c:pt idx="15">
                  <c:v>85661</c:v>
                </c:pt>
                <c:pt idx="16">
                  <c:v>85741</c:v>
                </c:pt>
                <c:pt idx="17">
                  <c:v>85068</c:v>
                </c:pt>
                <c:pt idx="18">
                  <c:v>75846</c:v>
                </c:pt>
                <c:pt idx="19">
                  <c:v>77216</c:v>
                </c:pt>
                <c:pt idx="20">
                  <c:v>78244</c:v>
                </c:pt>
                <c:pt idx="21">
                  <c:v>77540</c:v>
                </c:pt>
                <c:pt idx="22">
                  <c:v>75796</c:v>
                </c:pt>
                <c:pt idx="23">
                  <c:v>74039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0EB-497B-8145-1AA050F6647B}"/>
            </c:ext>
          </c:extLst>
        </c:ser>
        <c:ser>
          <c:idx val="9"/>
          <c:order val="9"/>
          <c:tx>
            <c:strRef>
              <c:f>春季典型日!$A$11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春季典型日!$B$1:$Y$1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春季典型日!$B$11:$Y$11</c:f>
              <c:numCache>
                <c:formatCode>General</c:formatCode>
                <c:ptCount val="24"/>
                <c:pt idx="0">
                  <c:v>66911</c:v>
                </c:pt>
                <c:pt idx="1">
                  <c:v>64555</c:v>
                </c:pt>
                <c:pt idx="2">
                  <c:v>62347</c:v>
                </c:pt>
                <c:pt idx="3">
                  <c:v>60296</c:v>
                </c:pt>
                <c:pt idx="4">
                  <c:v>58516</c:v>
                </c:pt>
                <c:pt idx="5">
                  <c:v>57786</c:v>
                </c:pt>
                <c:pt idx="6">
                  <c:v>58463</c:v>
                </c:pt>
                <c:pt idx="7">
                  <c:v>60078</c:v>
                </c:pt>
                <c:pt idx="8">
                  <c:v>69474</c:v>
                </c:pt>
                <c:pt idx="9">
                  <c:v>81678</c:v>
                </c:pt>
                <c:pt idx="10">
                  <c:v>86091</c:v>
                </c:pt>
                <c:pt idx="11">
                  <c:v>88311</c:v>
                </c:pt>
                <c:pt idx="12">
                  <c:v>79661</c:v>
                </c:pt>
                <c:pt idx="13">
                  <c:v>78784</c:v>
                </c:pt>
                <c:pt idx="14">
                  <c:v>85185</c:v>
                </c:pt>
                <c:pt idx="15">
                  <c:v>86508</c:v>
                </c:pt>
                <c:pt idx="16">
                  <c:v>86709</c:v>
                </c:pt>
                <c:pt idx="17">
                  <c:v>85821</c:v>
                </c:pt>
                <c:pt idx="18">
                  <c:v>77317</c:v>
                </c:pt>
                <c:pt idx="19">
                  <c:v>77999</c:v>
                </c:pt>
                <c:pt idx="20">
                  <c:v>78616</c:v>
                </c:pt>
                <c:pt idx="21">
                  <c:v>77854</c:v>
                </c:pt>
                <c:pt idx="22">
                  <c:v>76529</c:v>
                </c:pt>
                <c:pt idx="23">
                  <c:v>75137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0EB-497B-8145-1AA050F66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366800"/>
        <c:axId val="558370408"/>
      </c:lineChart>
      <c:catAx>
        <c:axId val="55836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370408"/>
        <c:crosses val="autoZero"/>
        <c:auto val="1"/>
        <c:lblAlgn val="ctr"/>
        <c:lblOffset val="100"/>
        <c:noMultiLvlLbl val="0"/>
      </c:catAx>
      <c:valAx>
        <c:axId val="55837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36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春季典型日!$B$11:$Y$11</c:f>
              <c:numCache>
                <c:formatCode>General</c:formatCode>
                <c:ptCount val="24"/>
                <c:pt idx="0">
                  <c:v>66911</c:v>
                </c:pt>
                <c:pt idx="1">
                  <c:v>64555</c:v>
                </c:pt>
                <c:pt idx="2">
                  <c:v>62347</c:v>
                </c:pt>
                <c:pt idx="3">
                  <c:v>60296</c:v>
                </c:pt>
                <c:pt idx="4">
                  <c:v>58516</c:v>
                </c:pt>
                <c:pt idx="5">
                  <c:v>57786</c:v>
                </c:pt>
                <c:pt idx="6">
                  <c:v>58463</c:v>
                </c:pt>
                <c:pt idx="7">
                  <c:v>60078</c:v>
                </c:pt>
                <c:pt idx="8">
                  <c:v>69474</c:v>
                </c:pt>
                <c:pt idx="9">
                  <c:v>81678</c:v>
                </c:pt>
                <c:pt idx="10">
                  <c:v>86091</c:v>
                </c:pt>
                <c:pt idx="11">
                  <c:v>88311</c:v>
                </c:pt>
                <c:pt idx="12">
                  <c:v>79661</c:v>
                </c:pt>
                <c:pt idx="13">
                  <c:v>78784</c:v>
                </c:pt>
                <c:pt idx="14">
                  <c:v>85185</c:v>
                </c:pt>
                <c:pt idx="15">
                  <c:v>86508</c:v>
                </c:pt>
                <c:pt idx="16">
                  <c:v>86709</c:v>
                </c:pt>
                <c:pt idx="17">
                  <c:v>85821</c:v>
                </c:pt>
                <c:pt idx="18">
                  <c:v>77317</c:v>
                </c:pt>
                <c:pt idx="19">
                  <c:v>77999</c:v>
                </c:pt>
                <c:pt idx="20">
                  <c:v>78616</c:v>
                </c:pt>
                <c:pt idx="21">
                  <c:v>77854</c:v>
                </c:pt>
                <c:pt idx="22">
                  <c:v>76529</c:v>
                </c:pt>
                <c:pt idx="23">
                  <c:v>75137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16-4B42-BD20-E46E0CA30AE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春季典型日!$B$12:$Y$12</c:f>
              <c:numCache>
                <c:formatCode>General</c:formatCode>
                <c:ptCount val="24"/>
                <c:pt idx="0">
                  <c:v>66664.186636534505</c:v>
                </c:pt>
                <c:pt idx="1">
                  <c:v>64424.576693168499</c:v>
                </c:pt>
                <c:pt idx="2">
                  <c:v>62221.626815130701</c:v>
                </c:pt>
                <c:pt idx="3">
                  <c:v>60382.368061380999</c:v>
                </c:pt>
                <c:pt idx="4">
                  <c:v>58905.345667422203</c:v>
                </c:pt>
                <c:pt idx="5">
                  <c:v>57920.906532199202</c:v>
                </c:pt>
                <c:pt idx="6">
                  <c:v>58154.978139790997</c:v>
                </c:pt>
                <c:pt idx="7">
                  <c:v>59106.429884320198</c:v>
                </c:pt>
                <c:pt idx="8">
                  <c:v>69889.972751561305</c:v>
                </c:pt>
                <c:pt idx="9">
                  <c:v>82449.245608376805</c:v>
                </c:pt>
                <c:pt idx="10">
                  <c:v>86111.469753508107</c:v>
                </c:pt>
                <c:pt idx="11">
                  <c:v>88343.805874388403</c:v>
                </c:pt>
                <c:pt idx="12">
                  <c:v>77893.214156195099</c:v>
                </c:pt>
                <c:pt idx="13">
                  <c:v>76745.695920841405</c:v>
                </c:pt>
                <c:pt idx="14">
                  <c:v>84833.022713410697</c:v>
                </c:pt>
                <c:pt idx="15">
                  <c:v>86310.708565389301</c:v>
                </c:pt>
                <c:pt idx="16">
                  <c:v>86545.838566848499</c:v>
                </c:pt>
                <c:pt idx="17">
                  <c:v>86343.189872395204</c:v>
                </c:pt>
                <c:pt idx="18">
                  <c:v>77001.128701031994</c:v>
                </c:pt>
                <c:pt idx="19">
                  <c:v>79891.745756873701</c:v>
                </c:pt>
                <c:pt idx="20">
                  <c:v>81144.152512472094</c:v>
                </c:pt>
                <c:pt idx="21">
                  <c:v>79919.822711668705</c:v>
                </c:pt>
                <c:pt idx="22">
                  <c:v>76722.104870478201</c:v>
                </c:pt>
                <c:pt idx="23">
                  <c:v>72700.4632346133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16-4B42-BD20-E46E0CA30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813352"/>
        <c:axId val="549511512"/>
      </c:lineChart>
      <c:catAx>
        <c:axId val="548813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511512"/>
        <c:crosses val="autoZero"/>
        <c:auto val="1"/>
        <c:lblAlgn val="ctr"/>
        <c:lblOffset val="100"/>
        <c:noMultiLvlLbl val="0"/>
      </c:catAx>
      <c:valAx>
        <c:axId val="54951151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81335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夏季典型日负荷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夏季典型日!$A$2</c:f>
              <c:strCache>
                <c:ptCount val="1"/>
                <c:pt idx="0">
                  <c:v>2007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夏季典型日!$B$1:$Y$1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夏季典型日!$B$2:$Y$2</c:f>
              <c:numCache>
                <c:formatCode>General</c:formatCode>
                <c:ptCount val="24"/>
                <c:pt idx="0">
                  <c:v>43540</c:v>
                </c:pt>
                <c:pt idx="1">
                  <c:v>41871</c:v>
                </c:pt>
                <c:pt idx="2">
                  <c:v>40356</c:v>
                </c:pt>
                <c:pt idx="3">
                  <c:v>38979</c:v>
                </c:pt>
                <c:pt idx="4">
                  <c:v>37924</c:v>
                </c:pt>
                <c:pt idx="5">
                  <c:v>36873</c:v>
                </c:pt>
                <c:pt idx="6">
                  <c:v>35773</c:v>
                </c:pt>
                <c:pt idx="7">
                  <c:v>35876</c:v>
                </c:pt>
                <c:pt idx="8">
                  <c:v>42332</c:v>
                </c:pt>
                <c:pt idx="9">
                  <c:v>48774</c:v>
                </c:pt>
                <c:pt idx="10">
                  <c:v>50491</c:v>
                </c:pt>
                <c:pt idx="11">
                  <c:v>51705</c:v>
                </c:pt>
                <c:pt idx="12">
                  <c:v>45508</c:v>
                </c:pt>
                <c:pt idx="13">
                  <c:v>45640</c:v>
                </c:pt>
                <c:pt idx="14">
                  <c:v>50558</c:v>
                </c:pt>
                <c:pt idx="15">
                  <c:v>51205</c:v>
                </c:pt>
                <c:pt idx="16">
                  <c:v>51104</c:v>
                </c:pt>
                <c:pt idx="17">
                  <c:v>50431</c:v>
                </c:pt>
                <c:pt idx="18">
                  <c:v>44791</c:v>
                </c:pt>
                <c:pt idx="19">
                  <c:v>46326</c:v>
                </c:pt>
                <c:pt idx="20">
                  <c:v>49547</c:v>
                </c:pt>
                <c:pt idx="21">
                  <c:v>49777</c:v>
                </c:pt>
                <c:pt idx="22">
                  <c:v>49038</c:v>
                </c:pt>
                <c:pt idx="23">
                  <c:v>46998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A8-4AA9-916D-5A0427F4F1D3}"/>
            </c:ext>
          </c:extLst>
        </c:ser>
        <c:ser>
          <c:idx val="1"/>
          <c:order val="1"/>
          <c:tx>
            <c:strRef>
              <c:f>夏季典型日!$A$3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夏季典型日!$B$1:$Y$1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夏季典型日!$B$3:$Y$3</c:f>
              <c:numCache>
                <c:formatCode>General</c:formatCode>
                <c:ptCount val="24"/>
                <c:pt idx="0">
                  <c:v>46266</c:v>
                </c:pt>
                <c:pt idx="1">
                  <c:v>44419</c:v>
                </c:pt>
                <c:pt idx="2">
                  <c:v>42533</c:v>
                </c:pt>
                <c:pt idx="3">
                  <c:v>41002</c:v>
                </c:pt>
                <c:pt idx="4">
                  <c:v>39656</c:v>
                </c:pt>
                <c:pt idx="5">
                  <c:v>38536</c:v>
                </c:pt>
                <c:pt idx="6">
                  <c:v>38030</c:v>
                </c:pt>
                <c:pt idx="7">
                  <c:v>38360</c:v>
                </c:pt>
                <c:pt idx="8">
                  <c:v>46181</c:v>
                </c:pt>
                <c:pt idx="9">
                  <c:v>54393</c:v>
                </c:pt>
                <c:pt idx="10">
                  <c:v>57173</c:v>
                </c:pt>
                <c:pt idx="11">
                  <c:v>59532</c:v>
                </c:pt>
                <c:pt idx="12">
                  <c:v>52053</c:v>
                </c:pt>
                <c:pt idx="13">
                  <c:v>51583</c:v>
                </c:pt>
                <c:pt idx="14">
                  <c:v>57850</c:v>
                </c:pt>
                <c:pt idx="15">
                  <c:v>59229</c:v>
                </c:pt>
                <c:pt idx="16">
                  <c:v>59139</c:v>
                </c:pt>
                <c:pt idx="17">
                  <c:v>58232</c:v>
                </c:pt>
                <c:pt idx="18">
                  <c:v>50816</c:v>
                </c:pt>
                <c:pt idx="19">
                  <c:v>52801</c:v>
                </c:pt>
                <c:pt idx="20">
                  <c:v>55174</c:v>
                </c:pt>
                <c:pt idx="21">
                  <c:v>55000</c:v>
                </c:pt>
                <c:pt idx="22">
                  <c:v>53930</c:v>
                </c:pt>
                <c:pt idx="23">
                  <c:v>51603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A8-4AA9-916D-5A0427F4F1D3}"/>
            </c:ext>
          </c:extLst>
        </c:ser>
        <c:ser>
          <c:idx val="2"/>
          <c:order val="2"/>
          <c:tx>
            <c:strRef>
              <c:f>夏季典型日!$A$4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夏季典型日!$B$1:$Y$1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夏季典型日!$B$4:$Y$4</c:f>
              <c:numCache>
                <c:formatCode>General</c:formatCode>
                <c:ptCount val="24"/>
                <c:pt idx="0">
                  <c:v>47909</c:v>
                </c:pt>
                <c:pt idx="1">
                  <c:v>46045</c:v>
                </c:pt>
                <c:pt idx="2">
                  <c:v>44348</c:v>
                </c:pt>
                <c:pt idx="3">
                  <c:v>42791</c:v>
                </c:pt>
                <c:pt idx="4">
                  <c:v>41374</c:v>
                </c:pt>
                <c:pt idx="5">
                  <c:v>40404</c:v>
                </c:pt>
                <c:pt idx="6">
                  <c:v>39295</c:v>
                </c:pt>
                <c:pt idx="7">
                  <c:v>39579</c:v>
                </c:pt>
                <c:pt idx="8">
                  <c:v>48439</c:v>
                </c:pt>
                <c:pt idx="9">
                  <c:v>58108</c:v>
                </c:pt>
                <c:pt idx="10">
                  <c:v>61055</c:v>
                </c:pt>
                <c:pt idx="11">
                  <c:v>63128</c:v>
                </c:pt>
                <c:pt idx="12">
                  <c:v>56290</c:v>
                </c:pt>
                <c:pt idx="13">
                  <c:v>56182</c:v>
                </c:pt>
                <c:pt idx="14">
                  <c:v>62439</c:v>
                </c:pt>
                <c:pt idx="15">
                  <c:v>63222</c:v>
                </c:pt>
                <c:pt idx="16">
                  <c:v>62949</c:v>
                </c:pt>
                <c:pt idx="17">
                  <c:v>61676</c:v>
                </c:pt>
                <c:pt idx="18">
                  <c:v>53629</c:v>
                </c:pt>
                <c:pt idx="19">
                  <c:v>54865</c:v>
                </c:pt>
                <c:pt idx="20">
                  <c:v>56997</c:v>
                </c:pt>
                <c:pt idx="21">
                  <c:v>56875</c:v>
                </c:pt>
                <c:pt idx="22">
                  <c:v>55584</c:v>
                </c:pt>
                <c:pt idx="23">
                  <c:v>53839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A8-4AA9-916D-5A0427F4F1D3}"/>
            </c:ext>
          </c:extLst>
        </c:ser>
        <c:ser>
          <c:idx val="3"/>
          <c:order val="3"/>
          <c:tx>
            <c:strRef>
              <c:f>夏季典型日!$A$5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夏季典型日!$B$1:$Y$1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夏季典型日!$B$5:$Y$5</c:f>
              <c:numCache>
                <c:formatCode>General</c:formatCode>
                <c:ptCount val="24"/>
                <c:pt idx="0">
                  <c:v>55813</c:v>
                </c:pt>
                <c:pt idx="1">
                  <c:v>54005</c:v>
                </c:pt>
                <c:pt idx="2">
                  <c:v>51842</c:v>
                </c:pt>
                <c:pt idx="3">
                  <c:v>50249</c:v>
                </c:pt>
                <c:pt idx="4">
                  <c:v>48675</c:v>
                </c:pt>
                <c:pt idx="5">
                  <c:v>47395</c:v>
                </c:pt>
                <c:pt idx="6">
                  <c:v>46273</c:v>
                </c:pt>
                <c:pt idx="7">
                  <c:v>46361</c:v>
                </c:pt>
                <c:pt idx="8">
                  <c:v>54345</c:v>
                </c:pt>
                <c:pt idx="9">
                  <c:v>63841</c:v>
                </c:pt>
                <c:pt idx="10">
                  <c:v>67001</c:v>
                </c:pt>
                <c:pt idx="11">
                  <c:v>69077</c:v>
                </c:pt>
                <c:pt idx="12">
                  <c:v>61884</c:v>
                </c:pt>
                <c:pt idx="13">
                  <c:v>61593</c:v>
                </c:pt>
                <c:pt idx="14">
                  <c:v>68024</c:v>
                </c:pt>
                <c:pt idx="15">
                  <c:v>68341</c:v>
                </c:pt>
                <c:pt idx="16">
                  <c:v>67331</c:v>
                </c:pt>
                <c:pt idx="17">
                  <c:v>65482</c:v>
                </c:pt>
                <c:pt idx="18">
                  <c:v>57500</c:v>
                </c:pt>
                <c:pt idx="19">
                  <c:v>58335</c:v>
                </c:pt>
                <c:pt idx="20">
                  <c:v>58790</c:v>
                </c:pt>
                <c:pt idx="21">
                  <c:v>58225</c:v>
                </c:pt>
                <c:pt idx="22">
                  <c:v>55868</c:v>
                </c:pt>
                <c:pt idx="23">
                  <c:v>53376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A8-4AA9-916D-5A0427F4F1D3}"/>
            </c:ext>
          </c:extLst>
        </c:ser>
        <c:ser>
          <c:idx val="4"/>
          <c:order val="4"/>
          <c:tx>
            <c:strRef>
              <c:f>夏季典型日!$A$6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dot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夏季典型日!$B$1:$Y$1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夏季典型日!$B$6:$Y$6</c:f>
              <c:numCache>
                <c:formatCode>General</c:formatCode>
                <c:ptCount val="24"/>
                <c:pt idx="0">
                  <c:v>59980</c:v>
                </c:pt>
                <c:pt idx="1">
                  <c:v>58113</c:v>
                </c:pt>
                <c:pt idx="2">
                  <c:v>55792</c:v>
                </c:pt>
                <c:pt idx="3">
                  <c:v>53775</c:v>
                </c:pt>
                <c:pt idx="4">
                  <c:v>52325</c:v>
                </c:pt>
                <c:pt idx="5">
                  <c:v>51064</c:v>
                </c:pt>
                <c:pt idx="6">
                  <c:v>50167</c:v>
                </c:pt>
                <c:pt idx="7">
                  <c:v>50883</c:v>
                </c:pt>
                <c:pt idx="8">
                  <c:v>59214</c:v>
                </c:pt>
                <c:pt idx="9">
                  <c:v>69380</c:v>
                </c:pt>
                <c:pt idx="10">
                  <c:v>72468</c:v>
                </c:pt>
                <c:pt idx="11">
                  <c:v>74353</c:v>
                </c:pt>
                <c:pt idx="12">
                  <c:v>66118</c:v>
                </c:pt>
                <c:pt idx="13">
                  <c:v>65266</c:v>
                </c:pt>
                <c:pt idx="14">
                  <c:v>71693</c:v>
                </c:pt>
                <c:pt idx="15">
                  <c:v>72531</c:v>
                </c:pt>
                <c:pt idx="16">
                  <c:v>72263</c:v>
                </c:pt>
                <c:pt idx="17">
                  <c:v>71134</c:v>
                </c:pt>
                <c:pt idx="18">
                  <c:v>62885</c:v>
                </c:pt>
                <c:pt idx="19">
                  <c:v>65111</c:v>
                </c:pt>
                <c:pt idx="20">
                  <c:v>66653</c:v>
                </c:pt>
                <c:pt idx="21">
                  <c:v>66200</c:v>
                </c:pt>
                <c:pt idx="22">
                  <c:v>64407</c:v>
                </c:pt>
                <c:pt idx="23">
                  <c:v>62587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A8-4AA9-916D-5A0427F4F1D3}"/>
            </c:ext>
          </c:extLst>
        </c:ser>
        <c:ser>
          <c:idx val="5"/>
          <c:order val="5"/>
          <c:tx>
            <c:strRef>
              <c:f>夏季典型日!$A$7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夏季典型日!$B$1:$Y$1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夏季典型日!$B$7:$Y$7</c:f>
              <c:numCache>
                <c:formatCode>General</c:formatCode>
                <c:ptCount val="24"/>
                <c:pt idx="0">
                  <c:v>62590</c:v>
                </c:pt>
                <c:pt idx="1">
                  <c:v>60892</c:v>
                </c:pt>
                <c:pt idx="2">
                  <c:v>58224</c:v>
                </c:pt>
                <c:pt idx="3">
                  <c:v>56275</c:v>
                </c:pt>
                <c:pt idx="4">
                  <c:v>54494</c:v>
                </c:pt>
                <c:pt idx="5">
                  <c:v>53006</c:v>
                </c:pt>
                <c:pt idx="6">
                  <c:v>52163</c:v>
                </c:pt>
                <c:pt idx="7">
                  <c:v>52627</c:v>
                </c:pt>
                <c:pt idx="8">
                  <c:v>61183</c:v>
                </c:pt>
                <c:pt idx="9">
                  <c:v>72366</c:v>
                </c:pt>
                <c:pt idx="10">
                  <c:v>76603</c:v>
                </c:pt>
                <c:pt idx="11">
                  <c:v>79411</c:v>
                </c:pt>
                <c:pt idx="12">
                  <c:v>70803</c:v>
                </c:pt>
                <c:pt idx="13">
                  <c:v>70554</c:v>
                </c:pt>
                <c:pt idx="14">
                  <c:v>77545</c:v>
                </c:pt>
                <c:pt idx="15">
                  <c:v>78760</c:v>
                </c:pt>
                <c:pt idx="16">
                  <c:v>78273</c:v>
                </c:pt>
                <c:pt idx="17">
                  <c:v>76567</c:v>
                </c:pt>
                <c:pt idx="18">
                  <c:v>67131</c:v>
                </c:pt>
                <c:pt idx="19">
                  <c:v>68351</c:v>
                </c:pt>
                <c:pt idx="20">
                  <c:v>70143</c:v>
                </c:pt>
                <c:pt idx="21">
                  <c:v>69596</c:v>
                </c:pt>
                <c:pt idx="22">
                  <c:v>67865</c:v>
                </c:pt>
                <c:pt idx="23">
                  <c:v>65357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A8-4AA9-916D-5A0427F4F1D3}"/>
            </c:ext>
          </c:extLst>
        </c:ser>
        <c:ser>
          <c:idx val="6"/>
          <c:order val="6"/>
          <c:tx>
            <c:strRef>
              <c:f>夏季典型日!$A$8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夏季典型日!$B$1:$Y$1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夏季典型日!$B$8:$Y$8</c:f>
              <c:numCache>
                <c:formatCode>General</c:formatCode>
                <c:ptCount val="24"/>
                <c:pt idx="0">
                  <c:v>65577</c:v>
                </c:pt>
                <c:pt idx="1">
                  <c:v>63180</c:v>
                </c:pt>
                <c:pt idx="2">
                  <c:v>60574</c:v>
                </c:pt>
                <c:pt idx="3">
                  <c:v>58449</c:v>
                </c:pt>
                <c:pt idx="4">
                  <c:v>56464</c:v>
                </c:pt>
                <c:pt idx="5">
                  <c:v>55216</c:v>
                </c:pt>
                <c:pt idx="6">
                  <c:v>54640</c:v>
                </c:pt>
                <c:pt idx="7">
                  <c:v>55807</c:v>
                </c:pt>
                <c:pt idx="8">
                  <c:v>65497</c:v>
                </c:pt>
                <c:pt idx="9">
                  <c:v>77076</c:v>
                </c:pt>
                <c:pt idx="10">
                  <c:v>81007</c:v>
                </c:pt>
                <c:pt idx="11">
                  <c:v>83620</c:v>
                </c:pt>
                <c:pt idx="12">
                  <c:v>74652</c:v>
                </c:pt>
                <c:pt idx="13">
                  <c:v>74487</c:v>
                </c:pt>
                <c:pt idx="14">
                  <c:v>82043</c:v>
                </c:pt>
                <c:pt idx="15">
                  <c:v>83683</c:v>
                </c:pt>
                <c:pt idx="16">
                  <c:v>83132</c:v>
                </c:pt>
                <c:pt idx="17">
                  <c:v>81485</c:v>
                </c:pt>
                <c:pt idx="18">
                  <c:v>71708</c:v>
                </c:pt>
                <c:pt idx="19">
                  <c:v>74379</c:v>
                </c:pt>
                <c:pt idx="20">
                  <c:v>74616</c:v>
                </c:pt>
                <c:pt idx="21">
                  <c:v>74046</c:v>
                </c:pt>
                <c:pt idx="22">
                  <c:v>72335</c:v>
                </c:pt>
                <c:pt idx="23">
                  <c:v>70899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A8-4AA9-916D-5A0427F4F1D3}"/>
            </c:ext>
          </c:extLst>
        </c:ser>
        <c:ser>
          <c:idx val="7"/>
          <c:order val="7"/>
          <c:tx>
            <c:strRef>
              <c:f>夏季典型日!$A$9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夏季典型日!$B$1:$Y$1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夏季典型日!$B$9:$Y$9</c:f>
              <c:numCache>
                <c:formatCode>General</c:formatCode>
                <c:ptCount val="24"/>
                <c:pt idx="0">
                  <c:v>72059</c:v>
                </c:pt>
                <c:pt idx="1">
                  <c:v>69783</c:v>
                </c:pt>
                <c:pt idx="2">
                  <c:v>67175</c:v>
                </c:pt>
                <c:pt idx="3">
                  <c:v>64707</c:v>
                </c:pt>
                <c:pt idx="4">
                  <c:v>62670</c:v>
                </c:pt>
                <c:pt idx="5">
                  <c:v>61056</c:v>
                </c:pt>
                <c:pt idx="6">
                  <c:v>60133</c:v>
                </c:pt>
                <c:pt idx="7">
                  <c:v>61014</c:v>
                </c:pt>
                <c:pt idx="8">
                  <c:v>70554</c:v>
                </c:pt>
                <c:pt idx="9">
                  <c:v>82466</c:v>
                </c:pt>
                <c:pt idx="10">
                  <c:v>87109</c:v>
                </c:pt>
                <c:pt idx="11">
                  <c:v>90075</c:v>
                </c:pt>
                <c:pt idx="12">
                  <c:v>80977</c:v>
                </c:pt>
                <c:pt idx="13">
                  <c:v>81310</c:v>
                </c:pt>
                <c:pt idx="14">
                  <c:v>89241</c:v>
                </c:pt>
                <c:pt idx="15">
                  <c:v>90488</c:v>
                </c:pt>
                <c:pt idx="16">
                  <c:v>89893</c:v>
                </c:pt>
                <c:pt idx="17">
                  <c:v>88189</c:v>
                </c:pt>
                <c:pt idx="18">
                  <c:v>77683</c:v>
                </c:pt>
                <c:pt idx="19">
                  <c:v>78451</c:v>
                </c:pt>
                <c:pt idx="20">
                  <c:v>79825</c:v>
                </c:pt>
                <c:pt idx="21">
                  <c:v>79827</c:v>
                </c:pt>
                <c:pt idx="22">
                  <c:v>79017</c:v>
                </c:pt>
                <c:pt idx="23">
                  <c:v>77394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0A8-4AA9-916D-5A0427F4F1D3}"/>
            </c:ext>
          </c:extLst>
        </c:ser>
        <c:ser>
          <c:idx val="8"/>
          <c:order val="8"/>
          <c:tx>
            <c:strRef>
              <c:f>夏季典型日!$A$10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夏季典型日!$B$1:$Y$1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夏季典型日!$B$10:$Y$10</c:f>
              <c:numCache>
                <c:formatCode>General</c:formatCode>
                <c:ptCount val="24"/>
                <c:pt idx="0">
                  <c:v>77225</c:v>
                </c:pt>
                <c:pt idx="1">
                  <c:v>75115</c:v>
                </c:pt>
                <c:pt idx="2">
                  <c:v>72325</c:v>
                </c:pt>
                <c:pt idx="3">
                  <c:v>70056</c:v>
                </c:pt>
                <c:pt idx="4">
                  <c:v>67935</c:v>
                </c:pt>
                <c:pt idx="5">
                  <c:v>66205</c:v>
                </c:pt>
                <c:pt idx="6">
                  <c:v>65091</c:v>
                </c:pt>
                <c:pt idx="7">
                  <c:v>65057</c:v>
                </c:pt>
                <c:pt idx="8">
                  <c:v>73713</c:v>
                </c:pt>
                <c:pt idx="9">
                  <c:v>85676</c:v>
                </c:pt>
                <c:pt idx="10">
                  <c:v>90189</c:v>
                </c:pt>
                <c:pt idx="11">
                  <c:v>92889</c:v>
                </c:pt>
                <c:pt idx="12">
                  <c:v>84524</c:v>
                </c:pt>
                <c:pt idx="13">
                  <c:v>85400</c:v>
                </c:pt>
                <c:pt idx="14">
                  <c:v>92180</c:v>
                </c:pt>
                <c:pt idx="15">
                  <c:v>92918</c:v>
                </c:pt>
                <c:pt idx="16">
                  <c:v>92255</c:v>
                </c:pt>
                <c:pt idx="17">
                  <c:v>90047</c:v>
                </c:pt>
                <c:pt idx="18">
                  <c:v>80225</c:v>
                </c:pt>
                <c:pt idx="19">
                  <c:v>80636</c:v>
                </c:pt>
                <c:pt idx="20">
                  <c:v>82316</c:v>
                </c:pt>
                <c:pt idx="21">
                  <c:v>82855</c:v>
                </c:pt>
                <c:pt idx="22">
                  <c:v>82629</c:v>
                </c:pt>
                <c:pt idx="23">
                  <c:v>81384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0A8-4AA9-916D-5A0427F4F1D3}"/>
            </c:ext>
          </c:extLst>
        </c:ser>
        <c:ser>
          <c:idx val="9"/>
          <c:order val="9"/>
          <c:tx>
            <c:strRef>
              <c:f>夏季典型日!$A$11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夏季典型日!$B$1:$Y$1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夏季典型日!$B$11:$Y$11</c:f>
              <c:numCache>
                <c:formatCode>General</c:formatCode>
                <c:ptCount val="24"/>
                <c:pt idx="0">
                  <c:v>76016</c:v>
                </c:pt>
                <c:pt idx="1">
                  <c:v>73201</c:v>
                </c:pt>
                <c:pt idx="2">
                  <c:v>70276</c:v>
                </c:pt>
                <c:pt idx="3">
                  <c:v>67680</c:v>
                </c:pt>
                <c:pt idx="4">
                  <c:v>65576</c:v>
                </c:pt>
                <c:pt idx="5">
                  <c:v>63928</c:v>
                </c:pt>
                <c:pt idx="6">
                  <c:v>63563</c:v>
                </c:pt>
                <c:pt idx="7">
                  <c:v>64798</c:v>
                </c:pt>
                <c:pt idx="8">
                  <c:v>75523</c:v>
                </c:pt>
                <c:pt idx="9">
                  <c:v>89445</c:v>
                </c:pt>
                <c:pt idx="10">
                  <c:v>94679</c:v>
                </c:pt>
                <c:pt idx="11">
                  <c:v>98546</c:v>
                </c:pt>
                <c:pt idx="12">
                  <c:v>89433</c:v>
                </c:pt>
                <c:pt idx="13">
                  <c:v>90656</c:v>
                </c:pt>
                <c:pt idx="14">
                  <c:v>97127</c:v>
                </c:pt>
                <c:pt idx="15">
                  <c:v>99100</c:v>
                </c:pt>
                <c:pt idx="16">
                  <c:v>97949</c:v>
                </c:pt>
                <c:pt idx="17">
                  <c:v>95048</c:v>
                </c:pt>
                <c:pt idx="18">
                  <c:v>84736</c:v>
                </c:pt>
                <c:pt idx="19">
                  <c:v>85932</c:v>
                </c:pt>
                <c:pt idx="20">
                  <c:v>86755</c:v>
                </c:pt>
                <c:pt idx="21">
                  <c:v>86849</c:v>
                </c:pt>
                <c:pt idx="22">
                  <c:v>85933</c:v>
                </c:pt>
                <c:pt idx="23">
                  <c:v>85083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0A8-4AA9-916D-5A0427F4F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935160"/>
        <c:axId val="472939096"/>
      </c:lineChart>
      <c:catAx>
        <c:axId val="472935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939096"/>
        <c:crosses val="autoZero"/>
        <c:auto val="1"/>
        <c:lblAlgn val="ctr"/>
        <c:lblOffset val="100"/>
        <c:noMultiLvlLbl val="0"/>
      </c:catAx>
      <c:valAx>
        <c:axId val="47293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935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秋季典型日负荷曲线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秋季典型日!$A$2</c:f>
              <c:strCache>
                <c:ptCount val="1"/>
                <c:pt idx="0">
                  <c:v>2007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ot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秋季典型日!$B$1:$Y$1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秋季典型日!$B$2:$Y$2</c:f>
              <c:numCache>
                <c:formatCode>General</c:formatCode>
                <c:ptCount val="24"/>
                <c:pt idx="0">
                  <c:v>37846</c:v>
                </c:pt>
                <c:pt idx="1">
                  <c:v>36355</c:v>
                </c:pt>
                <c:pt idx="2">
                  <c:v>35134</c:v>
                </c:pt>
                <c:pt idx="3">
                  <c:v>34031</c:v>
                </c:pt>
                <c:pt idx="4">
                  <c:v>33078</c:v>
                </c:pt>
                <c:pt idx="5">
                  <c:v>32694</c:v>
                </c:pt>
                <c:pt idx="6">
                  <c:v>32394</c:v>
                </c:pt>
                <c:pt idx="7">
                  <c:v>32890</c:v>
                </c:pt>
                <c:pt idx="8">
                  <c:v>40480</c:v>
                </c:pt>
                <c:pt idx="9">
                  <c:v>48368</c:v>
                </c:pt>
                <c:pt idx="10">
                  <c:v>50351</c:v>
                </c:pt>
                <c:pt idx="11">
                  <c:v>51837</c:v>
                </c:pt>
                <c:pt idx="12">
                  <c:v>44862</c:v>
                </c:pt>
                <c:pt idx="13">
                  <c:v>44541</c:v>
                </c:pt>
                <c:pt idx="14">
                  <c:v>49980</c:v>
                </c:pt>
                <c:pt idx="15">
                  <c:v>50825</c:v>
                </c:pt>
                <c:pt idx="16">
                  <c:v>50932</c:v>
                </c:pt>
                <c:pt idx="17">
                  <c:v>50495</c:v>
                </c:pt>
                <c:pt idx="18">
                  <c:v>44614</c:v>
                </c:pt>
                <c:pt idx="19">
                  <c:v>49274</c:v>
                </c:pt>
                <c:pt idx="20">
                  <c:v>49265</c:v>
                </c:pt>
                <c:pt idx="21">
                  <c:v>48609</c:v>
                </c:pt>
                <c:pt idx="22">
                  <c:v>46334</c:v>
                </c:pt>
                <c:pt idx="23">
                  <c:v>43167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B-4F65-8DD2-3261E6A56C9E}"/>
            </c:ext>
          </c:extLst>
        </c:ser>
        <c:ser>
          <c:idx val="1"/>
          <c:order val="1"/>
          <c:tx>
            <c:strRef>
              <c:f>秋季典型日!$A$3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秋季典型日!$B$1:$Y$1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秋季典型日!$B$3:$Y$3</c:f>
              <c:numCache>
                <c:formatCode>General</c:formatCode>
                <c:ptCount val="24"/>
                <c:pt idx="0">
                  <c:v>47151</c:v>
                </c:pt>
                <c:pt idx="1">
                  <c:v>45548</c:v>
                </c:pt>
                <c:pt idx="2">
                  <c:v>43877</c:v>
                </c:pt>
                <c:pt idx="3">
                  <c:v>42660</c:v>
                </c:pt>
                <c:pt idx="4">
                  <c:v>41533</c:v>
                </c:pt>
                <c:pt idx="5">
                  <c:v>40753</c:v>
                </c:pt>
                <c:pt idx="6">
                  <c:v>39737</c:v>
                </c:pt>
                <c:pt idx="7">
                  <c:v>39563</c:v>
                </c:pt>
                <c:pt idx="8">
                  <c:v>46617</c:v>
                </c:pt>
                <c:pt idx="9">
                  <c:v>54905</c:v>
                </c:pt>
                <c:pt idx="10">
                  <c:v>56843</c:v>
                </c:pt>
                <c:pt idx="11">
                  <c:v>57922</c:v>
                </c:pt>
                <c:pt idx="12">
                  <c:v>51431</c:v>
                </c:pt>
                <c:pt idx="13">
                  <c:v>51157</c:v>
                </c:pt>
                <c:pt idx="14">
                  <c:v>55987</c:v>
                </c:pt>
                <c:pt idx="15">
                  <c:v>56684</c:v>
                </c:pt>
                <c:pt idx="16">
                  <c:v>56556</c:v>
                </c:pt>
                <c:pt idx="17">
                  <c:v>56025</c:v>
                </c:pt>
                <c:pt idx="18">
                  <c:v>50688</c:v>
                </c:pt>
                <c:pt idx="19">
                  <c:v>54771</c:v>
                </c:pt>
                <c:pt idx="20">
                  <c:v>54847</c:v>
                </c:pt>
                <c:pt idx="21">
                  <c:v>54750</c:v>
                </c:pt>
                <c:pt idx="22">
                  <c:v>53123</c:v>
                </c:pt>
                <c:pt idx="23">
                  <c:v>50425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4B-4F65-8DD2-3261E6A56C9E}"/>
            </c:ext>
          </c:extLst>
        </c:ser>
        <c:ser>
          <c:idx val="2"/>
          <c:order val="2"/>
          <c:tx>
            <c:strRef>
              <c:f>秋季典型日!$A$4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秋季典型日!$B$1:$Y$1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秋季典型日!$B$4:$Y$4</c:f>
              <c:numCache>
                <c:formatCode>General</c:formatCode>
                <c:ptCount val="24"/>
                <c:pt idx="0">
                  <c:v>48782</c:v>
                </c:pt>
                <c:pt idx="1">
                  <c:v>46933</c:v>
                </c:pt>
                <c:pt idx="2">
                  <c:v>45208</c:v>
                </c:pt>
                <c:pt idx="3">
                  <c:v>43805</c:v>
                </c:pt>
                <c:pt idx="4">
                  <c:v>42361</c:v>
                </c:pt>
                <c:pt idx="5">
                  <c:v>41648</c:v>
                </c:pt>
                <c:pt idx="6">
                  <c:v>40896</c:v>
                </c:pt>
                <c:pt idx="7">
                  <c:v>41059</c:v>
                </c:pt>
                <c:pt idx="8">
                  <c:v>48448</c:v>
                </c:pt>
                <c:pt idx="9">
                  <c:v>57267</c:v>
                </c:pt>
                <c:pt idx="10">
                  <c:v>60216</c:v>
                </c:pt>
                <c:pt idx="11">
                  <c:v>62088</c:v>
                </c:pt>
                <c:pt idx="12">
                  <c:v>55228</c:v>
                </c:pt>
                <c:pt idx="13">
                  <c:v>55162</c:v>
                </c:pt>
                <c:pt idx="14">
                  <c:v>60964</c:v>
                </c:pt>
                <c:pt idx="15">
                  <c:v>62143</c:v>
                </c:pt>
                <c:pt idx="16">
                  <c:v>61917</c:v>
                </c:pt>
                <c:pt idx="17">
                  <c:v>60977</c:v>
                </c:pt>
                <c:pt idx="18">
                  <c:v>54323</c:v>
                </c:pt>
                <c:pt idx="19">
                  <c:v>57598</c:v>
                </c:pt>
                <c:pt idx="20">
                  <c:v>57771</c:v>
                </c:pt>
                <c:pt idx="21">
                  <c:v>57271</c:v>
                </c:pt>
                <c:pt idx="22">
                  <c:v>55433</c:v>
                </c:pt>
                <c:pt idx="23">
                  <c:v>52229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4B-4F65-8DD2-3261E6A56C9E}"/>
            </c:ext>
          </c:extLst>
        </c:ser>
        <c:ser>
          <c:idx val="3"/>
          <c:order val="3"/>
          <c:tx>
            <c:strRef>
              <c:f>秋季典型日!$A$5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秋季典型日!$B$1:$Y$1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秋季典型日!$B$5:$Y$5</c:f>
              <c:numCache>
                <c:formatCode>General</c:formatCode>
                <c:ptCount val="24"/>
                <c:pt idx="0">
                  <c:v>53115</c:v>
                </c:pt>
                <c:pt idx="1">
                  <c:v>51239</c:v>
                </c:pt>
                <c:pt idx="2">
                  <c:v>49235</c:v>
                </c:pt>
                <c:pt idx="3">
                  <c:v>47666</c:v>
                </c:pt>
                <c:pt idx="4">
                  <c:v>46251</c:v>
                </c:pt>
                <c:pt idx="5">
                  <c:v>45505</c:v>
                </c:pt>
                <c:pt idx="6">
                  <c:v>45262</c:v>
                </c:pt>
                <c:pt idx="7">
                  <c:v>45612</c:v>
                </c:pt>
                <c:pt idx="8">
                  <c:v>53645</c:v>
                </c:pt>
                <c:pt idx="9">
                  <c:v>64013</c:v>
                </c:pt>
                <c:pt idx="10">
                  <c:v>67335</c:v>
                </c:pt>
                <c:pt idx="11">
                  <c:v>69328</c:v>
                </c:pt>
                <c:pt idx="12">
                  <c:v>61732</c:v>
                </c:pt>
                <c:pt idx="13">
                  <c:v>61384</c:v>
                </c:pt>
                <c:pt idx="14">
                  <c:v>67682</c:v>
                </c:pt>
                <c:pt idx="15">
                  <c:v>68936</c:v>
                </c:pt>
                <c:pt idx="16">
                  <c:v>69043</c:v>
                </c:pt>
                <c:pt idx="17">
                  <c:v>68194</c:v>
                </c:pt>
                <c:pt idx="18">
                  <c:v>60874</c:v>
                </c:pt>
                <c:pt idx="19">
                  <c:v>65219</c:v>
                </c:pt>
                <c:pt idx="20">
                  <c:v>65539</c:v>
                </c:pt>
                <c:pt idx="21">
                  <c:v>65349</c:v>
                </c:pt>
                <c:pt idx="22">
                  <c:v>63303</c:v>
                </c:pt>
                <c:pt idx="23">
                  <c:v>60333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4B-4F65-8DD2-3261E6A56C9E}"/>
            </c:ext>
          </c:extLst>
        </c:ser>
        <c:ser>
          <c:idx val="4"/>
          <c:order val="4"/>
          <c:tx>
            <c:strRef>
              <c:f>秋季典型日!$A$6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秋季典型日!$B$1:$Y$1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秋季典型日!$B$6:$Y$6</c:f>
              <c:numCache>
                <c:formatCode>General</c:formatCode>
                <c:ptCount val="24"/>
                <c:pt idx="0">
                  <c:v>56070</c:v>
                </c:pt>
                <c:pt idx="1">
                  <c:v>54343</c:v>
                </c:pt>
                <c:pt idx="2">
                  <c:v>52356</c:v>
                </c:pt>
                <c:pt idx="3">
                  <c:v>50757</c:v>
                </c:pt>
                <c:pt idx="4">
                  <c:v>49482</c:v>
                </c:pt>
                <c:pt idx="5">
                  <c:v>48568</c:v>
                </c:pt>
                <c:pt idx="6">
                  <c:v>48267</c:v>
                </c:pt>
                <c:pt idx="7">
                  <c:v>49064</c:v>
                </c:pt>
                <c:pt idx="8">
                  <c:v>56880</c:v>
                </c:pt>
                <c:pt idx="9">
                  <c:v>66534</c:v>
                </c:pt>
                <c:pt idx="10">
                  <c:v>69376</c:v>
                </c:pt>
                <c:pt idx="11">
                  <c:v>71186</c:v>
                </c:pt>
                <c:pt idx="12">
                  <c:v>63327</c:v>
                </c:pt>
                <c:pt idx="13">
                  <c:v>62872</c:v>
                </c:pt>
                <c:pt idx="14">
                  <c:v>68575</c:v>
                </c:pt>
                <c:pt idx="15">
                  <c:v>70134</c:v>
                </c:pt>
                <c:pt idx="16">
                  <c:v>70270</c:v>
                </c:pt>
                <c:pt idx="17">
                  <c:v>69458</c:v>
                </c:pt>
                <c:pt idx="18">
                  <c:v>62356</c:v>
                </c:pt>
                <c:pt idx="19">
                  <c:v>66059</c:v>
                </c:pt>
                <c:pt idx="20">
                  <c:v>66184</c:v>
                </c:pt>
                <c:pt idx="21">
                  <c:v>65855</c:v>
                </c:pt>
                <c:pt idx="22">
                  <c:v>63756</c:v>
                </c:pt>
                <c:pt idx="23">
                  <c:v>61411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4B-4F65-8DD2-3261E6A56C9E}"/>
            </c:ext>
          </c:extLst>
        </c:ser>
        <c:ser>
          <c:idx val="5"/>
          <c:order val="5"/>
          <c:tx>
            <c:strRef>
              <c:f>秋季典型日!$A$7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秋季典型日!$B$1:$Y$1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秋季典型日!$B$7:$Y$7</c:f>
              <c:numCache>
                <c:formatCode>General</c:formatCode>
                <c:ptCount val="24"/>
                <c:pt idx="0">
                  <c:v>58714</c:v>
                </c:pt>
                <c:pt idx="1">
                  <c:v>57116</c:v>
                </c:pt>
                <c:pt idx="2">
                  <c:v>54789</c:v>
                </c:pt>
                <c:pt idx="3">
                  <c:v>53148</c:v>
                </c:pt>
                <c:pt idx="4">
                  <c:v>51689</c:v>
                </c:pt>
                <c:pt idx="5">
                  <c:v>50702</c:v>
                </c:pt>
                <c:pt idx="6">
                  <c:v>50488</c:v>
                </c:pt>
                <c:pt idx="7">
                  <c:v>51517</c:v>
                </c:pt>
                <c:pt idx="8">
                  <c:v>60370</c:v>
                </c:pt>
                <c:pt idx="9">
                  <c:v>71607</c:v>
                </c:pt>
                <c:pt idx="10">
                  <c:v>75380</c:v>
                </c:pt>
                <c:pt idx="11">
                  <c:v>77642</c:v>
                </c:pt>
                <c:pt idx="12">
                  <c:v>68639</c:v>
                </c:pt>
                <c:pt idx="13">
                  <c:v>68084</c:v>
                </c:pt>
                <c:pt idx="14">
                  <c:v>74752</c:v>
                </c:pt>
                <c:pt idx="15">
                  <c:v>76048</c:v>
                </c:pt>
                <c:pt idx="16">
                  <c:v>75982</c:v>
                </c:pt>
                <c:pt idx="17">
                  <c:v>74701</c:v>
                </c:pt>
                <c:pt idx="18">
                  <c:v>66399</c:v>
                </c:pt>
                <c:pt idx="19">
                  <c:v>70223</c:v>
                </c:pt>
                <c:pt idx="20">
                  <c:v>69366</c:v>
                </c:pt>
                <c:pt idx="21">
                  <c:v>68433</c:v>
                </c:pt>
                <c:pt idx="22">
                  <c:v>65993</c:v>
                </c:pt>
                <c:pt idx="23">
                  <c:v>62580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4B-4F65-8DD2-3261E6A56C9E}"/>
            </c:ext>
          </c:extLst>
        </c:ser>
        <c:ser>
          <c:idx val="6"/>
          <c:order val="6"/>
          <c:tx>
            <c:strRef>
              <c:f>秋季典型日!$A$8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秋季典型日!$B$1:$Y$1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秋季典型日!$B$8:$Y$8</c:f>
              <c:numCache>
                <c:formatCode>General</c:formatCode>
                <c:ptCount val="24"/>
                <c:pt idx="0">
                  <c:v>62177</c:v>
                </c:pt>
                <c:pt idx="1">
                  <c:v>59965</c:v>
                </c:pt>
                <c:pt idx="2">
                  <c:v>58147</c:v>
                </c:pt>
                <c:pt idx="3">
                  <c:v>56108</c:v>
                </c:pt>
                <c:pt idx="4">
                  <c:v>54640</c:v>
                </c:pt>
                <c:pt idx="5">
                  <c:v>53456</c:v>
                </c:pt>
                <c:pt idx="6">
                  <c:v>53392</c:v>
                </c:pt>
                <c:pt idx="7">
                  <c:v>54669</c:v>
                </c:pt>
                <c:pt idx="8">
                  <c:v>63813</c:v>
                </c:pt>
                <c:pt idx="9">
                  <c:v>75447</c:v>
                </c:pt>
                <c:pt idx="10">
                  <c:v>79432</c:v>
                </c:pt>
                <c:pt idx="11">
                  <c:v>81556</c:v>
                </c:pt>
                <c:pt idx="12">
                  <c:v>72445</c:v>
                </c:pt>
                <c:pt idx="13">
                  <c:v>71484</c:v>
                </c:pt>
                <c:pt idx="14">
                  <c:v>78593</c:v>
                </c:pt>
                <c:pt idx="15">
                  <c:v>80087</c:v>
                </c:pt>
                <c:pt idx="16">
                  <c:v>79861</c:v>
                </c:pt>
                <c:pt idx="17">
                  <c:v>78604</c:v>
                </c:pt>
                <c:pt idx="18">
                  <c:v>70049</c:v>
                </c:pt>
                <c:pt idx="19">
                  <c:v>73623</c:v>
                </c:pt>
                <c:pt idx="20">
                  <c:v>72421</c:v>
                </c:pt>
                <c:pt idx="21">
                  <c:v>70863</c:v>
                </c:pt>
                <c:pt idx="22">
                  <c:v>67896</c:v>
                </c:pt>
                <c:pt idx="23">
                  <c:v>65470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4B-4F65-8DD2-3261E6A56C9E}"/>
            </c:ext>
          </c:extLst>
        </c:ser>
        <c:ser>
          <c:idx val="7"/>
          <c:order val="7"/>
          <c:tx>
            <c:strRef>
              <c:f>秋季典型日!$A$9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秋季典型日!$B$1:$Y$1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秋季典型日!$B$9:$Y$9</c:f>
              <c:numCache>
                <c:formatCode>General</c:formatCode>
                <c:ptCount val="24"/>
                <c:pt idx="0">
                  <c:v>70119</c:v>
                </c:pt>
                <c:pt idx="1">
                  <c:v>68127</c:v>
                </c:pt>
                <c:pt idx="2">
                  <c:v>65317</c:v>
                </c:pt>
                <c:pt idx="3">
                  <c:v>63248</c:v>
                </c:pt>
                <c:pt idx="4">
                  <c:v>61068</c:v>
                </c:pt>
                <c:pt idx="5">
                  <c:v>59516</c:v>
                </c:pt>
                <c:pt idx="6">
                  <c:v>59111</c:v>
                </c:pt>
                <c:pt idx="7">
                  <c:v>59704</c:v>
                </c:pt>
                <c:pt idx="8">
                  <c:v>68883</c:v>
                </c:pt>
                <c:pt idx="9">
                  <c:v>80983</c:v>
                </c:pt>
                <c:pt idx="10">
                  <c:v>85545</c:v>
                </c:pt>
                <c:pt idx="11">
                  <c:v>87810</c:v>
                </c:pt>
                <c:pt idx="12">
                  <c:v>78526</c:v>
                </c:pt>
                <c:pt idx="13">
                  <c:v>78988</c:v>
                </c:pt>
                <c:pt idx="14">
                  <c:v>86074</c:v>
                </c:pt>
                <c:pt idx="15">
                  <c:v>86959</c:v>
                </c:pt>
                <c:pt idx="16">
                  <c:v>86303</c:v>
                </c:pt>
                <c:pt idx="17">
                  <c:v>84939</c:v>
                </c:pt>
                <c:pt idx="18">
                  <c:v>75339</c:v>
                </c:pt>
                <c:pt idx="19">
                  <c:v>78628</c:v>
                </c:pt>
                <c:pt idx="20">
                  <c:v>78246</c:v>
                </c:pt>
                <c:pt idx="21">
                  <c:v>77816</c:v>
                </c:pt>
                <c:pt idx="22">
                  <c:v>76201</c:v>
                </c:pt>
                <c:pt idx="23">
                  <c:v>73955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4B-4F65-8DD2-3261E6A56C9E}"/>
            </c:ext>
          </c:extLst>
        </c:ser>
        <c:ser>
          <c:idx val="8"/>
          <c:order val="8"/>
          <c:tx>
            <c:strRef>
              <c:f>秋季典型日!$A$10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秋季典型日!$B$1:$Y$1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秋季典型日!$B$10:$Y$10</c:f>
              <c:numCache>
                <c:formatCode>General</c:formatCode>
                <c:ptCount val="24"/>
                <c:pt idx="0">
                  <c:v>68083</c:v>
                </c:pt>
                <c:pt idx="1">
                  <c:v>65992</c:v>
                </c:pt>
                <c:pt idx="2">
                  <c:v>63660</c:v>
                </c:pt>
                <c:pt idx="3">
                  <c:v>61387</c:v>
                </c:pt>
                <c:pt idx="4">
                  <c:v>59681</c:v>
                </c:pt>
                <c:pt idx="5">
                  <c:v>58560</c:v>
                </c:pt>
                <c:pt idx="6">
                  <c:v>58574</c:v>
                </c:pt>
                <c:pt idx="7">
                  <c:v>60170</c:v>
                </c:pt>
                <c:pt idx="8">
                  <c:v>69004</c:v>
                </c:pt>
                <c:pt idx="9">
                  <c:v>80899</c:v>
                </c:pt>
                <c:pt idx="10">
                  <c:v>85120</c:v>
                </c:pt>
                <c:pt idx="11">
                  <c:v>87597</c:v>
                </c:pt>
                <c:pt idx="12">
                  <c:v>78385</c:v>
                </c:pt>
                <c:pt idx="13">
                  <c:v>78243</c:v>
                </c:pt>
                <c:pt idx="14">
                  <c:v>85047</c:v>
                </c:pt>
                <c:pt idx="15">
                  <c:v>86246</c:v>
                </c:pt>
                <c:pt idx="16">
                  <c:v>86026</c:v>
                </c:pt>
                <c:pt idx="17">
                  <c:v>84849</c:v>
                </c:pt>
                <c:pt idx="18">
                  <c:v>75958</c:v>
                </c:pt>
                <c:pt idx="19">
                  <c:v>79502</c:v>
                </c:pt>
                <c:pt idx="20">
                  <c:v>77602</c:v>
                </c:pt>
                <c:pt idx="21">
                  <c:v>76911</c:v>
                </c:pt>
                <c:pt idx="22">
                  <c:v>75525</c:v>
                </c:pt>
                <c:pt idx="23">
                  <c:v>74351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C4B-4F65-8DD2-3261E6A56C9E}"/>
            </c:ext>
          </c:extLst>
        </c:ser>
        <c:ser>
          <c:idx val="9"/>
          <c:order val="9"/>
          <c:tx>
            <c:strRef>
              <c:f>秋季典型日!$A$11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秋季典型日!$B$1:$Y$1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秋季典型日!$B$11:$Y$11</c:f>
              <c:numCache>
                <c:formatCode>General</c:formatCode>
                <c:ptCount val="24"/>
                <c:pt idx="0">
                  <c:v>73635</c:v>
                </c:pt>
                <c:pt idx="1">
                  <c:v>71326</c:v>
                </c:pt>
                <c:pt idx="2">
                  <c:v>68705</c:v>
                </c:pt>
                <c:pt idx="3">
                  <c:v>66245</c:v>
                </c:pt>
                <c:pt idx="4">
                  <c:v>64654</c:v>
                </c:pt>
                <c:pt idx="5">
                  <c:v>63236</c:v>
                </c:pt>
                <c:pt idx="6">
                  <c:v>63407</c:v>
                </c:pt>
                <c:pt idx="7">
                  <c:v>64778</c:v>
                </c:pt>
                <c:pt idx="8">
                  <c:v>74275</c:v>
                </c:pt>
                <c:pt idx="9">
                  <c:v>87325</c:v>
                </c:pt>
                <c:pt idx="10">
                  <c:v>89498</c:v>
                </c:pt>
                <c:pt idx="11">
                  <c:v>93921</c:v>
                </c:pt>
                <c:pt idx="12">
                  <c:v>84665</c:v>
                </c:pt>
                <c:pt idx="13">
                  <c:v>84999</c:v>
                </c:pt>
                <c:pt idx="14">
                  <c:v>92248</c:v>
                </c:pt>
                <c:pt idx="15">
                  <c:v>93463</c:v>
                </c:pt>
                <c:pt idx="16">
                  <c:v>93845</c:v>
                </c:pt>
                <c:pt idx="17">
                  <c:v>92979</c:v>
                </c:pt>
                <c:pt idx="18">
                  <c:v>84333</c:v>
                </c:pt>
                <c:pt idx="19">
                  <c:v>88643</c:v>
                </c:pt>
                <c:pt idx="20">
                  <c:v>86758</c:v>
                </c:pt>
                <c:pt idx="21">
                  <c:v>86525</c:v>
                </c:pt>
                <c:pt idx="22">
                  <c:v>84995</c:v>
                </c:pt>
                <c:pt idx="23">
                  <c:v>83219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C4B-4F65-8DD2-3261E6A56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824008"/>
        <c:axId val="678828272"/>
      </c:lineChart>
      <c:catAx>
        <c:axId val="67882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828272"/>
        <c:crosses val="autoZero"/>
        <c:auto val="1"/>
        <c:lblAlgn val="ctr"/>
        <c:lblOffset val="100"/>
        <c:noMultiLvlLbl val="0"/>
      </c:catAx>
      <c:valAx>
        <c:axId val="67882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824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冬季典型日负荷曲线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冬季典型日!$A$2</c:f>
              <c:strCache>
                <c:ptCount val="1"/>
                <c:pt idx="0">
                  <c:v>2007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冬季典型日!$B$1:$Y$1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冬季典型日!$B$2:$Y$2</c:f>
              <c:numCache>
                <c:formatCode>General</c:formatCode>
                <c:ptCount val="24"/>
                <c:pt idx="0">
                  <c:v>32243</c:v>
                </c:pt>
                <c:pt idx="1">
                  <c:v>30749</c:v>
                </c:pt>
                <c:pt idx="2">
                  <c:v>29810</c:v>
                </c:pt>
                <c:pt idx="3">
                  <c:v>28902</c:v>
                </c:pt>
                <c:pt idx="4">
                  <c:v>28467</c:v>
                </c:pt>
                <c:pt idx="5">
                  <c:v>28234</c:v>
                </c:pt>
                <c:pt idx="6">
                  <c:v>28862</c:v>
                </c:pt>
                <c:pt idx="7">
                  <c:v>30605</c:v>
                </c:pt>
                <c:pt idx="8">
                  <c:v>36245</c:v>
                </c:pt>
                <c:pt idx="9">
                  <c:v>41297</c:v>
                </c:pt>
                <c:pt idx="10">
                  <c:v>42576</c:v>
                </c:pt>
                <c:pt idx="11">
                  <c:v>43716</c:v>
                </c:pt>
                <c:pt idx="12">
                  <c:v>36428</c:v>
                </c:pt>
                <c:pt idx="13">
                  <c:v>35424</c:v>
                </c:pt>
                <c:pt idx="14">
                  <c:v>41000</c:v>
                </c:pt>
                <c:pt idx="15">
                  <c:v>41973</c:v>
                </c:pt>
                <c:pt idx="16">
                  <c:v>42568</c:v>
                </c:pt>
                <c:pt idx="17">
                  <c:v>43509</c:v>
                </c:pt>
                <c:pt idx="18">
                  <c:v>42627</c:v>
                </c:pt>
                <c:pt idx="19">
                  <c:v>44461</c:v>
                </c:pt>
                <c:pt idx="20">
                  <c:v>43612</c:v>
                </c:pt>
                <c:pt idx="21">
                  <c:v>42764</c:v>
                </c:pt>
                <c:pt idx="22">
                  <c:v>40136</c:v>
                </c:pt>
                <c:pt idx="23">
                  <c:v>36465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0B-4DA1-96BB-B773BD88F5E5}"/>
            </c:ext>
          </c:extLst>
        </c:ser>
        <c:ser>
          <c:idx val="1"/>
          <c:order val="1"/>
          <c:tx>
            <c:strRef>
              <c:f>冬季典型日!$A$3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冬季典型日!$B$1:$Y$1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冬季典型日!$B$3:$Y$3</c:f>
              <c:numCache>
                <c:formatCode>General</c:formatCode>
                <c:ptCount val="24"/>
                <c:pt idx="0">
                  <c:v>30886</c:v>
                </c:pt>
                <c:pt idx="1">
                  <c:v>29459</c:v>
                </c:pt>
                <c:pt idx="2">
                  <c:v>28296</c:v>
                </c:pt>
                <c:pt idx="3">
                  <c:v>27609</c:v>
                </c:pt>
                <c:pt idx="4">
                  <c:v>27286</c:v>
                </c:pt>
                <c:pt idx="5">
                  <c:v>27204</c:v>
                </c:pt>
                <c:pt idx="6">
                  <c:v>27795</c:v>
                </c:pt>
                <c:pt idx="7">
                  <c:v>28713</c:v>
                </c:pt>
                <c:pt idx="8">
                  <c:v>35558</c:v>
                </c:pt>
                <c:pt idx="9">
                  <c:v>39145</c:v>
                </c:pt>
                <c:pt idx="10">
                  <c:v>35506</c:v>
                </c:pt>
                <c:pt idx="11">
                  <c:v>41312</c:v>
                </c:pt>
                <c:pt idx="12">
                  <c:v>35510</c:v>
                </c:pt>
                <c:pt idx="13">
                  <c:v>33654</c:v>
                </c:pt>
                <c:pt idx="14">
                  <c:v>38421</c:v>
                </c:pt>
                <c:pt idx="15">
                  <c:v>39405</c:v>
                </c:pt>
                <c:pt idx="16">
                  <c:v>40008</c:v>
                </c:pt>
                <c:pt idx="17">
                  <c:v>41128</c:v>
                </c:pt>
                <c:pt idx="18">
                  <c:v>39945</c:v>
                </c:pt>
                <c:pt idx="19">
                  <c:v>42805</c:v>
                </c:pt>
                <c:pt idx="20">
                  <c:v>41981</c:v>
                </c:pt>
                <c:pt idx="21">
                  <c:v>41002</c:v>
                </c:pt>
                <c:pt idx="22">
                  <c:v>38408</c:v>
                </c:pt>
                <c:pt idx="23">
                  <c:v>35362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0B-4DA1-96BB-B773BD88F5E5}"/>
            </c:ext>
          </c:extLst>
        </c:ser>
        <c:ser>
          <c:idx val="2"/>
          <c:order val="2"/>
          <c:tx>
            <c:strRef>
              <c:f>冬季典型日!$A$4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冬季典型日!$B$1:$Y$1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冬季典型日!$B$4:$Y$4</c:f>
              <c:numCache>
                <c:formatCode>General</c:formatCode>
                <c:ptCount val="24"/>
                <c:pt idx="0">
                  <c:v>34471</c:v>
                </c:pt>
                <c:pt idx="1">
                  <c:v>33109</c:v>
                </c:pt>
                <c:pt idx="2">
                  <c:v>31928</c:v>
                </c:pt>
                <c:pt idx="3">
                  <c:v>31210</c:v>
                </c:pt>
                <c:pt idx="4">
                  <c:v>30714</c:v>
                </c:pt>
                <c:pt idx="5">
                  <c:v>30590</c:v>
                </c:pt>
                <c:pt idx="6">
                  <c:v>31364</c:v>
                </c:pt>
                <c:pt idx="7">
                  <c:v>33383</c:v>
                </c:pt>
                <c:pt idx="8">
                  <c:v>39360</c:v>
                </c:pt>
                <c:pt idx="9">
                  <c:v>45595</c:v>
                </c:pt>
                <c:pt idx="10">
                  <c:v>47224</c:v>
                </c:pt>
                <c:pt idx="11">
                  <c:v>48492</c:v>
                </c:pt>
                <c:pt idx="12">
                  <c:v>41564</c:v>
                </c:pt>
                <c:pt idx="13">
                  <c:v>39603</c:v>
                </c:pt>
                <c:pt idx="14">
                  <c:v>45745</c:v>
                </c:pt>
                <c:pt idx="15">
                  <c:v>46729</c:v>
                </c:pt>
                <c:pt idx="16">
                  <c:v>47938</c:v>
                </c:pt>
                <c:pt idx="17">
                  <c:v>49937</c:v>
                </c:pt>
                <c:pt idx="18">
                  <c:v>48312</c:v>
                </c:pt>
                <c:pt idx="19">
                  <c:v>48812</c:v>
                </c:pt>
                <c:pt idx="20">
                  <c:v>47192</c:v>
                </c:pt>
                <c:pt idx="21">
                  <c:v>45522</c:v>
                </c:pt>
                <c:pt idx="22">
                  <c:v>42590</c:v>
                </c:pt>
                <c:pt idx="23">
                  <c:v>38272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0B-4DA1-96BB-B773BD88F5E5}"/>
            </c:ext>
          </c:extLst>
        </c:ser>
        <c:ser>
          <c:idx val="3"/>
          <c:order val="3"/>
          <c:tx>
            <c:strRef>
              <c:f>冬季典型日!$A$5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冬季典型日!$B$1:$Y$1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冬季典型日!$B$5:$Y$5</c:f>
              <c:numCache>
                <c:formatCode>General</c:formatCode>
                <c:ptCount val="24"/>
                <c:pt idx="0">
                  <c:v>38244</c:v>
                </c:pt>
                <c:pt idx="1">
                  <c:v>36455</c:v>
                </c:pt>
                <c:pt idx="2">
                  <c:v>35359</c:v>
                </c:pt>
                <c:pt idx="3">
                  <c:v>34576</c:v>
                </c:pt>
                <c:pt idx="4">
                  <c:v>33833</c:v>
                </c:pt>
                <c:pt idx="5">
                  <c:v>33655</c:v>
                </c:pt>
                <c:pt idx="6">
                  <c:v>34353</c:v>
                </c:pt>
                <c:pt idx="7">
                  <c:v>37444</c:v>
                </c:pt>
                <c:pt idx="8">
                  <c:v>44115</c:v>
                </c:pt>
                <c:pt idx="9">
                  <c:v>51276</c:v>
                </c:pt>
                <c:pt idx="10">
                  <c:v>52749</c:v>
                </c:pt>
                <c:pt idx="11">
                  <c:v>54081</c:v>
                </c:pt>
                <c:pt idx="12">
                  <c:v>47131</c:v>
                </c:pt>
                <c:pt idx="13">
                  <c:v>44268</c:v>
                </c:pt>
                <c:pt idx="14">
                  <c:v>49939</c:v>
                </c:pt>
                <c:pt idx="15">
                  <c:v>50731</c:v>
                </c:pt>
                <c:pt idx="16">
                  <c:v>51634</c:v>
                </c:pt>
                <c:pt idx="17">
                  <c:v>52970</c:v>
                </c:pt>
                <c:pt idx="18">
                  <c:v>52533</c:v>
                </c:pt>
                <c:pt idx="19">
                  <c:v>55213</c:v>
                </c:pt>
                <c:pt idx="20">
                  <c:v>53525</c:v>
                </c:pt>
                <c:pt idx="21">
                  <c:v>52286</c:v>
                </c:pt>
                <c:pt idx="22">
                  <c:v>49576</c:v>
                </c:pt>
                <c:pt idx="23">
                  <c:v>45029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0B-4DA1-96BB-B773BD88F5E5}"/>
            </c:ext>
          </c:extLst>
        </c:ser>
        <c:ser>
          <c:idx val="4"/>
          <c:order val="4"/>
          <c:tx>
            <c:strRef>
              <c:f>冬季典型日!$A$6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冬季典型日!$B$1:$Y$1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冬季典型日!$B$6:$Y$6</c:f>
              <c:numCache>
                <c:formatCode>General</c:formatCode>
                <c:ptCount val="24"/>
                <c:pt idx="0">
                  <c:v>42112</c:v>
                </c:pt>
                <c:pt idx="1">
                  <c:v>40440</c:v>
                </c:pt>
                <c:pt idx="2">
                  <c:v>38896</c:v>
                </c:pt>
                <c:pt idx="3">
                  <c:v>38048</c:v>
                </c:pt>
                <c:pt idx="4">
                  <c:v>37476</c:v>
                </c:pt>
                <c:pt idx="5">
                  <c:v>37072</c:v>
                </c:pt>
                <c:pt idx="6">
                  <c:v>38021</c:v>
                </c:pt>
                <c:pt idx="7">
                  <c:v>41083</c:v>
                </c:pt>
                <c:pt idx="8">
                  <c:v>47997</c:v>
                </c:pt>
                <c:pt idx="9">
                  <c:v>55427</c:v>
                </c:pt>
                <c:pt idx="10">
                  <c:v>57274</c:v>
                </c:pt>
                <c:pt idx="11">
                  <c:v>58887</c:v>
                </c:pt>
                <c:pt idx="12">
                  <c:v>50473</c:v>
                </c:pt>
                <c:pt idx="13">
                  <c:v>48093</c:v>
                </c:pt>
                <c:pt idx="14">
                  <c:v>54646</c:v>
                </c:pt>
                <c:pt idx="15">
                  <c:v>56001</c:v>
                </c:pt>
                <c:pt idx="16">
                  <c:v>57256</c:v>
                </c:pt>
                <c:pt idx="17">
                  <c:v>58682</c:v>
                </c:pt>
                <c:pt idx="18">
                  <c:v>57563</c:v>
                </c:pt>
                <c:pt idx="19">
                  <c:v>58110</c:v>
                </c:pt>
                <c:pt idx="20">
                  <c:v>56185</c:v>
                </c:pt>
                <c:pt idx="21">
                  <c:v>54627</c:v>
                </c:pt>
                <c:pt idx="22">
                  <c:v>51346</c:v>
                </c:pt>
                <c:pt idx="23">
                  <c:v>47363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0B-4DA1-96BB-B773BD88F5E5}"/>
            </c:ext>
          </c:extLst>
        </c:ser>
        <c:ser>
          <c:idx val="5"/>
          <c:order val="5"/>
          <c:tx>
            <c:strRef>
              <c:f>冬季典型日!$A$7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冬季典型日!$B$1:$Y$1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冬季典型日!$B$7:$Y$7</c:f>
              <c:numCache>
                <c:formatCode>General</c:formatCode>
                <c:ptCount val="24"/>
                <c:pt idx="0">
                  <c:v>43028</c:v>
                </c:pt>
                <c:pt idx="1">
                  <c:v>41495</c:v>
                </c:pt>
                <c:pt idx="2">
                  <c:v>40107</c:v>
                </c:pt>
                <c:pt idx="3">
                  <c:v>39270</c:v>
                </c:pt>
                <c:pt idx="4">
                  <c:v>38552</c:v>
                </c:pt>
                <c:pt idx="5">
                  <c:v>38417</c:v>
                </c:pt>
                <c:pt idx="6">
                  <c:v>39343</c:v>
                </c:pt>
                <c:pt idx="7">
                  <c:v>42664</c:v>
                </c:pt>
                <c:pt idx="8">
                  <c:v>50209</c:v>
                </c:pt>
                <c:pt idx="9">
                  <c:v>57405</c:v>
                </c:pt>
                <c:pt idx="10">
                  <c:v>59269</c:v>
                </c:pt>
                <c:pt idx="11">
                  <c:v>61153</c:v>
                </c:pt>
                <c:pt idx="12">
                  <c:v>52672</c:v>
                </c:pt>
                <c:pt idx="13">
                  <c:v>50170</c:v>
                </c:pt>
                <c:pt idx="14">
                  <c:v>56470</c:v>
                </c:pt>
                <c:pt idx="15">
                  <c:v>57641</c:v>
                </c:pt>
                <c:pt idx="16">
                  <c:v>59286</c:v>
                </c:pt>
                <c:pt idx="17">
                  <c:v>61555</c:v>
                </c:pt>
                <c:pt idx="18">
                  <c:v>60386</c:v>
                </c:pt>
                <c:pt idx="19">
                  <c:v>60845</c:v>
                </c:pt>
                <c:pt idx="20">
                  <c:v>58649</c:v>
                </c:pt>
                <c:pt idx="21">
                  <c:v>57185</c:v>
                </c:pt>
                <c:pt idx="22">
                  <c:v>53522</c:v>
                </c:pt>
                <c:pt idx="23">
                  <c:v>49208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0B-4DA1-96BB-B773BD88F5E5}"/>
            </c:ext>
          </c:extLst>
        </c:ser>
        <c:ser>
          <c:idx val="6"/>
          <c:order val="6"/>
          <c:tx>
            <c:strRef>
              <c:f>冬季典型日!$A$8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冬季典型日!$B$1:$Y$1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冬季典型日!$B$8:$Y$8</c:f>
              <c:numCache>
                <c:formatCode>General</c:formatCode>
                <c:ptCount val="24"/>
                <c:pt idx="0">
                  <c:v>47496</c:v>
                </c:pt>
                <c:pt idx="1">
                  <c:v>45188</c:v>
                </c:pt>
                <c:pt idx="2">
                  <c:v>43547</c:v>
                </c:pt>
                <c:pt idx="3">
                  <c:v>42522</c:v>
                </c:pt>
                <c:pt idx="4">
                  <c:v>41905</c:v>
                </c:pt>
                <c:pt idx="5">
                  <c:v>41734</c:v>
                </c:pt>
                <c:pt idx="6">
                  <c:v>42468</c:v>
                </c:pt>
                <c:pt idx="7">
                  <c:v>46776</c:v>
                </c:pt>
                <c:pt idx="8">
                  <c:v>54837</c:v>
                </c:pt>
                <c:pt idx="9">
                  <c:v>62713</c:v>
                </c:pt>
                <c:pt idx="10">
                  <c:v>64581</c:v>
                </c:pt>
                <c:pt idx="11">
                  <c:v>66167</c:v>
                </c:pt>
                <c:pt idx="12">
                  <c:v>57697</c:v>
                </c:pt>
                <c:pt idx="13">
                  <c:v>55230</c:v>
                </c:pt>
                <c:pt idx="14">
                  <c:v>61068</c:v>
                </c:pt>
                <c:pt idx="15">
                  <c:v>62311</c:v>
                </c:pt>
                <c:pt idx="16">
                  <c:v>63852</c:v>
                </c:pt>
                <c:pt idx="17">
                  <c:v>66442</c:v>
                </c:pt>
                <c:pt idx="18">
                  <c:v>65893</c:v>
                </c:pt>
                <c:pt idx="19">
                  <c:v>67244</c:v>
                </c:pt>
                <c:pt idx="20">
                  <c:v>64837</c:v>
                </c:pt>
                <c:pt idx="21">
                  <c:v>63216</c:v>
                </c:pt>
                <c:pt idx="22">
                  <c:v>59434</c:v>
                </c:pt>
                <c:pt idx="23">
                  <c:v>54446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0B-4DA1-96BB-B773BD88F5E5}"/>
            </c:ext>
          </c:extLst>
        </c:ser>
        <c:ser>
          <c:idx val="7"/>
          <c:order val="7"/>
          <c:tx>
            <c:strRef>
              <c:f>冬季典型日!$A$9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冬季典型日!$B$1:$Y$1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冬季典型日!$B$9:$Y$9</c:f>
              <c:numCache>
                <c:formatCode>General</c:formatCode>
                <c:ptCount val="24"/>
                <c:pt idx="0">
                  <c:v>49015</c:v>
                </c:pt>
                <c:pt idx="1">
                  <c:v>46947</c:v>
                </c:pt>
                <c:pt idx="2">
                  <c:v>45324</c:v>
                </c:pt>
                <c:pt idx="3">
                  <c:v>43970</c:v>
                </c:pt>
                <c:pt idx="4">
                  <c:v>43299</c:v>
                </c:pt>
                <c:pt idx="5">
                  <c:v>43094</c:v>
                </c:pt>
                <c:pt idx="6">
                  <c:v>44225</c:v>
                </c:pt>
                <c:pt idx="7">
                  <c:v>48617</c:v>
                </c:pt>
                <c:pt idx="8">
                  <c:v>56736</c:v>
                </c:pt>
                <c:pt idx="9">
                  <c:v>65182</c:v>
                </c:pt>
                <c:pt idx="10">
                  <c:v>67221</c:v>
                </c:pt>
                <c:pt idx="11">
                  <c:v>69009</c:v>
                </c:pt>
                <c:pt idx="12">
                  <c:v>60005</c:v>
                </c:pt>
                <c:pt idx="13">
                  <c:v>56940</c:v>
                </c:pt>
                <c:pt idx="14">
                  <c:v>63480</c:v>
                </c:pt>
                <c:pt idx="15">
                  <c:v>64359</c:v>
                </c:pt>
                <c:pt idx="16">
                  <c:v>65969</c:v>
                </c:pt>
                <c:pt idx="17">
                  <c:v>68465</c:v>
                </c:pt>
                <c:pt idx="18">
                  <c:v>67117</c:v>
                </c:pt>
                <c:pt idx="19">
                  <c:v>67773</c:v>
                </c:pt>
                <c:pt idx="20">
                  <c:v>65089</c:v>
                </c:pt>
                <c:pt idx="21">
                  <c:v>63068</c:v>
                </c:pt>
                <c:pt idx="22">
                  <c:v>59420</c:v>
                </c:pt>
                <c:pt idx="23">
                  <c:v>55544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70B-4DA1-96BB-B773BD88F5E5}"/>
            </c:ext>
          </c:extLst>
        </c:ser>
        <c:ser>
          <c:idx val="8"/>
          <c:order val="8"/>
          <c:tx>
            <c:strRef>
              <c:f>冬季典型日!$A$10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冬季典型日!$B$1:$Y$1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冬季典型日!$B$10:$Y$10</c:f>
              <c:numCache>
                <c:formatCode>General</c:formatCode>
                <c:ptCount val="24"/>
                <c:pt idx="0">
                  <c:v>50027</c:v>
                </c:pt>
                <c:pt idx="1">
                  <c:v>47719</c:v>
                </c:pt>
                <c:pt idx="2">
                  <c:v>46093</c:v>
                </c:pt>
                <c:pt idx="3">
                  <c:v>44872</c:v>
                </c:pt>
                <c:pt idx="4">
                  <c:v>43940</c:v>
                </c:pt>
                <c:pt idx="5">
                  <c:v>43658</c:v>
                </c:pt>
                <c:pt idx="6">
                  <c:v>45152</c:v>
                </c:pt>
                <c:pt idx="7">
                  <c:v>49632</c:v>
                </c:pt>
                <c:pt idx="8">
                  <c:v>57614</c:v>
                </c:pt>
                <c:pt idx="9">
                  <c:v>66271</c:v>
                </c:pt>
                <c:pt idx="10">
                  <c:v>68527</c:v>
                </c:pt>
                <c:pt idx="11">
                  <c:v>69981</c:v>
                </c:pt>
                <c:pt idx="12">
                  <c:v>60434</c:v>
                </c:pt>
                <c:pt idx="13">
                  <c:v>57842</c:v>
                </c:pt>
                <c:pt idx="14">
                  <c:v>64459</c:v>
                </c:pt>
                <c:pt idx="15">
                  <c:v>65800</c:v>
                </c:pt>
                <c:pt idx="16">
                  <c:v>67406</c:v>
                </c:pt>
                <c:pt idx="17">
                  <c:v>69421</c:v>
                </c:pt>
                <c:pt idx="18">
                  <c:v>67389</c:v>
                </c:pt>
                <c:pt idx="19">
                  <c:v>67954</c:v>
                </c:pt>
                <c:pt idx="20">
                  <c:v>65297</c:v>
                </c:pt>
                <c:pt idx="21">
                  <c:v>63489</c:v>
                </c:pt>
                <c:pt idx="22">
                  <c:v>59743</c:v>
                </c:pt>
                <c:pt idx="23">
                  <c:v>55674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70B-4DA1-96BB-B773BD88F5E5}"/>
            </c:ext>
          </c:extLst>
        </c:ser>
        <c:ser>
          <c:idx val="9"/>
          <c:order val="9"/>
          <c:tx>
            <c:strRef>
              <c:f>冬季典型日!$A$11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冬季典型日!$B$1:$Y$1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冬季典型日!$B$11:$Y$11</c:f>
              <c:numCache>
                <c:formatCode>General</c:formatCode>
                <c:ptCount val="24"/>
                <c:pt idx="0">
                  <c:v>48412</c:v>
                </c:pt>
                <c:pt idx="1">
                  <c:v>46425</c:v>
                </c:pt>
                <c:pt idx="2">
                  <c:v>44849</c:v>
                </c:pt>
                <c:pt idx="3">
                  <c:v>43575</c:v>
                </c:pt>
                <c:pt idx="4">
                  <c:v>42764</c:v>
                </c:pt>
                <c:pt idx="5">
                  <c:v>43162</c:v>
                </c:pt>
                <c:pt idx="6">
                  <c:v>44867</c:v>
                </c:pt>
                <c:pt idx="7">
                  <c:v>49853</c:v>
                </c:pt>
                <c:pt idx="8">
                  <c:v>58659</c:v>
                </c:pt>
                <c:pt idx="9">
                  <c:v>68230</c:v>
                </c:pt>
                <c:pt idx="10">
                  <c:v>70856</c:v>
                </c:pt>
                <c:pt idx="11">
                  <c:v>72639</c:v>
                </c:pt>
                <c:pt idx="12">
                  <c:v>63463</c:v>
                </c:pt>
                <c:pt idx="13">
                  <c:v>60450</c:v>
                </c:pt>
                <c:pt idx="14">
                  <c:v>67535</c:v>
                </c:pt>
                <c:pt idx="15">
                  <c:v>69042</c:v>
                </c:pt>
                <c:pt idx="16">
                  <c:v>70609</c:v>
                </c:pt>
                <c:pt idx="17">
                  <c:v>72155</c:v>
                </c:pt>
                <c:pt idx="18">
                  <c:v>71013</c:v>
                </c:pt>
                <c:pt idx="19">
                  <c:v>71792</c:v>
                </c:pt>
                <c:pt idx="20">
                  <c:v>69076</c:v>
                </c:pt>
                <c:pt idx="21">
                  <c:v>67301</c:v>
                </c:pt>
                <c:pt idx="22">
                  <c:v>63717</c:v>
                </c:pt>
                <c:pt idx="23">
                  <c:v>58699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70B-4DA1-96BB-B773BD88F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910736"/>
        <c:axId val="470913688"/>
      </c:lineChart>
      <c:catAx>
        <c:axId val="47091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913688"/>
        <c:crosses val="autoZero"/>
        <c:auto val="1"/>
        <c:lblAlgn val="ctr"/>
        <c:lblOffset val="100"/>
        <c:noMultiLvlLbl val="0"/>
      </c:catAx>
      <c:valAx>
        <c:axId val="47091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91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19</xdr:row>
      <xdr:rowOff>152400</xdr:rowOff>
    </xdr:from>
    <xdr:to>
      <xdr:col>15</xdr:col>
      <xdr:colOff>171450</xdr:colOff>
      <xdr:row>33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176213</xdr:colOff>
      <xdr:row>19</xdr:row>
      <xdr:rowOff>161925</xdr:rowOff>
    </xdr:from>
    <xdr:to>
      <xdr:col>19</xdr:col>
      <xdr:colOff>666750</xdr:colOff>
      <xdr:row>33</xdr:row>
      <xdr:rowOff>95250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290512</xdr:colOff>
      <xdr:row>33</xdr:row>
      <xdr:rowOff>85725</xdr:rowOff>
    </xdr:from>
    <xdr:to>
      <xdr:col>15</xdr:col>
      <xdr:colOff>180975</xdr:colOff>
      <xdr:row>47</xdr:row>
      <xdr:rowOff>28575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180975</xdr:colOff>
      <xdr:row>33</xdr:row>
      <xdr:rowOff>95250</xdr:rowOff>
    </xdr:from>
    <xdr:to>
      <xdr:col>19</xdr:col>
      <xdr:colOff>676275</xdr:colOff>
      <xdr:row>47</xdr:row>
      <xdr:rowOff>9525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582930</xdr:colOff>
      <xdr:row>19</xdr:row>
      <xdr:rowOff>15240</xdr:rowOff>
    </xdr:from>
    <xdr:to>
      <xdr:col>31</xdr:col>
      <xdr:colOff>19050</xdr:colOff>
      <xdr:row>34</xdr:row>
      <xdr:rowOff>129540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666750</xdr:colOff>
      <xdr:row>16</xdr:row>
      <xdr:rowOff>57150</xdr:rowOff>
    </xdr:from>
    <xdr:to>
      <xdr:col>16</xdr:col>
      <xdr:colOff>504825</xdr:colOff>
      <xdr:row>31</xdr:row>
      <xdr:rowOff>85725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25</xdr:row>
      <xdr:rowOff>11430</xdr:rowOff>
    </xdr:from>
    <xdr:to>
      <xdr:col>8</xdr:col>
      <xdr:colOff>424815</xdr:colOff>
      <xdr:row>40</xdr:row>
      <xdr:rowOff>125730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310515</xdr:colOff>
      <xdr:row>27</xdr:row>
      <xdr:rowOff>19050</xdr:rowOff>
    </xdr:from>
    <xdr:to>
      <xdr:col>18</xdr:col>
      <xdr:colOff>5715</xdr:colOff>
      <xdr:row>42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367665</xdr:colOff>
      <xdr:row>25</xdr:row>
      <xdr:rowOff>20955</xdr:rowOff>
    </xdr:from>
    <xdr:to>
      <xdr:col>16</xdr:col>
      <xdr:colOff>672465</xdr:colOff>
      <xdr:row>40</xdr:row>
      <xdr:rowOff>140970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595312</xdr:colOff>
      <xdr:row>16</xdr:row>
      <xdr:rowOff>57150</xdr:rowOff>
    </xdr:from>
    <xdr:to>
      <xdr:col>14</xdr:col>
      <xdr:colOff>366712</xdr:colOff>
      <xdr:row>31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topLeftCell="A4" workbookViewId="0">
      <selection activeCell="B12" sqref="B12:Y12"/>
    </sheetView>
  </sheetViews>
  <sheetFormatPr defaultRowHeight="14.25" x14ac:dyDescent="0.2"/>
  <cols>
    <col min="1" max="16384" width="9" style="6"/>
  </cols>
  <sheetData>
    <row r="1" spans="1:25" x14ac:dyDescent="0.2">
      <c r="A1" s="6" t="s">
        <v>5</v>
      </c>
      <c r="B1" s="6">
        <v>0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  <c r="O1" s="6">
        <v>13</v>
      </c>
      <c r="P1" s="6">
        <v>14</v>
      </c>
      <c r="Q1" s="6">
        <v>15</v>
      </c>
      <c r="R1" s="6">
        <v>16</v>
      </c>
      <c r="S1" s="6">
        <v>17</v>
      </c>
      <c r="T1" s="6">
        <v>18</v>
      </c>
      <c r="U1" s="6">
        <v>19</v>
      </c>
      <c r="V1" s="6">
        <v>20</v>
      </c>
      <c r="W1" s="6">
        <v>21</v>
      </c>
      <c r="X1" s="6">
        <v>22</v>
      </c>
      <c r="Y1" s="6">
        <v>23</v>
      </c>
    </row>
    <row r="2" spans="1:25" x14ac:dyDescent="0.2">
      <c r="A2" s="6" t="s">
        <v>6</v>
      </c>
      <c r="B2" s="6">
        <v>66911</v>
      </c>
      <c r="C2" s="6">
        <v>64555</v>
      </c>
      <c r="D2" s="6">
        <v>62347</v>
      </c>
      <c r="E2" s="6">
        <v>60296</v>
      </c>
      <c r="F2" s="6">
        <v>58516</v>
      </c>
      <c r="G2" s="6">
        <v>57786</v>
      </c>
      <c r="H2" s="6">
        <v>58463</v>
      </c>
      <c r="I2" s="6">
        <v>60078</v>
      </c>
      <c r="J2" s="6">
        <v>69474</v>
      </c>
      <c r="K2" s="6">
        <v>81678</v>
      </c>
      <c r="L2" s="6">
        <v>86091</v>
      </c>
      <c r="M2" s="6">
        <v>88311</v>
      </c>
      <c r="N2" s="6">
        <v>79661</v>
      </c>
      <c r="O2" s="6">
        <v>78784</v>
      </c>
      <c r="P2" s="6">
        <v>85185</v>
      </c>
      <c r="Q2" s="6">
        <v>86508</v>
      </c>
      <c r="R2" s="6">
        <v>86709</v>
      </c>
      <c r="S2" s="6">
        <v>85821</v>
      </c>
      <c r="T2" s="6">
        <v>77317</v>
      </c>
      <c r="U2" s="6">
        <v>77999</v>
      </c>
      <c r="V2" s="6">
        <v>78616</v>
      </c>
      <c r="W2" s="6">
        <v>77854</v>
      </c>
      <c r="X2" s="6">
        <v>76529</v>
      </c>
      <c r="Y2" s="6">
        <v>75137</v>
      </c>
    </row>
    <row r="3" spans="1:25" x14ac:dyDescent="0.2">
      <c r="A3" s="6" t="s">
        <v>7</v>
      </c>
      <c r="B3" s="6">
        <v>66664.186636534505</v>
      </c>
      <c r="C3" s="6">
        <v>64424.576693168499</v>
      </c>
      <c r="D3" s="6">
        <v>62221.626815130701</v>
      </c>
      <c r="E3" s="6">
        <v>60382.368061380999</v>
      </c>
      <c r="F3" s="6">
        <v>58905.345667422203</v>
      </c>
      <c r="G3" s="6">
        <v>57920.906532199202</v>
      </c>
      <c r="H3" s="6">
        <v>58154.978139790997</v>
      </c>
      <c r="I3" s="6">
        <v>59106.429884320198</v>
      </c>
      <c r="J3" s="6">
        <v>69889.972751561305</v>
      </c>
      <c r="K3" s="6">
        <v>82449.245608376805</v>
      </c>
      <c r="L3" s="6">
        <v>86111.469753508107</v>
      </c>
      <c r="M3" s="6">
        <v>88343.805874388403</v>
      </c>
      <c r="N3" s="6">
        <v>77893.214156195099</v>
      </c>
      <c r="O3" s="6">
        <v>76745.695920841405</v>
      </c>
      <c r="P3" s="6">
        <v>84833.022713410697</v>
      </c>
      <c r="Q3" s="6">
        <v>86310.708565389301</v>
      </c>
      <c r="R3" s="6">
        <v>86545.838566848499</v>
      </c>
      <c r="S3" s="6">
        <v>86343.189872395204</v>
      </c>
      <c r="T3" s="6">
        <v>77001.128701031994</v>
      </c>
      <c r="U3" s="6">
        <v>79891.745756873701</v>
      </c>
      <c r="V3" s="6">
        <v>81144.152512472094</v>
      </c>
      <c r="W3" s="6">
        <v>79919.822711668705</v>
      </c>
      <c r="X3" s="6">
        <v>76722.104870478201</v>
      </c>
      <c r="Y3" s="6">
        <v>72700.4632346133</v>
      </c>
    </row>
    <row r="4" spans="1:25" x14ac:dyDescent="0.2">
      <c r="A4" s="6" t="s">
        <v>11</v>
      </c>
      <c r="B4" s="6">
        <v>0</v>
      </c>
      <c r="C4" s="6">
        <v>1</v>
      </c>
      <c r="D4" s="6">
        <v>2</v>
      </c>
      <c r="E4" s="6">
        <v>3</v>
      </c>
      <c r="F4" s="6">
        <v>4</v>
      </c>
      <c r="G4" s="6">
        <v>5</v>
      </c>
      <c r="H4" s="6">
        <v>6</v>
      </c>
      <c r="I4" s="6">
        <v>7</v>
      </c>
      <c r="J4" s="6">
        <v>8</v>
      </c>
      <c r="K4" s="6">
        <v>9</v>
      </c>
      <c r="L4" s="6">
        <v>10</v>
      </c>
      <c r="M4" s="6">
        <v>11</v>
      </c>
      <c r="N4" s="6">
        <v>12</v>
      </c>
      <c r="O4" s="6">
        <v>13</v>
      </c>
      <c r="P4" s="6">
        <v>14</v>
      </c>
      <c r="Q4" s="6">
        <v>15</v>
      </c>
      <c r="R4" s="6">
        <v>16</v>
      </c>
      <c r="S4" s="6">
        <v>17</v>
      </c>
      <c r="T4" s="6">
        <v>18</v>
      </c>
      <c r="U4" s="6">
        <v>19</v>
      </c>
      <c r="V4" s="6">
        <v>20</v>
      </c>
      <c r="W4" s="6">
        <v>21</v>
      </c>
      <c r="X4" s="6">
        <v>22</v>
      </c>
      <c r="Y4" s="6">
        <v>23</v>
      </c>
    </row>
    <row r="5" spans="1:25" x14ac:dyDescent="0.2">
      <c r="A5" s="6" t="s">
        <v>6</v>
      </c>
      <c r="B5" s="2">
        <v>76016</v>
      </c>
      <c r="C5" s="2">
        <v>73201</v>
      </c>
      <c r="D5" s="2">
        <v>70276</v>
      </c>
      <c r="E5" s="2">
        <v>67680</v>
      </c>
      <c r="F5" s="2">
        <v>65576</v>
      </c>
      <c r="G5" s="2">
        <v>63928</v>
      </c>
      <c r="H5" s="2">
        <v>63563</v>
      </c>
      <c r="I5" s="2">
        <v>64798</v>
      </c>
      <c r="J5" s="2">
        <v>75523</v>
      </c>
      <c r="K5" s="2">
        <v>89445</v>
      </c>
      <c r="L5" s="2">
        <v>94679</v>
      </c>
      <c r="M5" s="2">
        <v>98546</v>
      </c>
      <c r="N5" s="2">
        <v>89433</v>
      </c>
      <c r="O5" s="2">
        <v>90656</v>
      </c>
      <c r="P5" s="2">
        <v>97127</v>
      </c>
      <c r="Q5" s="2">
        <v>99100</v>
      </c>
      <c r="R5" s="2">
        <v>97949</v>
      </c>
      <c r="S5" s="2">
        <v>95048</v>
      </c>
      <c r="T5" s="2">
        <v>84736</v>
      </c>
      <c r="U5" s="2">
        <v>85932</v>
      </c>
      <c r="V5" s="2">
        <v>86755</v>
      </c>
      <c r="W5" s="2">
        <v>86849</v>
      </c>
      <c r="X5" s="2">
        <v>85933</v>
      </c>
      <c r="Y5" s="2">
        <v>85083</v>
      </c>
    </row>
    <row r="6" spans="1:25" x14ac:dyDescent="0.2">
      <c r="A6" s="6" t="s">
        <v>7</v>
      </c>
      <c r="B6" s="6">
        <v>78031.052058082802</v>
      </c>
      <c r="C6" s="6">
        <v>75454.438276226894</v>
      </c>
      <c r="D6" s="6">
        <v>72478.461112808203</v>
      </c>
      <c r="E6" s="6">
        <v>69997.353658404798</v>
      </c>
      <c r="F6" s="6">
        <v>67827.743764307801</v>
      </c>
      <c r="G6" s="6">
        <v>66099.520035852707</v>
      </c>
      <c r="H6" s="6">
        <v>64896.140309951603</v>
      </c>
      <c r="I6" s="6">
        <v>65455.825880539</v>
      </c>
      <c r="J6" s="6">
        <v>76646.747067133401</v>
      </c>
      <c r="K6" s="6">
        <v>89962.092307743893</v>
      </c>
      <c r="L6" s="6">
        <v>94519.360388152403</v>
      </c>
      <c r="M6" s="6">
        <v>97559.987988615801</v>
      </c>
      <c r="N6" s="6">
        <v>87130.5500979957</v>
      </c>
      <c r="O6" s="6">
        <v>87013.885445692198</v>
      </c>
      <c r="P6" s="6">
        <v>95764.909830944001</v>
      </c>
      <c r="Q6" s="6">
        <v>97080.662273115799</v>
      </c>
      <c r="R6" s="6">
        <v>96460.240806529502</v>
      </c>
      <c r="S6" s="6">
        <v>94536.008707579706</v>
      </c>
      <c r="T6" s="6">
        <v>83240.548826182901</v>
      </c>
      <c r="U6" s="6">
        <v>85134.071967536496</v>
      </c>
      <c r="V6" s="6">
        <v>87309.559174092094</v>
      </c>
      <c r="W6" s="6">
        <v>87065.650707059598</v>
      </c>
      <c r="X6" s="6">
        <v>85342.422694194305</v>
      </c>
      <c r="Y6" s="6">
        <v>82824.766621258794</v>
      </c>
    </row>
    <row r="7" spans="1:25" x14ac:dyDescent="0.2">
      <c r="A7" s="6" t="s">
        <v>12</v>
      </c>
      <c r="B7" s="6">
        <v>0</v>
      </c>
      <c r="C7" s="6">
        <v>1</v>
      </c>
      <c r="D7" s="6">
        <v>2</v>
      </c>
      <c r="E7" s="6">
        <v>3</v>
      </c>
      <c r="F7" s="6">
        <v>4</v>
      </c>
      <c r="G7" s="6">
        <v>5</v>
      </c>
      <c r="H7" s="6">
        <v>6</v>
      </c>
      <c r="I7" s="6">
        <v>7</v>
      </c>
      <c r="J7" s="6">
        <v>8</v>
      </c>
      <c r="K7" s="6">
        <v>9</v>
      </c>
      <c r="L7" s="6">
        <v>10</v>
      </c>
      <c r="M7" s="6">
        <v>11</v>
      </c>
      <c r="N7" s="6">
        <v>12</v>
      </c>
      <c r="O7" s="6">
        <v>13</v>
      </c>
      <c r="P7" s="6">
        <v>14</v>
      </c>
      <c r="Q7" s="6">
        <v>15</v>
      </c>
      <c r="R7" s="6">
        <v>16</v>
      </c>
      <c r="S7" s="6">
        <v>17</v>
      </c>
      <c r="T7" s="6">
        <v>18</v>
      </c>
      <c r="U7" s="6">
        <v>19</v>
      </c>
      <c r="V7" s="6">
        <v>20</v>
      </c>
      <c r="W7" s="6">
        <v>21</v>
      </c>
      <c r="X7" s="6">
        <v>22</v>
      </c>
      <c r="Y7" s="6">
        <v>23</v>
      </c>
    </row>
    <row r="8" spans="1:25" x14ac:dyDescent="0.2">
      <c r="A8" s="6" t="s">
        <v>6</v>
      </c>
      <c r="B8" s="2">
        <v>73635</v>
      </c>
      <c r="C8" s="2">
        <v>71326</v>
      </c>
      <c r="D8" s="2">
        <v>68705</v>
      </c>
      <c r="E8" s="2">
        <v>66245</v>
      </c>
      <c r="F8" s="2">
        <v>64654</v>
      </c>
      <c r="G8" s="2">
        <v>63236</v>
      </c>
      <c r="H8" s="2">
        <v>63407</v>
      </c>
      <c r="I8" s="2">
        <v>64778</v>
      </c>
      <c r="J8" s="2">
        <v>74275</v>
      </c>
      <c r="K8" s="2">
        <v>87325</v>
      </c>
      <c r="L8" s="2">
        <v>89498</v>
      </c>
      <c r="M8" s="2">
        <v>93921</v>
      </c>
      <c r="N8" s="2">
        <v>84665</v>
      </c>
      <c r="O8" s="2">
        <v>84999</v>
      </c>
      <c r="P8" s="2">
        <v>92248</v>
      </c>
      <c r="Q8" s="2">
        <v>93463</v>
      </c>
      <c r="R8" s="2">
        <v>93845</v>
      </c>
      <c r="S8" s="2">
        <v>92979</v>
      </c>
      <c r="T8" s="2">
        <v>84333</v>
      </c>
      <c r="U8" s="2">
        <v>88643</v>
      </c>
      <c r="V8" s="2">
        <v>86758</v>
      </c>
      <c r="W8" s="2">
        <v>86525</v>
      </c>
      <c r="X8" s="2">
        <v>84995</v>
      </c>
      <c r="Y8" s="2">
        <v>83219</v>
      </c>
    </row>
    <row r="9" spans="1:25" x14ac:dyDescent="0.2">
      <c r="A9" s="6" t="s">
        <v>7</v>
      </c>
      <c r="B9" s="1">
        <v>73984.610369449001</v>
      </c>
      <c r="C9" s="1">
        <v>71562.507520864499</v>
      </c>
      <c r="D9" s="1">
        <v>68925.879351546493</v>
      </c>
      <c r="E9" s="1">
        <v>66728.615541038496</v>
      </c>
      <c r="F9" s="1">
        <v>64809.232743513698</v>
      </c>
      <c r="G9" s="1">
        <v>63574.386099923002</v>
      </c>
      <c r="H9" s="1">
        <v>63090.9674341766</v>
      </c>
      <c r="I9" s="1">
        <v>63963.662235805299</v>
      </c>
      <c r="J9" s="1">
        <v>74890.078903871603</v>
      </c>
      <c r="K9" s="1">
        <v>88428.011627059706</v>
      </c>
      <c r="L9" s="1">
        <v>92785.557204460099</v>
      </c>
      <c r="M9" s="1">
        <v>95344.537816067605</v>
      </c>
      <c r="N9" s="1">
        <v>84678.533356436295</v>
      </c>
      <c r="O9" s="1">
        <v>84286.612097403806</v>
      </c>
      <c r="P9" s="1">
        <v>92499.130539964201</v>
      </c>
      <c r="Q9" s="1">
        <v>94047.085535444203</v>
      </c>
      <c r="R9" s="1">
        <v>93862.931620796298</v>
      </c>
      <c r="S9" s="1">
        <v>92588.745512483307</v>
      </c>
      <c r="T9" s="1">
        <v>82622.453105162102</v>
      </c>
      <c r="U9" s="1">
        <v>87675.732586754893</v>
      </c>
      <c r="V9" s="1">
        <v>87137.061863814</v>
      </c>
      <c r="W9" s="1">
        <v>86343.789661321207</v>
      </c>
      <c r="X9" s="1">
        <v>83648.520641967494</v>
      </c>
      <c r="Y9" s="1">
        <v>80198.356630676702</v>
      </c>
    </row>
    <row r="10" spans="1:25" x14ac:dyDescent="0.2">
      <c r="A10" s="6" t="s">
        <v>12</v>
      </c>
      <c r="B10" s="6">
        <v>0</v>
      </c>
      <c r="C10" s="6">
        <v>1</v>
      </c>
      <c r="D10" s="6">
        <v>2</v>
      </c>
      <c r="E10" s="6">
        <v>3</v>
      </c>
      <c r="F10" s="6">
        <v>4</v>
      </c>
      <c r="G10" s="6">
        <v>5</v>
      </c>
      <c r="H10" s="6">
        <v>6</v>
      </c>
      <c r="I10" s="6">
        <v>7</v>
      </c>
      <c r="J10" s="6">
        <v>8</v>
      </c>
      <c r="K10" s="6">
        <v>9</v>
      </c>
      <c r="L10" s="6">
        <v>10</v>
      </c>
      <c r="M10" s="6">
        <v>11</v>
      </c>
      <c r="N10" s="6">
        <v>12</v>
      </c>
      <c r="O10" s="6">
        <v>13</v>
      </c>
      <c r="P10" s="6">
        <v>14</v>
      </c>
      <c r="Q10" s="6">
        <v>15</v>
      </c>
      <c r="R10" s="6">
        <v>16</v>
      </c>
      <c r="S10" s="6">
        <v>17</v>
      </c>
      <c r="T10" s="6">
        <v>18</v>
      </c>
      <c r="U10" s="6">
        <v>19</v>
      </c>
      <c r="V10" s="6">
        <v>20</v>
      </c>
      <c r="W10" s="6">
        <v>21</v>
      </c>
      <c r="X10" s="6">
        <v>22</v>
      </c>
      <c r="Y10" s="6">
        <v>23</v>
      </c>
    </row>
    <row r="11" spans="1:25" x14ac:dyDescent="0.2">
      <c r="A11" s="6" t="s">
        <v>6</v>
      </c>
      <c r="B11" s="2">
        <v>48412</v>
      </c>
      <c r="C11" s="2">
        <v>46425</v>
      </c>
      <c r="D11" s="2">
        <v>44849</v>
      </c>
      <c r="E11" s="2">
        <v>43575</v>
      </c>
      <c r="F11" s="2">
        <v>42764</v>
      </c>
      <c r="G11" s="2">
        <v>43162</v>
      </c>
      <c r="H11" s="2">
        <v>44867</v>
      </c>
      <c r="I11" s="2">
        <v>49853</v>
      </c>
      <c r="J11" s="2">
        <v>58659</v>
      </c>
      <c r="K11" s="2">
        <v>68230</v>
      </c>
      <c r="L11" s="2">
        <v>70856</v>
      </c>
      <c r="M11" s="2">
        <v>72639</v>
      </c>
      <c r="N11" s="2">
        <v>63463</v>
      </c>
      <c r="O11" s="2">
        <v>60450</v>
      </c>
      <c r="P11" s="2">
        <v>67535</v>
      </c>
      <c r="Q11" s="2">
        <v>69042</v>
      </c>
      <c r="R11" s="2">
        <v>70609</v>
      </c>
      <c r="S11" s="2">
        <v>72155</v>
      </c>
      <c r="T11" s="2">
        <v>71013</v>
      </c>
      <c r="U11" s="2">
        <v>71792</v>
      </c>
      <c r="V11" s="2">
        <v>69076</v>
      </c>
      <c r="W11" s="2">
        <v>67301</v>
      </c>
      <c r="X11" s="2">
        <v>63717</v>
      </c>
      <c r="Y11" s="2">
        <v>58699</v>
      </c>
    </row>
    <row r="12" spans="1:25" x14ac:dyDescent="0.2">
      <c r="A12" s="6" t="s">
        <v>7</v>
      </c>
      <c r="B12" s="1">
        <v>51143.983901131898</v>
      </c>
      <c r="C12" s="1">
        <v>48923.248924956402</v>
      </c>
      <c r="D12" s="1">
        <v>47225.6618411698</v>
      </c>
      <c r="E12" s="1">
        <v>46059.570754437998</v>
      </c>
      <c r="F12" s="1">
        <v>45293.353881197101</v>
      </c>
      <c r="G12" s="1">
        <v>45040.962850135002</v>
      </c>
      <c r="H12" s="1">
        <v>46143.6083414069</v>
      </c>
      <c r="I12" s="1">
        <v>49888.231500722803</v>
      </c>
      <c r="J12" s="1">
        <v>58825.889198897399</v>
      </c>
      <c r="K12" s="1">
        <v>67402.175392209698</v>
      </c>
      <c r="L12" s="1">
        <v>68879.233377741897</v>
      </c>
      <c r="M12" s="1">
        <v>71365.716352444797</v>
      </c>
      <c r="N12" s="1">
        <v>61503.265500291098</v>
      </c>
      <c r="O12" s="1">
        <v>58624.560741374298</v>
      </c>
      <c r="P12" s="1">
        <v>66138.4114808882</v>
      </c>
      <c r="Q12" s="1">
        <v>67485.306304630605</v>
      </c>
      <c r="R12" s="1">
        <v>69014.167637552498</v>
      </c>
      <c r="S12" s="1">
        <v>71267.042816691202</v>
      </c>
      <c r="T12" s="1">
        <v>69827.829572310598</v>
      </c>
      <c r="U12" s="1">
        <v>71421.2044828527</v>
      </c>
      <c r="V12" s="1">
        <v>69076.778422545904</v>
      </c>
      <c r="W12" s="1">
        <v>67239.082315451902</v>
      </c>
      <c r="X12" s="1">
        <v>63206.3912215686</v>
      </c>
      <c r="Y12" s="1">
        <v>58147.323187391099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topLeftCell="P1" workbookViewId="0">
      <selection activeCell="AA2" sqref="AA2:AA11"/>
    </sheetView>
  </sheetViews>
  <sheetFormatPr defaultColWidth="8.875" defaultRowHeight="14.25" x14ac:dyDescent="0.2"/>
  <cols>
    <col min="1" max="24" width="8.875" style="1"/>
    <col min="25" max="25" width="10.125" style="1" customWidth="1"/>
    <col min="26" max="26" width="30.5" style="1" bestFit="1" customWidth="1"/>
    <col min="27" max="27" width="9.5" style="1" bestFit="1" customWidth="1"/>
    <col min="28" max="16384" width="8.875" style="1"/>
  </cols>
  <sheetData>
    <row r="1" spans="1:27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 t="s">
        <v>1</v>
      </c>
      <c r="AA1" s="1" t="s">
        <v>2</v>
      </c>
    </row>
    <row r="2" spans="1:27" x14ac:dyDescent="0.2">
      <c r="A2" s="1">
        <v>2007</v>
      </c>
      <c r="B2" s="2">
        <v>39119</v>
      </c>
      <c r="C2" s="2">
        <v>37779</v>
      </c>
      <c r="D2" s="2">
        <v>36509</v>
      </c>
      <c r="E2" s="2">
        <v>35340</v>
      </c>
      <c r="F2" s="2">
        <v>34545</v>
      </c>
      <c r="G2" s="2">
        <v>33990</v>
      </c>
      <c r="H2" s="2">
        <v>33623</v>
      </c>
      <c r="I2" s="2">
        <v>33431</v>
      </c>
      <c r="J2" s="2">
        <v>39929</v>
      </c>
      <c r="K2" s="2">
        <v>45406</v>
      </c>
      <c r="L2" s="2">
        <v>45950</v>
      </c>
      <c r="M2" s="2">
        <v>45809</v>
      </c>
      <c r="N2" s="2">
        <v>40214</v>
      </c>
      <c r="O2" s="2">
        <v>40142</v>
      </c>
      <c r="P2" s="2">
        <v>44750</v>
      </c>
      <c r="Q2" s="2">
        <v>45390</v>
      </c>
      <c r="R2" s="2">
        <v>45500</v>
      </c>
      <c r="S2" s="2">
        <v>47207</v>
      </c>
      <c r="T2" s="2">
        <v>42447</v>
      </c>
      <c r="U2" s="2">
        <v>45655</v>
      </c>
      <c r="V2" s="2">
        <v>47791</v>
      </c>
      <c r="W2" s="2">
        <v>47842</v>
      </c>
      <c r="X2" s="2">
        <v>46728</v>
      </c>
      <c r="Y2" s="2">
        <v>44748</v>
      </c>
      <c r="Z2" s="1">
        <f>SUM(B2:Y2)</f>
        <v>999844</v>
      </c>
      <c r="AA2" s="1">
        <f>MAX(B2:Y2)</f>
        <v>47842</v>
      </c>
    </row>
    <row r="3" spans="1:27" x14ac:dyDescent="0.2">
      <c r="A3" s="1">
        <v>2008</v>
      </c>
      <c r="B3" s="2">
        <v>39299</v>
      </c>
      <c r="C3" s="2">
        <v>37644</v>
      </c>
      <c r="D3" s="2">
        <v>36425</v>
      </c>
      <c r="E3" s="2">
        <v>35267</v>
      </c>
      <c r="F3" s="2">
        <v>34550</v>
      </c>
      <c r="G3" s="2">
        <v>33903</v>
      </c>
      <c r="H3" s="2">
        <v>34158</v>
      </c>
      <c r="I3" s="2">
        <v>34665</v>
      </c>
      <c r="J3" s="2">
        <v>42400</v>
      </c>
      <c r="K3" s="2">
        <v>50430</v>
      </c>
      <c r="L3" s="2">
        <v>52363</v>
      </c>
      <c r="M3" s="2">
        <v>53786</v>
      </c>
      <c r="N3" s="2">
        <v>45968</v>
      </c>
      <c r="O3" s="2">
        <v>44776</v>
      </c>
      <c r="P3" s="2">
        <v>50457</v>
      </c>
      <c r="Q3" s="2">
        <v>51791</v>
      </c>
      <c r="R3" s="2">
        <v>52137</v>
      </c>
      <c r="S3" s="2">
        <v>52215</v>
      </c>
      <c r="T3" s="2">
        <v>46496</v>
      </c>
      <c r="U3" s="2">
        <v>48815</v>
      </c>
      <c r="V3" s="2">
        <v>50049</v>
      </c>
      <c r="W3" s="2">
        <v>49139</v>
      </c>
      <c r="X3" s="2">
        <v>46556</v>
      </c>
      <c r="Y3" s="2">
        <v>42885</v>
      </c>
      <c r="Z3" s="1">
        <f t="shared" ref="Z3:Z11" si="0">SUM(B3:Y3)</f>
        <v>1066174</v>
      </c>
      <c r="AA3" s="1">
        <f t="shared" ref="AA3:AA11" si="1">MAX(B3:Y3)</f>
        <v>53786</v>
      </c>
    </row>
    <row r="4" spans="1:27" x14ac:dyDescent="0.2">
      <c r="A4" s="1">
        <v>2009</v>
      </c>
      <c r="B4" s="2">
        <v>38406</v>
      </c>
      <c r="C4" s="2">
        <v>36744</v>
      </c>
      <c r="D4" s="2">
        <v>35389</v>
      </c>
      <c r="E4" s="2">
        <v>34398</v>
      </c>
      <c r="F4" s="2">
        <v>33697</v>
      </c>
      <c r="G4" s="2">
        <v>33197</v>
      </c>
      <c r="H4" s="2">
        <v>33621</v>
      </c>
      <c r="I4" s="2">
        <v>34434</v>
      </c>
      <c r="J4" s="2">
        <v>40954</v>
      </c>
      <c r="K4" s="2">
        <v>49139</v>
      </c>
      <c r="L4" s="2">
        <v>51680</v>
      </c>
      <c r="M4" s="2">
        <v>53269</v>
      </c>
      <c r="N4" s="2">
        <v>46779</v>
      </c>
      <c r="O4" s="2">
        <v>45705</v>
      </c>
      <c r="P4" s="2">
        <v>51305</v>
      </c>
      <c r="Q4" s="2">
        <v>52874</v>
      </c>
      <c r="R4" s="2">
        <v>53425</v>
      </c>
      <c r="S4" s="2">
        <v>52979</v>
      </c>
      <c r="T4" s="2">
        <v>46930</v>
      </c>
      <c r="U4" s="2">
        <v>48797</v>
      </c>
      <c r="V4" s="2">
        <v>50060</v>
      </c>
      <c r="W4" s="2">
        <v>48669</v>
      </c>
      <c r="X4" s="2">
        <v>45630</v>
      </c>
      <c r="Y4" s="2">
        <v>42089</v>
      </c>
      <c r="Z4" s="1">
        <f t="shared" si="0"/>
        <v>1060170</v>
      </c>
      <c r="AA4" s="1">
        <f t="shared" si="1"/>
        <v>53425</v>
      </c>
    </row>
    <row r="5" spans="1:27" x14ac:dyDescent="0.2">
      <c r="A5" s="1">
        <v>2010</v>
      </c>
      <c r="B5" s="2">
        <v>44531</v>
      </c>
      <c r="C5" s="2">
        <v>42802</v>
      </c>
      <c r="D5" s="2">
        <v>41421</v>
      </c>
      <c r="E5" s="2">
        <v>40268</v>
      </c>
      <c r="F5" s="2">
        <v>39592</v>
      </c>
      <c r="G5" s="2">
        <v>39006</v>
      </c>
      <c r="H5" s="2">
        <v>39390</v>
      </c>
      <c r="I5" s="2">
        <v>40437</v>
      </c>
      <c r="J5" s="2">
        <v>48013</v>
      </c>
      <c r="K5" s="2">
        <v>57129</v>
      </c>
      <c r="L5" s="2">
        <v>59878</v>
      </c>
      <c r="M5" s="2">
        <v>61904</v>
      </c>
      <c r="N5" s="2">
        <v>53758</v>
      </c>
      <c r="O5" s="2">
        <v>52570</v>
      </c>
      <c r="P5" s="2">
        <v>59194</v>
      </c>
      <c r="Q5" s="2">
        <v>60646</v>
      </c>
      <c r="R5" s="2">
        <v>60994</v>
      </c>
      <c r="S5" s="2">
        <v>60992</v>
      </c>
      <c r="T5" s="2">
        <v>54117</v>
      </c>
      <c r="U5" s="2">
        <v>56816</v>
      </c>
      <c r="V5" s="2">
        <v>57796</v>
      </c>
      <c r="W5" s="2">
        <v>56708</v>
      </c>
      <c r="X5" s="2">
        <v>53888</v>
      </c>
      <c r="Y5" s="2">
        <v>50333</v>
      </c>
      <c r="Z5" s="1">
        <f t="shared" si="0"/>
        <v>1232183</v>
      </c>
      <c r="AA5" s="1">
        <f t="shared" si="1"/>
        <v>61904</v>
      </c>
    </row>
    <row r="6" spans="1:27" x14ac:dyDescent="0.2">
      <c r="A6" s="1">
        <v>2011</v>
      </c>
      <c r="B6" s="2">
        <v>50912</v>
      </c>
      <c r="C6" s="2">
        <v>49303</v>
      </c>
      <c r="D6" s="2">
        <v>47871</v>
      </c>
      <c r="E6" s="2">
        <v>46559</v>
      </c>
      <c r="F6" s="2">
        <v>45414</v>
      </c>
      <c r="G6" s="2">
        <v>44913</v>
      </c>
      <c r="H6" s="2">
        <v>44972</v>
      </c>
      <c r="I6" s="2">
        <v>45734</v>
      </c>
      <c r="J6" s="2">
        <v>54171</v>
      </c>
      <c r="K6" s="2">
        <v>63737</v>
      </c>
      <c r="L6" s="2">
        <v>65470</v>
      </c>
      <c r="M6" s="2">
        <v>67177</v>
      </c>
      <c r="N6" s="2">
        <v>59628</v>
      </c>
      <c r="O6" s="2">
        <v>58762</v>
      </c>
      <c r="P6" s="2">
        <v>65021</v>
      </c>
      <c r="Q6" s="2">
        <v>65699</v>
      </c>
      <c r="R6" s="2">
        <v>66192</v>
      </c>
      <c r="S6" s="2">
        <v>66085</v>
      </c>
      <c r="T6" s="2">
        <v>59808</v>
      </c>
      <c r="U6" s="2">
        <v>62340</v>
      </c>
      <c r="V6" s="2">
        <v>62794</v>
      </c>
      <c r="W6" s="2">
        <v>61841</v>
      </c>
      <c r="X6" s="2">
        <v>59328</v>
      </c>
      <c r="Y6" s="2">
        <v>56099</v>
      </c>
      <c r="Z6" s="1">
        <f t="shared" si="0"/>
        <v>1369830</v>
      </c>
      <c r="AA6" s="1">
        <f t="shared" si="1"/>
        <v>67177</v>
      </c>
    </row>
    <row r="7" spans="1:27" x14ac:dyDescent="0.2">
      <c r="A7" s="1">
        <v>2012</v>
      </c>
      <c r="B7" s="2">
        <v>56838</v>
      </c>
      <c r="C7" s="2">
        <v>55016</v>
      </c>
      <c r="D7" s="2">
        <v>53148</v>
      </c>
      <c r="E7" s="2">
        <v>51452</v>
      </c>
      <c r="F7" s="2">
        <v>49940</v>
      </c>
      <c r="G7" s="2">
        <v>49170</v>
      </c>
      <c r="H7" s="2">
        <v>49046</v>
      </c>
      <c r="I7" s="2">
        <v>49667</v>
      </c>
      <c r="J7" s="2">
        <v>58180</v>
      </c>
      <c r="K7" s="2">
        <v>68601</v>
      </c>
      <c r="L7" s="2">
        <v>72041</v>
      </c>
      <c r="M7" s="2">
        <v>74034</v>
      </c>
      <c r="N7" s="2">
        <v>65731</v>
      </c>
      <c r="O7" s="2">
        <v>64579</v>
      </c>
      <c r="P7" s="2">
        <v>71439</v>
      </c>
      <c r="Q7" s="2">
        <v>72911</v>
      </c>
      <c r="R7" s="2">
        <v>73203</v>
      </c>
      <c r="S7" s="2">
        <v>72743</v>
      </c>
      <c r="T7" s="2">
        <v>64202</v>
      </c>
      <c r="U7" s="2">
        <v>65891</v>
      </c>
      <c r="V7" s="2">
        <v>65918</v>
      </c>
      <c r="W7" s="2">
        <v>64506</v>
      </c>
      <c r="X7" s="2">
        <v>61760</v>
      </c>
      <c r="Y7" s="2">
        <v>58187</v>
      </c>
      <c r="Z7" s="1">
        <f t="shared" si="0"/>
        <v>1488203</v>
      </c>
      <c r="AA7" s="1">
        <f t="shared" si="1"/>
        <v>74034</v>
      </c>
    </row>
    <row r="8" spans="1:27" x14ac:dyDescent="0.2">
      <c r="A8" s="1">
        <v>2013</v>
      </c>
      <c r="B8" s="2">
        <v>58861</v>
      </c>
      <c r="C8" s="2">
        <v>56943</v>
      </c>
      <c r="D8" s="2">
        <v>54710</v>
      </c>
      <c r="E8" s="2">
        <v>53146</v>
      </c>
      <c r="F8" s="2">
        <v>51706</v>
      </c>
      <c r="G8" s="2">
        <v>50684</v>
      </c>
      <c r="H8" s="2">
        <v>50785</v>
      </c>
      <c r="I8" s="2">
        <v>52099</v>
      </c>
      <c r="J8" s="2">
        <v>61374</v>
      </c>
      <c r="K8" s="2">
        <v>72718</v>
      </c>
      <c r="L8" s="2">
        <v>76692</v>
      </c>
      <c r="M8" s="2">
        <v>78874</v>
      </c>
      <c r="N8" s="2">
        <v>69690</v>
      </c>
      <c r="O8" s="2">
        <v>68700</v>
      </c>
      <c r="P8" s="2">
        <v>75520</v>
      </c>
      <c r="Q8" s="2">
        <v>76681</v>
      </c>
      <c r="R8" s="2">
        <v>76506</v>
      </c>
      <c r="S8" s="2">
        <v>75569</v>
      </c>
      <c r="T8" s="2">
        <v>67325</v>
      </c>
      <c r="U8" s="2">
        <v>69309</v>
      </c>
      <c r="V8" s="2">
        <v>70332</v>
      </c>
      <c r="W8" s="2">
        <v>69114</v>
      </c>
      <c r="X8" s="2">
        <v>66126</v>
      </c>
      <c r="Y8" s="2">
        <v>62729</v>
      </c>
      <c r="Z8" s="1">
        <f t="shared" si="0"/>
        <v>1566193</v>
      </c>
      <c r="AA8" s="1">
        <f t="shared" si="1"/>
        <v>78874</v>
      </c>
    </row>
    <row r="9" spans="1:27" x14ac:dyDescent="0.2">
      <c r="A9" s="1">
        <v>2014</v>
      </c>
      <c r="B9" s="2">
        <v>63830</v>
      </c>
      <c r="C9" s="2">
        <v>62049</v>
      </c>
      <c r="D9" s="2">
        <v>60019</v>
      </c>
      <c r="E9" s="2">
        <v>58361</v>
      </c>
      <c r="F9" s="2">
        <v>56718</v>
      </c>
      <c r="G9" s="2">
        <v>55673</v>
      </c>
      <c r="H9" s="2">
        <v>56033</v>
      </c>
      <c r="I9" s="2">
        <v>56826</v>
      </c>
      <c r="J9" s="2">
        <v>66620</v>
      </c>
      <c r="K9" s="2">
        <v>78501</v>
      </c>
      <c r="L9" s="2">
        <v>82761</v>
      </c>
      <c r="M9" s="2">
        <v>84928</v>
      </c>
      <c r="N9" s="2">
        <v>75587</v>
      </c>
      <c r="O9" s="2">
        <v>74605</v>
      </c>
      <c r="P9" s="2">
        <v>80823</v>
      </c>
      <c r="Q9" s="2">
        <v>81402</v>
      </c>
      <c r="R9" s="2">
        <v>81007</v>
      </c>
      <c r="S9" s="2">
        <v>80454</v>
      </c>
      <c r="T9" s="2">
        <v>71924</v>
      </c>
      <c r="U9" s="2">
        <v>74126</v>
      </c>
      <c r="V9" s="2">
        <v>74590</v>
      </c>
      <c r="W9" s="2">
        <v>73799</v>
      </c>
      <c r="X9" s="2">
        <v>71365</v>
      </c>
      <c r="Y9" s="2">
        <v>68127</v>
      </c>
      <c r="Z9" s="1">
        <f t="shared" si="0"/>
        <v>1690128</v>
      </c>
      <c r="AA9" s="1">
        <f t="shared" si="1"/>
        <v>84928</v>
      </c>
    </row>
    <row r="10" spans="1:27" x14ac:dyDescent="0.2">
      <c r="A10" s="1">
        <v>2015</v>
      </c>
      <c r="B10" s="2">
        <v>66356</v>
      </c>
      <c r="C10" s="2">
        <v>64477</v>
      </c>
      <c r="D10" s="2">
        <v>62122</v>
      </c>
      <c r="E10" s="2">
        <v>60180</v>
      </c>
      <c r="F10" s="2">
        <v>58656</v>
      </c>
      <c r="G10" s="2">
        <v>57515</v>
      </c>
      <c r="H10" s="2">
        <v>58032</v>
      </c>
      <c r="I10" s="2">
        <v>59086</v>
      </c>
      <c r="J10" s="2">
        <v>68604</v>
      </c>
      <c r="K10" s="2">
        <v>80916</v>
      </c>
      <c r="L10" s="2">
        <v>84916</v>
      </c>
      <c r="M10" s="2">
        <v>87315</v>
      </c>
      <c r="N10" s="2">
        <v>77904</v>
      </c>
      <c r="O10" s="2">
        <v>77532</v>
      </c>
      <c r="P10" s="2">
        <v>84454</v>
      </c>
      <c r="Q10" s="2">
        <v>85661</v>
      </c>
      <c r="R10" s="2">
        <v>85741</v>
      </c>
      <c r="S10" s="2">
        <v>85068</v>
      </c>
      <c r="T10" s="2">
        <v>75846</v>
      </c>
      <c r="U10" s="2">
        <v>77216</v>
      </c>
      <c r="V10" s="2">
        <v>78244</v>
      </c>
      <c r="W10" s="2">
        <v>77540</v>
      </c>
      <c r="X10" s="2">
        <v>75796</v>
      </c>
      <c r="Y10" s="2">
        <v>74039</v>
      </c>
      <c r="Z10" s="1">
        <f t="shared" si="0"/>
        <v>1763216</v>
      </c>
      <c r="AA10" s="1">
        <f t="shared" si="1"/>
        <v>87315</v>
      </c>
    </row>
    <row r="11" spans="1:27" x14ac:dyDescent="0.2">
      <c r="A11" s="1">
        <v>2016</v>
      </c>
      <c r="B11" s="2">
        <v>66911</v>
      </c>
      <c r="C11" s="2">
        <v>64555</v>
      </c>
      <c r="D11" s="2">
        <v>62347</v>
      </c>
      <c r="E11" s="2">
        <v>60296</v>
      </c>
      <c r="F11" s="2">
        <v>58516</v>
      </c>
      <c r="G11" s="2">
        <v>57786</v>
      </c>
      <c r="H11" s="2">
        <v>58463</v>
      </c>
      <c r="I11" s="2">
        <v>60078</v>
      </c>
      <c r="J11" s="2">
        <v>69474</v>
      </c>
      <c r="K11" s="2">
        <v>81678</v>
      </c>
      <c r="L11" s="2">
        <v>86091</v>
      </c>
      <c r="M11" s="2">
        <v>88311</v>
      </c>
      <c r="N11" s="2">
        <v>79661</v>
      </c>
      <c r="O11" s="2">
        <v>78784</v>
      </c>
      <c r="P11" s="2">
        <v>85185</v>
      </c>
      <c r="Q11" s="2">
        <v>86508</v>
      </c>
      <c r="R11" s="2">
        <v>86709</v>
      </c>
      <c r="S11" s="2">
        <v>85821</v>
      </c>
      <c r="T11" s="2">
        <v>77317</v>
      </c>
      <c r="U11" s="2">
        <v>77999</v>
      </c>
      <c r="V11" s="2">
        <v>78616</v>
      </c>
      <c r="W11" s="2">
        <v>77854</v>
      </c>
      <c r="X11" s="2">
        <v>76529</v>
      </c>
      <c r="Y11" s="2">
        <v>75137</v>
      </c>
      <c r="Z11" s="1">
        <f t="shared" si="0"/>
        <v>1780626</v>
      </c>
      <c r="AA11" s="1">
        <f t="shared" si="1"/>
        <v>88311</v>
      </c>
    </row>
    <row r="12" spans="1:27" x14ac:dyDescent="0.2">
      <c r="A12" s="1" t="s">
        <v>3</v>
      </c>
      <c r="B12" s="1">
        <v>66664.186636534505</v>
      </c>
      <c r="C12" s="1">
        <v>64424.576693168499</v>
      </c>
      <c r="D12" s="1">
        <v>62221.626815130701</v>
      </c>
      <c r="E12" s="1">
        <v>60382.368061380999</v>
      </c>
      <c r="F12" s="1">
        <v>58905.345667422203</v>
      </c>
      <c r="G12" s="1">
        <v>57920.906532199202</v>
      </c>
      <c r="H12" s="1">
        <v>58154.978139790997</v>
      </c>
      <c r="I12" s="1">
        <v>59106.429884320198</v>
      </c>
      <c r="J12" s="1">
        <v>69889.972751561305</v>
      </c>
      <c r="K12" s="1">
        <v>82449.245608376805</v>
      </c>
      <c r="L12" s="1">
        <v>86111.469753508107</v>
      </c>
      <c r="M12" s="1">
        <v>88343.805874388403</v>
      </c>
      <c r="N12" s="1">
        <v>77893.214156195099</v>
      </c>
      <c r="O12" s="1">
        <v>76745.695920841405</v>
      </c>
      <c r="P12" s="1">
        <v>84833.022713410697</v>
      </c>
      <c r="Q12" s="1">
        <v>86310.708565389301</v>
      </c>
      <c r="R12" s="1">
        <v>86545.838566848499</v>
      </c>
      <c r="S12" s="1">
        <v>86343.189872395204</v>
      </c>
      <c r="T12" s="1">
        <v>77001.128701031994</v>
      </c>
      <c r="U12" s="1">
        <v>79891.745756873701</v>
      </c>
      <c r="V12" s="1">
        <v>81144.152512472094</v>
      </c>
      <c r="W12" s="1">
        <v>79919.822711668705</v>
      </c>
      <c r="X12" s="1">
        <v>76722.104870478201</v>
      </c>
      <c r="Y12" s="1">
        <v>72700.4632346133</v>
      </c>
    </row>
    <row r="13" spans="1:27" x14ac:dyDescent="0.2">
      <c r="A13" s="1" t="s">
        <v>4</v>
      </c>
      <c r="B13" s="1">
        <f>(B12-B11)/B11</f>
        <v>-3.6886814345248923E-3</v>
      </c>
      <c r="C13" s="1">
        <f t="shared" ref="C13:Y13" si="2">(C12-C11)/C11</f>
        <v>-2.0203439986290865E-3</v>
      </c>
      <c r="D13" s="1">
        <f t="shared" si="2"/>
        <v>-2.0108936255040133E-3</v>
      </c>
      <c r="E13" s="1">
        <f t="shared" si="2"/>
        <v>1.4324011772090899E-3</v>
      </c>
      <c r="F13" s="1">
        <f t="shared" si="2"/>
        <v>6.6536616894901125E-3</v>
      </c>
      <c r="G13" s="1">
        <f t="shared" si="2"/>
        <v>2.3345885196968479E-3</v>
      </c>
      <c r="H13" s="1">
        <f t="shared" si="2"/>
        <v>-5.2686632606777388E-3</v>
      </c>
      <c r="I13" s="1">
        <f t="shared" si="2"/>
        <v>-1.6171811905852429E-2</v>
      </c>
      <c r="J13" s="1">
        <f t="shared" si="2"/>
        <v>5.9874593597792685E-3</v>
      </c>
      <c r="K13" s="1">
        <f t="shared" si="2"/>
        <v>9.4425133864296969E-3</v>
      </c>
      <c r="L13" s="1">
        <f t="shared" si="2"/>
        <v>2.3776879706481288E-4</v>
      </c>
      <c r="M13" s="1">
        <f t="shared" si="2"/>
        <v>3.7148117888375205E-4</v>
      </c>
      <c r="N13" s="1">
        <f t="shared" si="2"/>
        <v>-2.2191358931031503E-2</v>
      </c>
      <c r="O13" s="1">
        <f t="shared" si="2"/>
        <v>-2.5872056244397281E-2</v>
      </c>
      <c r="P13" s="1">
        <f t="shared" si="2"/>
        <v>-4.1319162597793372E-3</v>
      </c>
      <c r="Q13" s="1">
        <f t="shared" si="2"/>
        <v>-2.2806149097274134E-3</v>
      </c>
      <c r="R13" s="1">
        <f t="shared" si="2"/>
        <v>-1.8817127766610285E-3</v>
      </c>
      <c r="S13" s="1">
        <f t="shared" si="2"/>
        <v>6.0846398013913094E-3</v>
      </c>
      <c r="T13" s="1">
        <f t="shared" si="2"/>
        <v>-4.0854055248911126E-3</v>
      </c>
      <c r="U13" s="1">
        <f t="shared" si="2"/>
        <v>2.4266282348154474E-2</v>
      </c>
      <c r="V13" s="1">
        <f t="shared" si="2"/>
        <v>3.2158244027578275E-2</v>
      </c>
      <c r="W13" s="1">
        <f t="shared" si="2"/>
        <v>2.6534573839092468E-2</v>
      </c>
      <c r="X13" s="1">
        <f t="shared" si="2"/>
        <v>2.5232901315605928E-3</v>
      </c>
      <c r="Y13" s="1">
        <f t="shared" si="2"/>
        <v>-3.2427921867877338E-2</v>
      </c>
    </row>
    <row r="14" spans="1:27" x14ac:dyDescent="0.2">
      <c r="B14" s="4">
        <f>ABS(B13)</f>
        <v>3.6886814345248923E-3</v>
      </c>
      <c r="C14" s="4">
        <f t="shared" ref="C14:Y14" si="3">ABS(C13)</f>
        <v>2.0203439986290865E-3</v>
      </c>
      <c r="D14" s="4">
        <f t="shared" si="3"/>
        <v>2.0108936255040133E-3</v>
      </c>
      <c r="E14" s="4">
        <f t="shared" si="3"/>
        <v>1.4324011772090899E-3</v>
      </c>
      <c r="F14" s="4">
        <f t="shared" si="3"/>
        <v>6.6536616894901125E-3</v>
      </c>
      <c r="G14" s="4">
        <f t="shared" si="3"/>
        <v>2.3345885196968479E-3</v>
      </c>
      <c r="H14" s="4">
        <f t="shared" si="3"/>
        <v>5.2686632606777388E-3</v>
      </c>
      <c r="I14" s="4">
        <f t="shared" si="3"/>
        <v>1.6171811905852429E-2</v>
      </c>
      <c r="J14" s="4">
        <f t="shared" si="3"/>
        <v>5.9874593597792685E-3</v>
      </c>
      <c r="K14" s="4">
        <f t="shared" si="3"/>
        <v>9.4425133864296969E-3</v>
      </c>
      <c r="L14" s="4">
        <f t="shared" si="3"/>
        <v>2.3776879706481288E-4</v>
      </c>
      <c r="M14" s="4">
        <f t="shared" si="3"/>
        <v>3.7148117888375205E-4</v>
      </c>
      <c r="N14" s="4">
        <f t="shared" si="3"/>
        <v>2.2191358931031503E-2</v>
      </c>
      <c r="O14" s="4">
        <f t="shared" si="3"/>
        <v>2.5872056244397281E-2</v>
      </c>
      <c r="P14" s="4">
        <f t="shared" si="3"/>
        <v>4.1319162597793372E-3</v>
      </c>
      <c r="Q14" s="4">
        <f t="shared" si="3"/>
        <v>2.2806149097274134E-3</v>
      </c>
      <c r="R14" s="4">
        <f t="shared" si="3"/>
        <v>1.8817127766610285E-3</v>
      </c>
      <c r="S14" s="4">
        <f t="shared" si="3"/>
        <v>6.0846398013913094E-3</v>
      </c>
      <c r="T14" s="4">
        <f t="shared" si="3"/>
        <v>4.0854055248911126E-3</v>
      </c>
      <c r="U14" s="4">
        <f t="shared" si="3"/>
        <v>2.4266282348154474E-2</v>
      </c>
      <c r="V14" s="4">
        <f t="shared" si="3"/>
        <v>3.2158244027578275E-2</v>
      </c>
      <c r="W14" s="4">
        <f t="shared" si="3"/>
        <v>2.6534573839092468E-2</v>
      </c>
      <c r="X14" s="4">
        <f t="shared" si="3"/>
        <v>2.5232901315605928E-3</v>
      </c>
      <c r="Y14" s="4">
        <f t="shared" si="3"/>
        <v>3.2427921867877338E-2</v>
      </c>
      <c r="Z14" s="5">
        <f>AVERAGE(B14:Y14)</f>
        <v>1.0002428541495162E-2</v>
      </c>
    </row>
    <row r="16" spans="1:27" x14ac:dyDescent="0.2">
      <c r="A16" s="3">
        <v>2017</v>
      </c>
    </row>
    <row r="17" spans="1:1" x14ac:dyDescent="0.2">
      <c r="A17" s="3">
        <v>2018</v>
      </c>
    </row>
    <row r="18" spans="1:1" x14ac:dyDescent="0.2">
      <c r="A18" s="3">
        <v>2019</v>
      </c>
    </row>
    <row r="19" spans="1:1" x14ac:dyDescent="0.2">
      <c r="A19" s="3">
        <v>2020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topLeftCell="I1" workbookViewId="0">
      <selection activeCell="AA2" sqref="AA2:AA11"/>
    </sheetView>
  </sheetViews>
  <sheetFormatPr defaultColWidth="8.875" defaultRowHeight="14.25" x14ac:dyDescent="0.2"/>
  <cols>
    <col min="1" max="24" width="8.875" style="1"/>
    <col min="25" max="25" width="8.5" style="1" customWidth="1"/>
    <col min="26" max="26" width="30.5" style="1" bestFit="1" customWidth="1"/>
    <col min="27" max="16384" width="8.875" style="1"/>
  </cols>
  <sheetData>
    <row r="1" spans="1:27" ht="14.45" customHeight="1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 t="s">
        <v>1</v>
      </c>
      <c r="AA1" s="1" t="s">
        <v>2</v>
      </c>
    </row>
    <row r="2" spans="1:27" x14ac:dyDescent="0.2">
      <c r="A2" s="1">
        <v>2007</v>
      </c>
      <c r="B2" s="2">
        <v>43540</v>
      </c>
      <c r="C2" s="2">
        <v>41871</v>
      </c>
      <c r="D2" s="2">
        <v>40356</v>
      </c>
      <c r="E2" s="2">
        <v>38979</v>
      </c>
      <c r="F2" s="2">
        <v>37924</v>
      </c>
      <c r="G2" s="2">
        <v>36873</v>
      </c>
      <c r="H2" s="2">
        <v>35773</v>
      </c>
      <c r="I2" s="2">
        <v>35876</v>
      </c>
      <c r="J2" s="2">
        <v>42332</v>
      </c>
      <c r="K2" s="2">
        <v>48774</v>
      </c>
      <c r="L2" s="2">
        <v>50491</v>
      </c>
      <c r="M2" s="2">
        <v>51705</v>
      </c>
      <c r="N2" s="2">
        <v>45508</v>
      </c>
      <c r="O2" s="2">
        <v>45640</v>
      </c>
      <c r="P2" s="2">
        <v>50558</v>
      </c>
      <c r="Q2" s="2">
        <v>51205</v>
      </c>
      <c r="R2" s="2">
        <v>51104</v>
      </c>
      <c r="S2" s="2">
        <v>50431</v>
      </c>
      <c r="T2" s="2">
        <v>44791</v>
      </c>
      <c r="U2" s="2">
        <v>46326</v>
      </c>
      <c r="V2" s="2">
        <v>49547</v>
      </c>
      <c r="W2" s="2">
        <v>49777</v>
      </c>
      <c r="X2" s="2">
        <v>49038</v>
      </c>
      <c r="Y2" s="2">
        <v>46998</v>
      </c>
      <c r="Z2" s="1">
        <f>SUM(B2:Y2)</f>
        <v>1085417</v>
      </c>
      <c r="AA2" s="1">
        <f>MAX(B2:Y2)</f>
        <v>51705</v>
      </c>
    </row>
    <row r="3" spans="1:27" x14ac:dyDescent="0.2">
      <c r="A3" s="1">
        <v>2008</v>
      </c>
      <c r="B3" s="2">
        <v>46266</v>
      </c>
      <c r="C3" s="2">
        <v>44419</v>
      </c>
      <c r="D3" s="2">
        <v>42533</v>
      </c>
      <c r="E3" s="2">
        <v>41002</v>
      </c>
      <c r="F3" s="2">
        <v>39656</v>
      </c>
      <c r="G3" s="2">
        <v>38536</v>
      </c>
      <c r="H3" s="2">
        <v>38030</v>
      </c>
      <c r="I3" s="2">
        <v>38360</v>
      </c>
      <c r="J3" s="2">
        <v>46181</v>
      </c>
      <c r="K3" s="2">
        <v>54393</v>
      </c>
      <c r="L3" s="2">
        <v>57173</v>
      </c>
      <c r="M3" s="2">
        <v>59532</v>
      </c>
      <c r="N3" s="2">
        <v>52053</v>
      </c>
      <c r="O3" s="2">
        <v>51583</v>
      </c>
      <c r="P3" s="2">
        <v>57850</v>
      </c>
      <c r="Q3" s="2">
        <v>59229</v>
      </c>
      <c r="R3" s="2">
        <v>59139</v>
      </c>
      <c r="S3" s="2">
        <v>58232</v>
      </c>
      <c r="T3" s="2">
        <v>50816</v>
      </c>
      <c r="U3" s="2">
        <v>52801</v>
      </c>
      <c r="V3" s="2">
        <v>55174</v>
      </c>
      <c r="W3" s="2">
        <v>55000</v>
      </c>
      <c r="X3" s="2">
        <v>53930</v>
      </c>
      <c r="Y3" s="2">
        <v>51603</v>
      </c>
      <c r="Z3" s="1">
        <f t="shared" ref="Z3:Z11" si="0">SUM(B3:Y3)</f>
        <v>1203491</v>
      </c>
      <c r="AA3" s="1">
        <f t="shared" ref="AA3:AA11" si="1">MAX(B3:Y3)</f>
        <v>59532</v>
      </c>
    </row>
    <row r="4" spans="1:27" x14ac:dyDescent="0.2">
      <c r="A4" s="1">
        <v>2009</v>
      </c>
      <c r="B4" s="2">
        <v>47909</v>
      </c>
      <c r="C4" s="2">
        <v>46045</v>
      </c>
      <c r="D4" s="2">
        <v>44348</v>
      </c>
      <c r="E4" s="2">
        <v>42791</v>
      </c>
      <c r="F4" s="2">
        <v>41374</v>
      </c>
      <c r="G4" s="2">
        <v>40404</v>
      </c>
      <c r="H4" s="2">
        <v>39295</v>
      </c>
      <c r="I4" s="2">
        <v>39579</v>
      </c>
      <c r="J4" s="2">
        <v>48439</v>
      </c>
      <c r="K4" s="2">
        <v>58108</v>
      </c>
      <c r="L4" s="2">
        <v>61055</v>
      </c>
      <c r="M4" s="2">
        <v>63128</v>
      </c>
      <c r="N4" s="2">
        <v>56290</v>
      </c>
      <c r="O4" s="2">
        <v>56182</v>
      </c>
      <c r="P4" s="2">
        <v>62439</v>
      </c>
      <c r="Q4" s="2">
        <v>63222</v>
      </c>
      <c r="R4" s="2">
        <v>62949</v>
      </c>
      <c r="S4" s="2">
        <v>61676</v>
      </c>
      <c r="T4" s="2">
        <v>53629</v>
      </c>
      <c r="U4" s="2">
        <v>54865</v>
      </c>
      <c r="V4" s="2">
        <v>56997</v>
      </c>
      <c r="W4" s="2">
        <v>56875</v>
      </c>
      <c r="X4" s="2">
        <v>55584</v>
      </c>
      <c r="Y4" s="2">
        <v>53839</v>
      </c>
      <c r="Z4" s="1">
        <f t="shared" si="0"/>
        <v>1267022</v>
      </c>
      <c r="AA4" s="1">
        <f t="shared" si="1"/>
        <v>63222</v>
      </c>
    </row>
    <row r="5" spans="1:27" x14ac:dyDescent="0.2">
      <c r="A5" s="1">
        <v>2010</v>
      </c>
      <c r="B5" s="2">
        <v>55813</v>
      </c>
      <c r="C5" s="2">
        <v>54005</v>
      </c>
      <c r="D5" s="2">
        <v>51842</v>
      </c>
      <c r="E5" s="2">
        <v>50249</v>
      </c>
      <c r="F5" s="2">
        <v>48675</v>
      </c>
      <c r="G5" s="2">
        <v>47395</v>
      </c>
      <c r="H5" s="2">
        <v>46273</v>
      </c>
      <c r="I5" s="2">
        <v>46361</v>
      </c>
      <c r="J5" s="2">
        <v>54345</v>
      </c>
      <c r="K5" s="2">
        <v>63841</v>
      </c>
      <c r="L5" s="2">
        <v>67001</v>
      </c>
      <c r="M5" s="2">
        <v>69077</v>
      </c>
      <c r="N5" s="2">
        <v>61884</v>
      </c>
      <c r="O5" s="2">
        <v>61593</v>
      </c>
      <c r="P5" s="2">
        <v>68024</v>
      </c>
      <c r="Q5" s="2">
        <v>68341</v>
      </c>
      <c r="R5" s="2">
        <v>67331</v>
      </c>
      <c r="S5" s="2">
        <v>65482</v>
      </c>
      <c r="T5" s="2">
        <v>57500</v>
      </c>
      <c r="U5" s="2">
        <v>58335</v>
      </c>
      <c r="V5" s="2">
        <v>58790</v>
      </c>
      <c r="W5" s="2">
        <v>58225</v>
      </c>
      <c r="X5" s="2">
        <v>55868</v>
      </c>
      <c r="Y5" s="2">
        <v>53376</v>
      </c>
      <c r="Z5" s="1">
        <f t="shared" si="0"/>
        <v>1389626</v>
      </c>
      <c r="AA5" s="1">
        <f t="shared" si="1"/>
        <v>69077</v>
      </c>
    </row>
    <row r="6" spans="1:27" x14ac:dyDescent="0.2">
      <c r="A6" s="1">
        <v>2011</v>
      </c>
      <c r="B6" s="2">
        <v>59980</v>
      </c>
      <c r="C6" s="2">
        <v>58113</v>
      </c>
      <c r="D6" s="2">
        <v>55792</v>
      </c>
      <c r="E6" s="2">
        <v>53775</v>
      </c>
      <c r="F6" s="2">
        <v>52325</v>
      </c>
      <c r="G6" s="2">
        <v>51064</v>
      </c>
      <c r="H6" s="2">
        <v>50167</v>
      </c>
      <c r="I6" s="2">
        <v>50883</v>
      </c>
      <c r="J6" s="2">
        <v>59214</v>
      </c>
      <c r="K6" s="2">
        <v>69380</v>
      </c>
      <c r="L6" s="2">
        <v>72468</v>
      </c>
      <c r="M6" s="2">
        <v>74353</v>
      </c>
      <c r="N6" s="2">
        <v>66118</v>
      </c>
      <c r="O6" s="2">
        <v>65266</v>
      </c>
      <c r="P6" s="2">
        <v>71693</v>
      </c>
      <c r="Q6" s="2">
        <v>72531</v>
      </c>
      <c r="R6" s="2">
        <v>72263</v>
      </c>
      <c r="S6" s="2">
        <v>71134</v>
      </c>
      <c r="T6" s="2">
        <v>62885</v>
      </c>
      <c r="U6" s="2">
        <v>65111</v>
      </c>
      <c r="V6" s="2">
        <v>66653</v>
      </c>
      <c r="W6" s="2">
        <v>66200</v>
      </c>
      <c r="X6" s="2">
        <v>64407</v>
      </c>
      <c r="Y6" s="2">
        <v>62587</v>
      </c>
      <c r="Z6" s="1">
        <f t="shared" si="0"/>
        <v>1514362</v>
      </c>
      <c r="AA6" s="1">
        <f t="shared" si="1"/>
        <v>74353</v>
      </c>
    </row>
    <row r="7" spans="1:27" x14ac:dyDescent="0.2">
      <c r="A7" s="1">
        <v>2012</v>
      </c>
      <c r="B7" s="2">
        <v>62590</v>
      </c>
      <c r="C7" s="2">
        <v>60892</v>
      </c>
      <c r="D7" s="2">
        <v>58224</v>
      </c>
      <c r="E7" s="2">
        <v>56275</v>
      </c>
      <c r="F7" s="2">
        <v>54494</v>
      </c>
      <c r="G7" s="2">
        <v>53006</v>
      </c>
      <c r="H7" s="2">
        <v>52163</v>
      </c>
      <c r="I7" s="2">
        <v>52627</v>
      </c>
      <c r="J7" s="2">
        <v>61183</v>
      </c>
      <c r="K7" s="2">
        <v>72366</v>
      </c>
      <c r="L7" s="2">
        <v>76603</v>
      </c>
      <c r="M7" s="2">
        <v>79411</v>
      </c>
      <c r="N7" s="2">
        <v>70803</v>
      </c>
      <c r="O7" s="2">
        <v>70554</v>
      </c>
      <c r="P7" s="2">
        <v>77545</v>
      </c>
      <c r="Q7" s="2">
        <v>78760</v>
      </c>
      <c r="R7" s="2">
        <v>78273</v>
      </c>
      <c r="S7" s="2">
        <v>76567</v>
      </c>
      <c r="T7" s="2">
        <v>67131</v>
      </c>
      <c r="U7" s="2">
        <v>68351</v>
      </c>
      <c r="V7" s="2">
        <v>70143</v>
      </c>
      <c r="W7" s="2">
        <v>69596</v>
      </c>
      <c r="X7" s="2">
        <v>67865</v>
      </c>
      <c r="Y7" s="2">
        <v>65357</v>
      </c>
      <c r="Z7" s="1">
        <f t="shared" si="0"/>
        <v>1600779</v>
      </c>
      <c r="AA7" s="1">
        <f t="shared" si="1"/>
        <v>79411</v>
      </c>
    </row>
    <row r="8" spans="1:27" x14ac:dyDescent="0.2">
      <c r="A8" s="1">
        <v>2013</v>
      </c>
      <c r="B8" s="2">
        <v>65577</v>
      </c>
      <c r="C8" s="2">
        <v>63180</v>
      </c>
      <c r="D8" s="2">
        <v>60574</v>
      </c>
      <c r="E8" s="2">
        <v>58449</v>
      </c>
      <c r="F8" s="2">
        <v>56464</v>
      </c>
      <c r="G8" s="2">
        <v>55216</v>
      </c>
      <c r="H8" s="2">
        <v>54640</v>
      </c>
      <c r="I8" s="2">
        <v>55807</v>
      </c>
      <c r="J8" s="2">
        <v>65497</v>
      </c>
      <c r="K8" s="2">
        <v>77076</v>
      </c>
      <c r="L8" s="2">
        <v>81007</v>
      </c>
      <c r="M8" s="2">
        <v>83620</v>
      </c>
      <c r="N8" s="2">
        <v>74652</v>
      </c>
      <c r="O8" s="2">
        <v>74487</v>
      </c>
      <c r="P8" s="2">
        <v>82043</v>
      </c>
      <c r="Q8" s="2">
        <v>83683</v>
      </c>
      <c r="R8" s="2">
        <v>83132</v>
      </c>
      <c r="S8" s="2">
        <v>81485</v>
      </c>
      <c r="T8" s="2">
        <v>71708</v>
      </c>
      <c r="U8" s="2">
        <v>74379</v>
      </c>
      <c r="V8" s="2">
        <v>74616</v>
      </c>
      <c r="W8" s="2">
        <v>74046</v>
      </c>
      <c r="X8" s="2">
        <v>72335</v>
      </c>
      <c r="Y8" s="2">
        <v>70899</v>
      </c>
      <c r="Z8" s="1">
        <f t="shared" si="0"/>
        <v>1694572</v>
      </c>
      <c r="AA8" s="1">
        <f t="shared" si="1"/>
        <v>83683</v>
      </c>
    </row>
    <row r="9" spans="1:27" x14ac:dyDescent="0.2">
      <c r="A9" s="1">
        <v>2014</v>
      </c>
      <c r="B9" s="2">
        <v>72059</v>
      </c>
      <c r="C9" s="2">
        <v>69783</v>
      </c>
      <c r="D9" s="2">
        <v>67175</v>
      </c>
      <c r="E9" s="2">
        <v>64707</v>
      </c>
      <c r="F9" s="2">
        <v>62670</v>
      </c>
      <c r="G9" s="2">
        <v>61056</v>
      </c>
      <c r="H9" s="2">
        <v>60133</v>
      </c>
      <c r="I9" s="2">
        <v>61014</v>
      </c>
      <c r="J9" s="2">
        <v>70554</v>
      </c>
      <c r="K9" s="2">
        <v>82466</v>
      </c>
      <c r="L9" s="2">
        <v>87109</v>
      </c>
      <c r="M9" s="2">
        <v>90075</v>
      </c>
      <c r="N9" s="2">
        <v>80977</v>
      </c>
      <c r="O9" s="2">
        <v>81310</v>
      </c>
      <c r="P9" s="2">
        <v>89241</v>
      </c>
      <c r="Q9" s="2">
        <v>90488</v>
      </c>
      <c r="R9" s="2">
        <v>89893</v>
      </c>
      <c r="S9" s="2">
        <v>88189</v>
      </c>
      <c r="T9" s="2">
        <v>77683</v>
      </c>
      <c r="U9" s="2">
        <v>78451</v>
      </c>
      <c r="V9" s="2">
        <v>79825</v>
      </c>
      <c r="W9" s="2">
        <v>79827</v>
      </c>
      <c r="X9" s="2">
        <v>79017</v>
      </c>
      <c r="Y9" s="2">
        <v>77394</v>
      </c>
      <c r="Z9" s="1">
        <f t="shared" si="0"/>
        <v>1841096</v>
      </c>
      <c r="AA9" s="1">
        <f t="shared" si="1"/>
        <v>90488</v>
      </c>
    </row>
    <row r="10" spans="1:27" x14ac:dyDescent="0.2">
      <c r="A10" s="1">
        <v>2015</v>
      </c>
      <c r="B10" s="2">
        <v>77225</v>
      </c>
      <c r="C10" s="2">
        <v>75115</v>
      </c>
      <c r="D10" s="2">
        <v>72325</v>
      </c>
      <c r="E10" s="2">
        <v>70056</v>
      </c>
      <c r="F10" s="2">
        <v>67935</v>
      </c>
      <c r="G10" s="2">
        <v>66205</v>
      </c>
      <c r="H10" s="2">
        <v>65091</v>
      </c>
      <c r="I10" s="2">
        <v>65057</v>
      </c>
      <c r="J10" s="2">
        <v>73713</v>
      </c>
      <c r="K10" s="2">
        <v>85676</v>
      </c>
      <c r="L10" s="2">
        <v>90189</v>
      </c>
      <c r="M10" s="2">
        <v>92889</v>
      </c>
      <c r="N10" s="2">
        <v>84524</v>
      </c>
      <c r="O10" s="2">
        <v>85400</v>
      </c>
      <c r="P10" s="2">
        <v>92180</v>
      </c>
      <c r="Q10" s="2">
        <v>92918</v>
      </c>
      <c r="R10" s="2">
        <v>92255</v>
      </c>
      <c r="S10" s="2">
        <v>90047</v>
      </c>
      <c r="T10" s="2">
        <v>80225</v>
      </c>
      <c r="U10" s="2">
        <v>80636</v>
      </c>
      <c r="V10" s="2">
        <v>82316</v>
      </c>
      <c r="W10" s="2">
        <v>82855</v>
      </c>
      <c r="X10" s="2">
        <v>82629</v>
      </c>
      <c r="Y10" s="2">
        <v>81384</v>
      </c>
      <c r="Z10" s="1">
        <f t="shared" si="0"/>
        <v>1928845</v>
      </c>
      <c r="AA10" s="1">
        <f t="shared" si="1"/>
        <v>92918</v>
      </c>
    </row>
    <row r="11" spans="1:27" x14ac:dyDescent="0.2">
      <c r="A11" s="1">
        <v>2016</v>
      </c>
      <c r="B11" s="2">
        <v>76016</v>
      </c>
      <c r="C11" s="2">
        <v>73201</v>
      </c>
      <c r="D11" s="2">
        <v>70276</v>
      </c>
      <c r="E11" s="2">
        <v>67680</v>
      </c>
      <c r="F11" s="2">
        <v>65576</v>
      </c>
      <c r="G11" s="2">
        <v>63928</v>
      </c>
      <c r="H11" s="2">
        <v>63563</v>
      </c>
      <c r="I11" s="2">
        <v>64798</v>
      </c>
      <c r="J11" s="2">
        <v>75523</v>
      </c>
      <c r="K11" s="2">
        <v>89445</v>
      </c>
      <c r="L11" s="2">
        <v>94679</v>
      </c>
      <c r="M11" s="2">
        <v>98546</v>
      </c>
      <c r="N11" s="2">
        <v>89433</v>
      </c>
      <c r="O11" s="2">
        <v>90656</v>
      </c>
      <c r="P11" s="2">
        <v>97127</v>
      </c>
      <c r="Q11" s="2">
        <v>99100</v>
      </c>
      <c r="R11" s="2">
        <v>97949</v>
      </c>
      <c r="S11" s="2">
        <v>95048</v>
      </c>
      <c r="T11" s="2">
        <v>84736</v>
      </c>
      <c r="U11" s="2">
        <v>85932</v>
      </c>
      <c r="V11" s="2">
        <v>86755</v>
      </c>
      <c r="W11" s="2">
        <v>86849</v>
      </c>
      <c r="X11" s="2">
        <v>85933</v>
      </c>
      <c r="Y11" s="2">
        <v>85083</v>
      </c>
      <c r="Z11" s="1">
        <f t="shared" si="0"/>
        <v>1987832</v>
      </c>
      <c r="AA11" s="1">
        <f t="shared" si="1"/>
        <v>99100</v>
      </c>
    </row>
    <row r="12" spans="1:27" x14ac:dyDescent="0.2">
      <c r="B12" s="6">
        <v>78031.052058082802</v>
      </c>
      <c r="C12" s="6">
        <v>75454.438276226894</v>
      </c>
      <c r="D12" s="6">
        <v>72478.461112808203</v>
      </c>
      <c r="E12" s="6">
        <v>69997.353658404798</v>
      </c>
      <c r="F12" s="6">
        <v>67827.743764307801</v>
      </c>
      <c r="G12" s="6">
        <v>66099.520035852707</v>
      </c>
      <c r="H12" s="6">
        <v>64896.140309951603</v>
      </c>
      <c r="I12" s="6">
        <v>65455.825880539</v>
      </c>
      <c r="J12" s="6">
        <v>76646.747067133401</v>
      </c>
      <c r="K12" s="6">
        <v>89962.092307743893</v>
      </c>
      <c r="L12" s="6">
        <v>94519.360388152403</v>
      </c>
      <c r="M12" s="6">
        <v>97559.987988615801</v>
      </c>
      <c r="N12" s="6">
        <v>87130.5500979957</v>
      </c>
      <c r="O12" s="6">
        <v>87013.885445692198</v>
      </c>
      <c r="P12" s="6">
        <v>95764.909830944001</v>
      </c>
      <c r="Q12" s="6">
        <v>97080.662273115799</v>
      </c>
      <c r="R12" s="6">
        <v>96460.240806529502</v>
      </c>
      <c r="S12" s="6">
        <v>94536.008707579706</v>
      </c>
      <c r="T12" s="6">
        <v>83240.548826182901</v>
      </c>
      <c r="U12" s="6">
        <v>85134.071967536496</v>
      </c>
      <c r="V12" s="6">
        <v>87309.559174092094</v>
      </c>
      <c r="W12" s="6">
        <v>87065.650707059598</v>
      </c>
      <c r="X12" s="6">
        <v>85342.422694194305</v>
      </c>
      <c r="Y12" s="6">
        <v>82824.766621258794</v>
      </c>
    </row>
    <row r="13" spans="1:27" x14ac:dyDescent="0.2">
      <c r="B13" s="4">
        <f>ABS(B12-B11)/B11</f>
        <v>2.6508262182735234E-2</v>
      </c>
      <c r="C13" s="4">
        <f t="shared" ref="C13:Y13" si="2">ABS(C12-C11)/C11</f>
        <v>3.0784255354802451E-2</v>
      </c>
      <c r="D13" s="4">
        <f t="shared" si="2"/>
        <v>3.134016040765273E-2</v>
      </c>
      <c r="E13" s="4">
        <f t="shared" si="2"/>
        <v>3.4239859018983423E-2</v>
      </c>
      <c r="F13" s="4">
        <f t="shared" si="2"/>
        <v>3.4337924916246813E-2</v>
      </c>
      <c r="G13" s="4">
        <f t="shared" si="2"/>
        <v>3.3968214801850631E-2</v>
      </c>
      <c r="H13" s="4">
        <f t="shared" si="2"/>
        <v>2.0973527208464088E-2</v>
      </c>
      <c r="I13" s="4">
        <f t="shared" si="2"/>
        <v>1.0151947290641681E-2</v>
      </c>
      <c r="J13" s="4">
        <f t="shared" si="2"/>
        <v>1.4879534276093393E-2</v>
      </c>
      <c r="K13" s="4">
        <f t="shared" si="2"/>
        <v>5.78112032806633E-3</v>
      </c>
      <c r="L13" s="4">
        <f t="shared" si="2"/>
        <v>1.6861142581522494E-3</v>
      </c>
      <c r="M13" s="4">
        <f t="shared" si="2"/>
        <v>1.0005601560532122E-2</v>
      </c>
      <c r="N13" s="4">
        <f t="shared" si="2"/>
        <v>2.5744969999936269E-2</v>
      </c>
      <c r="O13" s="4">
        <f t="shared" si="2"/>
        <v>4.017510759693569E-2</v>
      </c>
      <c r="P13" s="4">
        <f t="shared" si="2"/>
        <v>1.4023805626200732E-2</v>
      </c>
      <c r="Q13" s="4">
        <f t="shared" si="2"/>
        <v>2.0376768182484375E-2</v>
      </c>
      <c r="R13" s="4">
        <f t="shared" si="2"/>
        <v>1.5199330197046401E-2</v>
      </c>
      <c r="S13" s="4">
        <f t="shared" si="2"/>
        <v>5.3866603444606359E-3</v>
      </c>
      <c r="T13" s="4">
        <f t="shared" si="2"/>
        <v>1.7648356941761454E-2</v>
      </c>
      <c r="U13" s="4">
        <f t="shared" si="2"/>
        <v>9.2855750181946636E-3</v>
      </c>
      <c r="V13" s="4">
        <f t="shared" si="2"/>
        <v>6.3922445287544647E-3</v>
      </c>
      <c r="W13" s="4">
        <f t="shared" si="2"/>
        <v>2.4945676641020399E-3</v>
      </c>
      <c r="X13" s="4">
        <f t="shared" si="2"/>
        <v>6.8725321565137349E-3</v>
      </c>
      <c r="Y13" s="4">
        <f t="shared" si="2"/>
        <v>2.6541534486809425E-2</v>
      </c>
    </row>
    <row r="14" spans="1:27" x14ac:dyDescent="0.2">
      <c r="A14" s="1" t="s">
        <v>8</v>
      </c>
      <c r="B14" s="5">
        <f>AVERAGE(B13:Y13)</f>
        <v>1.8533248931142544E-2</v>
      </c>
    </row>
    <row r="15" spans="1:27" x14ac:dyDescent="0.2">
      <c r="A15" s="1" t="s">
        <v>9</v>
      </c>
      <c r="B15" s="5">
        <f>MIN(B13:Y13)</f>
        <v>1.6861142581522494E-3</v>
      </c>
    </row>
    <row r="16" spans="1:27" x14ac:dyDescent="0.2">
      <c r="A16" s="1" t="s">
        <v>10</v>
      </c>
      <c r="B16" s="5">
        <f>MAX(B13:Y13)</f>
        <v>4.017510759693569E-2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topLeftCell="H1" workbookViewId="0">
      <selection activeCell="AA2" sqref="AA2:AA11"/>
    </sheetView>
  </sheetViews>
  <sheetFormatPr defaultColWidth="8.875" defaultRowHeight="14.25" x14ac:dyDescent="0.2"/>
  <cols>
    <col min="1" max="24" width="8.875" style="1"/>
    <col min="25" max="25" width="7.625" style="1" customWidth="1"/>
    <col min="26" max="26" width="30.5" style="1" bestFit="1" customWidth="1"/>
    <col min="27" max="16384" width="8.875" style="1"/>
  </cols>
  <sheetData>
    <row r="1" spans="1:27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 t="s">
        <v>1</v>
      </c>
      <c r="AA1" s="1" t="s">
        <v>2</v>
      </c>
    </row>
    <row r="2" spans="1:27" x14ac:dyDescent="0.2">
      <c r="A2" s="1">
        <v>2007</v>
      </c>
      <c r="B2" s="2">
        <v>37846</v>
      </c>
      <c r="C2" s="2">
        <v>36355</v>
      </c>
      <c r="D2" s="2">
        <v>35134</v>
      </c>
      <c r="E2" s="2">
        <v>34031</v>
      </c>
      <c r="F2" s="2">
        <v>33078</v>
      </c>
      <c r="G2" s="2">
        <v>32694</v>
      </c>
      <c r="H2" s="2">
        <v>32394</v>
      </c>
      <c r="I2" s="2">
        <v>32890</v>
      </c>
      <c r="J2" s="2">
        <v>40480</v>
      </c>
      <c r="K2" s="2">
        <v>48368</v>
      </c>
      <c r="L2" s="2">
        <v>50351</v>
      </c>
      <c r="M2" s="2">
        <v>51837</v>
      </c>
      <c r="N2" s="2">
        <v>44862</v>
      </c>
      <c r="O2" s="2">
        <v>44541</v>
      </c>
      <c r="P2" s="2">
        <v>49980</v>
      </c>
      <c r="Q2" s="2">
        <v>50825</v>
      </c>
      <c r="R2" s="2">
        <v>50932</v>
      </c>
      <c r="S2" s="2">
        <v>50495</v>
      </c>
      <c r="T2" s="2">
        <v>44614</v>
      </c>
      <c r="U2" s="2">
        <v>49274</v>
      </c>
      <c r="V2" s="2">
        <v>49265</v>
      </c>
      <c r="W2" s="2">
        <v>48609</v>
      </c>
      <c r="X2" s="2">
        <v>46334</v>
      </c>
      <c r="Y2" s="2">
        <v>43167</v>
      </c>
      <c r="Z2" s="1">
        <f>SUM(B2:Y2)</f>
        <v>1038356</v>
      </c>
      <c r="AA2" s="1">
        <f>MAX(B2:Y2)</f>
        <v>51837</v>
      </c>
    </row>
    <row r="3" spans="1:27" x14ac:dyDescent="0.2">
      <c r="A3" s="1">
        <v>2008</v>
      </c>
      <c r="B3" s="2">
        <v>47151</v>
      </c>
      <c r="C3" s="2">
        <v>45548</v>
      </c>
      <c r="D3" s="2">
        <v>43877</v>
      </c>
      <c r="E3" s="2">
        <v>42660</v>
      </c>
      <c r="F3" s="2">
        <v>41533</v>
      </c>
      <c r="G3" s="2">
        <v>40753</v>
      </c>
      <c r="H3" s="2">
        <v>39737</v>
      </c>
      <c r="I3" s="2">
        <v>39563</v>
      </c>
      <c r="J3" s="2">
        <v>46617</v>
      </c>
      <c r="K3" s="2">
        <v>54905</v>
      </c>
      <c r="L3" s="2">
        <v>56843</v>
      </c>
      <c r="M3" s="2">
        <v>57922</v>
      </c>
      <c r="N3" s="2">
        <v>51431</v>
      </c>
      <c r="O3" s="2">
        <v>51157</v>
      </c>
      <c r="P3" s="2">
        <v>55987</v>
      </c>
      <c r="Q3" s="2">
        <v>56684</v>
      </c>
      <c r="R3" s="2">
        <v>56556</v>
      </c>
      <c r="S3" s="2">
        <v>56025</v>
      </c>
      <c r="T3" s="2">
        <v>50688</v>
      </c>
      <c r="U3" s="2">
        <v>54771</v>
      </c>
      <c r="V3" s="2">
        <v>54847</v>
      </c>
      <c r="W3" s="2">
        <v>54750</v>
      </c>
      <c r="X3" s="2">
        <v>53123</v>
      </c>
      <c r="Y3" s="2">
        <v>50425</v>
      </c>
      <c r="Z3" s="1">
        <f t="shared" ref="Z3:Z11" si="0">SUM(B3:Y3)</f>
        <v>1203553</v>
      </c>
      <c r="AA3" s="1">
        <f t="shared" ref="AA3:AA11" si="1">MAX(B3:Y3)</f>
        <v>57922</v>
      </c>
    </row>
    <row r="4" spans="1:27" x14ac:dyDescent="0.2">
      <c r="A4" s="1">
        <v>2009</v>
      </c>
      <c r="B4" s="2">
        <v>48782</v>
      </c>
      <c r="C4" s="2">
        <v>46933</v>
      </c>
      <c r="D4" s="2">
        <v>45208</v>
      </c>
      <c r="E4" s="2">
        <v>43805</v>
      </c>
      <c r="F4" s="2">
        <v>42361</v>
      </c>
      <c r="G4" s="2">
        <v>41648</v>
      </c>
      <c r="H4" s="2">
        <v>40896</v>
      </c>
      <c r="I4" s="2">
        <v>41059</v>
      </c>
      <c r="J4" s="2">
        <v>48448</v>
      </c>
      <c r="K4" s="2">
        <v>57267</v>
      </c>
      <c r="L4" s="2">
        <v>60216</v>
      </c>
      <c r="M4" s="2">
        <v>62088</v>
      </c>
      <c r="N4" s="2">
        <v>55228</v>
      </c>
      <c r="O4" s="2">
        <v>55162</v>
      </c>
      <c r="P4" s="2">
        <v>60964</v>
      </c>
      <c r="Q4" s="2">
        <v>62143</v>
      </c>
      <c r="R4" s="2">
        <v>61917</v>
      </c>
      <c r="S4" s="2">
        <v>60977</v>
      </c>
      <c r="T4" s="2">
        <v>54323</v>
      </c>
      <c r="U4" s="2">
        <v>57598</v>
      </c>
      <c r="V4" s="2">
        <v>57771</v>
      </c>
      <c r="W4" s="2">
        <v>57271</v>
      </c>
      <c r="X4" s="2">
        <v>55433</v>
      </c>
      <c r="Y4" s="2">
        <v>52229</v>
      </c>
      <c r="Z4" s="1">
        <f t="shared" si="0"/>
        <v>1269727</v>
      </c>
      <c r="AA4" s="1">
        <f t="shared" si="1"/>
        <v>62143</v>
      </c>
    </row>
    <row r="5" spans="1:27" x14ac:dyDescent="0.2">
      <c r="A5" s="1">
        <v>2010</v>
      </c>
      <c r="B5" s="2">
        <v>53115</v>
      </c>
      <c r="C5" s="2">
        <v>51239</v>
      </c>
      <c r="D5" s="2">
        <v>49235</v>
      </c>
      <c r="E5" s="2">
        <v>47666</v>
      </c>
      <c r="F5" s="2">
        <v>46251</v>
      </c>
      <c r="G5" s="2">
        <v>45505</v>
      </c>
      <c r="H5" s="2">
        <v>45262</v>
      </c>
      <c r="I5" s="2">
        <v>45612</v>
      </c>
      <c r="J5" s="2">
        <v>53645</v>
      </c>
      <c r="K5" s="2">
        <v>64013</v>
      </c>
      <c r="L5" s="2">
        <v>67335</v>
      </c>
      <c r="M5" s="2">
        <v>69328</v>
      </c>
      <c r="N5" s="2">
        <v>61732</v>
      </c>
      <c r="O5" s="2">
        <v>61384</v>
      </c>
      <c r="P5" s="2">
        <v>67682</v>
      </c>
      <c r="Q5" s="2">
        <v>68936</v>
      </c>
      <c r="R5" s="2">
        <v>69043</v>
      </c>
      <c r="S5" s="2">
        <v>68194</v>
      </c>
      <c r="T5" s="2">
        <v>60874</v>
      </c>
      <c r="U5" s="2">
        <v>65219</v>
      </c>
      <c r="V5" s="2">
        <v>65539</v>
      </c>
      <c r="W5" s="2">
        <v>65349</v>
      </c>
      <c r="X5" s="2">
        <v>63303</v>
      </c>
      <c r="Y5" s="2">
        <v>60333</v>
      </c>
      <c r="Z5" s="1">
        <f t="shared" si="0"/>
        <v>1415794</v>
      </c>
      <c r="AA5" s="1">
        <f t="shared" si="1"/>
        <v>69328</v>
      </c>
    </row>
    <row r="6" spans="1:27" x14ac:dyDescent="0.2">
      <c r="A6" s="1">
        <v>2011</v>
      </c>
      <c r="B6" s="2">
        <v>56070</v>
      </c>
      <c r="C6" s="2">
        <v>54343</v>
      </c>
      <c r="D6" s="2">
        <v>52356</v>
      </c>
      <c r="E6" s="2">
        <v>50757</v>
      </c>
      <c r="F6" s="2">
        <v>49482</v>
      </c>
      <c r="G6" s="2">
        <v>48568</v>
      </c>
      <c r="H6" s="2">
        <v>48267</v>
      </c>
      <c r="I6" s="2">
        <v>49064</v>
      </c>
      <c r="J6" s="2">
        <v>56880</v>
      </c>
      <c r="K6" s="2">
        <v>66534</v>
      </c>
      <c r="L6" s="2">
        <v>69376</v>
      </c>
      <c r="M6" s="2">
        <v>71186</v>
      </c>
      <c r="N6" s="2">
        <v>63327</v>
      </c>
      <c r="O6" s="2">
        <v>62872</v>
      </c>
      <c r="P6" s="2">
        <v>68575</v>
      </c>
      <c r="Q6" s="2">
        <v>70134</v>
      </c>
      <c r="R6" s="2">
        <v>70270</v>
      </c>
      <c r="S6" s="2">
        <v>69458</v>
      </c>
      <c r="T6" s="2">
        <v>62356</v>
      </c>
      <c r="U6" s="2">
        <v>66059</v>
      </c>
      <c r="V6" s="2">
        <v>66184</v>
      </c>
      <c r="W6" s="2">
        <v>65855</v>
      </c>
      <c r="X6" s="2">
        <v>63756</v>
      </c>
      <c r="Y6" s="2">
        <v>61411</v>
      </c>
      <c r="Z6" s="1">
        <f t="shared" si="0"/>
        <v>1463140</v>
      </c>
      <c r="AA6" s="1">
        <f t="shared" si="1"/>
        <v>71186</v>
      </c>
    </row>
    <row r="7" spans="1:27" x14ac:dyDescent="0.2">
      <c r="A7" s="1">
        <v>2012</v>
      </c>
      <c r="B7" s="2">
        <v>58714</v>
      </c>
      <c r="C7" s="2">
        <v>57116</v>
      </c>
      <c r="D7" s="2">
        <v>54789</v>
      </c>
      <c r="E7" s="2">
        <v>53148</v>
      </c>
      <c r="F7" s="2">
        <v>51689</v>
      </c>
      <c r="G7" s="2">
        <v>50702</v>
      </c>
      <c r="H7" s="2">
        <v>50488</v>
      </c>
      <c r="I7" s="2">
        <v>51517</v>
      </c>
      <c r="J7" s="2">
        <v>60370</v>
      </c>
      <c r="K7" s="2">
        <v>71607</v>
      </c>
      <c r="L7" s="2">
        <v>75380</v>
      </c>
      <c r="M7" s="2">
        <v>77642</v>
      </c>
      <c r="N7" s="2">
        <v>68639</v>
      </c>
      <c r="O7" s="2">
        <v>68084</v>
      </c>
      <c r="P7" s="2">
        <v>74752</v>
      </c>
      <c r="Q7" s="2">
        <v>76048</v>
      </c>
      <c r="R7" s="2">
        <v>75982</v>
      </c>
      <c r="S7" s="2">
        <v>74701</v>
      </c>
      <c r="T7" s="2">
        <v>66399</v>
      </c>
      <c r="U7" s="2">
        <v>70223</v>
      </c>
      <c r="V7" s="2">
        <v>69366</v>
      </c>
      <c r="W7" s="2">
        <v>68433</v>
      </c>
      <c r="X7" s="2">
        <v>65993</v>
      </c>
      <c r="Y7" s="2">
        <v>62580</v>
      </c>
      <c r="Z7" s="1">
        <f t="shared" si="0"/>
        <v>1554362</v>
      </c>
      <c r="AA7" s="1">
        <f t="shared" si="1"/>
        <v>77642</v>
      </c>
    </row>
    <row r="8" spans="1:27" x14ac:dyDescent="0.2">
      <c r="A8" s="1">
        <v>2013</v>
      </c>
      <c r="B8" s="2">
        <v>62177</v>
      </c>
      <c r="C8" s="2">
        <v>59965</v>
      </c>
      <c r="D8" s="2">
        <v>58147</v>
      </c>
      <c r="E8" s="2">
        <v>56108</v>
      </c>
      <c r="F8" s="2">
        <v>54640</v>
      </c>
      <c r="G8" s="2">
        <v>53456</v>
      </c>
      <c r="H8" s="2">
        <v>53392</v>
      </c>
      <c r="I8" s="2">
        <v>54669</v>
      </c>
      <c r="J8" s="2">
        <v>63813</v>
      </c>
      <c r="K8" s="2">
        <v>75447</v>
      </c>
      <c r="L8" s="2">
        <v>79432</v>
      </c>
      <c r="M8" s="2">
        <v>81556</v>
      </c>
      <c r="N8" s="2">
        <v>72445</v>
      </c>
      <c r="O8" s="2">
        <v>71484</v>
      </c>
      <c r="P8" s="2">
        <v>78593</v>
      </c>
      <c r="Q8" s="2">
        <v>80087</v>
      </c>
      <c r="R8" s="2">
        <v>79861</v>
      </c>
      <c r="S8" s="2">
        <v>78604</v>
      </c>
      <c r="T8" s="2">
        <v>70049</v>
      </c>
      <c r="U8" s="2">
        <v>73623</v>
      </c>
      <c r="V8" s="2">
        <v>72421</v>
      </c>
      <c r="W8" s="2">
        <v>70863</v>
      </c>
      <c r="X8" s="2">
        <v>67896</v>
      </c>
      <c r="Y8" s="2">
        <v>65470</v>
      </c>
      <c r="Z8" s="1">
        <f t="shared" si="0"/>
        <v>1634198</v>
      </c>
      <c r="AA8" s="1">
        <f t="shared" si="1"/>
        <v>81556</v>
      </c>
    </row>
    <row r="9" spans="1:27" x14ac:dyDescent="0.2">
      <c r="A9" s="1">
        <v>2014</v>
      </c>
      <c r="B9" s="2">
        <v>70119</v>
      </c>
      <c r="C9" s="2">
        <v>68127</v>
      </c>
      <c r="D9" s="2">
        <v>65317</v>
      </c>
      <c r="E9" s="2">
        <v>63248</v>
      </c>
      <c r="F9" s="2">
        <v>61068</v>
      </c>
      <c r="G9" s="2">
        <v>59516</v>
      </c>
      <c r="H9" s="2">
        <v>59111</v>
      </c>
      <c r="I9" s="2">
        <v>59704</v>
      </c>
      <c r="J9" s="2">
        <v>68883</v>
      </c>
      <c r="K9" s="2">
        <v>80983</v>
      </c>
      <c r="L9" s="2">
        <v>85545</v>
      </c>
      <c r="M9" s="2">
        <v>87810</v>
      </c>
      <c r="N9" s="2">
        <v>78526</v>
      </c>
      <c r="O9" s="2">
        <v>78988</v>
      </c>
      <c r="P9" s="2">
        <v>86074</v>
      </c>
      <c r="Q9" s="2">
        <v>86959</v>
      </c>
      <c r="R9" s="2">
        <v>86303</v>
      </c>
      <c r="S9" s="2">
        <v>84939</v>
      </c>
      <c r="T9" s="2">
        <v>75339</v>
      </c>
      <c r="U9" s="2">
        <v>78628</v>
      </c>
      <c r="V9" s="2">
        <v>78246</v>
      </c>
      <c r="W9" s="2">
        <v>77816</v>
      </c>
      <c r="X9" s="2">
        <v>76201</v>
      </c>
      <c r="Y9" s="2">
        <v>73955</v>
      </c>
      <c r="Z9" s="1">
        <f t="shared" si="0"/>
        <v>1791405</v>
      </c>
      <c r="AA9" s="1">
        <f t="shared" si="1"/>
        <v>87810</v>
      </c>
    </row>
    <row r="10" spans="1:27" x14ac:dyDescent="0.2">
      <c r="A10" s="1">
        <v>2015</v>
      </c>
      <c r="B10" s="2">
        <v>68083</v>
      </c>
      <c r="C10" s="2">
        <v>65992</v>
      </c>
      <c r="D10" s="2">
        <v>63660</v>
      </c>
      <c r="E10" s="2">
        <v>61387</v>
      </c>
      <c r="F10" s="2">
        <v>59681</v>
      </c>
      <c r="G10" s="2">
        <v>58560</v>
      </c>
      <c r="H10" s="2">
        <v>58574</v>
      </c>
      <c r="I10" s="2">
        <v>60170</v>
      </c>
      <c r="J10" s="2">
        <v>69004</v>
      </c>
      <c r="K10" s="2">
        <v>80899</v>
      </c>
      <c r="L10" s="2">
        <v>85120</v>
      </c>
      <c r="M10" s="2">
        <v>87597</v>
      </c>
      <c r="N10" s="2">
        <v>78385</v>
      </c>
      <c r="O10" s="2">
        <v>78243</v>
      </c>
      <c r="P10" s="2">
        <v>85047</v>
      </c>
      <c r="Q10" s="2">
        <v>86246</v>
      </c>
      <c r="R10" s="2">
        <v>86026</v>
      </c>
      <c r="S10" s="2">
        <v>84849</v>
      </c>
      <c r="T10" s="2">
        <v>75958</v>
      </c>
      <c r="U10" s="2">
        <v>79502</v>
      </c>
      <c r="V10" s="2">
        <v>77602</v>
      </c>
      <c r="W10" s="2">
        <v>76911</v>
      </c>
      <c r="X10" s="2">
        <v>75525</v>
      </c>
      <c r="Y10" s="2">
        <v>74351</v>
      </c>
      <c r="Z10" s="1">
        <f t="shared" si="0"/>
        <v>1777372</v>
      </c>
      <c r="AA10" s="1">
        <f t="shared" si="1"/>
        <v>87597</v>
      </c>
    </row>
    <row r="11" spans="1:27" x14ac:dyDescent="0.2">
      <c r="A11" s="1">
        <v>2016</v>
      </c>
      <c r="B11" s="2">
        <v>73635</v>
      </c>
      <c r="C11" s="2">
        <v>71326</v>
      </c>
      <c r="D11" s="2">
        <v>68705</v>
      </c>
      <c r="E11" s="2">
        <v>66245</v>
      </c>
      <c r="F11" s="2">
        <v>64654</v>
      </c>
      <c r="G11" s="2">
        <v>63236</v>
      </c>
      <c r="H11" s="2">
        <v>63407</v>
      </c>
      <c r="I11" s="2">
        <v>64778</v>
      </c>
      <c r="J11" s="2">
        <v>74275</v>
      </c>
      <c r="K11" s="2">
        <v>87325</v>
      </c>
      <c r="L11" s="2">
        <v>89498</v>
      </c>
      <c r="M11" s="2">
        <v>93921</v>
      </c>
      <c r="N11" s="2">
        <v>84665</v>
      </c>
      <c r="O11" s="2">
        <v>84999</v>
      </c>
      <c r="P11" s="2">
        <v>92248</v>
      </c>
      <c r="Q11" s="2">
        <v>93463</v>
      </c>
      <c r="R11" s="2">
        <v>93845</v>
      </c>
      <c r="S11" s="2">
        <v>92979</v>
      </c>
      <c r="T11" s="2">
        <v>84333</v>
      </c>
      <c r="U11" s="2">
        <v>88643</v>
      </c>
      <c r="V11" s="2">
        <v>86758</v>
      </c>
      <c r="W11" s="2">
        <v>86525</v>
      </c>
      <c r="X11" s="2">
        <v>84995</v>
      </c>
      <c r="Y11" s="2">
        <v>83219</v>
      </c>
      <c r="Z11" s="1">
        <f t="shared" si="0"/>
        <v>1937677</v>
      </c>
      <c r="AA11" s="1">
        <f t="shared" si="1"/>
        <v>93921</v>
      </c>
    </row>
    <row r="12" spans="1:27" x14ac:dyDescent="0.2">
      <c r="B12" s="1">
        <v>73984.610369449001</v>
      </c>
      <c r="C12" s="1">
        <v>71562.507520864499</v>
      </c>
      <c r="D12" s="1">
        <v>68925.879351546493</v>
      </c>
      <c r="E12" s="1">
        <v>66728.615541038496</v>
      </c>
      <c r="F12" s="1">
        <v>64809.232743513698</v>
      </c>
      <c r="G12" s="1">
        <v>63574.386099923002</v>
      </c>
      <c r="H12" s="1">
        <v>63090.9674341766</v>
      </c>
      <c r="I12" s="1">
        <v>63963.662235805299</v>
      </c>
      <c r="J12" s="1">
        <v>74890.078903871603</v>
      </c>
      <c r="K12" s="1">
        <v>88428.011627059706</v>
      </c>
      <c r="L12" s="1">
        <v>92785.557204460099</v>
      </c>
      <c r="M12" s="1">
        <v>95344.537816067605</v>
      </c>
      <c r="N12" s="1">
        <v>84678.533356436295</v>
      </c>
      <c r="O12" s="1">
        <v>84286.612097403806</v>
      </c>
      <c r="P12" s="1">
        <v>92499.130539964201</v>
      </c>
      <c r="Q12" s="1">
        <v>94047.085535444203</v>
      </c>
      <c r="R12" s="1">
        <v>93862.931620796298</v>
      </c>
      <c r="S12" s="1">
        <v>92588.745512483307</v>
      </c>
      <c r="T12" s="1">
        <v>82622.453105162102</v>
      </c>
      <c r="U12" s="1">
        <v>87675.732586754893</v>
      </c>
      <c r="V12" s="1">
        <v>87137.061863814</v>
      </c>
      <c r="W12" s="1">
        <v>86343.789661321207</v>
      </c>
      <c r="X12" s="1">
        <v>83648.520641967494</v>
      </c>
      <c r="Y12" s="1">
        <v>80198.356630676702</v>
      </c>
    </row>
    <row r="13" spans="1:27" x14ac:dyDescent="0.2">
      <c r="B13" s="4">
        <f>ABS(B12-B11)/B11</f>
        <v>4.7478830644259E-3</v>
      </c>
      <c r="C13" s="4">
        <f t="shared" ref="C13:Y13" si="2">ABS(C12-C11)/C11</f>
        <v>3.3158668769382748E-3</v>
      </c>
      <c r="D13" s="4">
        <f t="shared" si="2"/>
        <v>3.2148948627682573E-3</v>
      </c>
      <c r="E13" s="4">
        <f t="shared" si="2"/>
        <v>7.3004081974261652E-3</v>
      </c>
      <c r="F13" s="4">
        <f t="shared" si="2"/>
        <v>2.4009766373882147E-3</v>
      </c>
      <c r="G13" s="4">
        <f t="shared" si="2"/>
        <v>5.351162311389112E-3</v>
      </c>
      <c r="H13" s="4">
        <f t="shared" si="2"/>
        <v>4.9841904809153504E-3</v>
      </c>
      <c r="I13" s="4">
        <f t="shared" si="2"/>
        <v>1.2571208808464306E-2</v>
      </c>
      <c r="J13" s="4">
        <f t="shared" si="2"/>
        <v>8.2811027111626117E-3</v>
      </c>
      <c r="K13" s="4">
        <f t="shared" si="2"/>
        <v>1.2631109385166978E-2</v>
      </c>
      <c r="L13" s="4">
        <f t="shared" si="2"/>
        <v>3.6733303587343842E-2</v>
      </c>
      <c r="M13" s="4">
        <f t="shared" si="2"/>
        <v>1.5156757445806631E-2</v>
      </c>
      <c r="N13" s="4">
        <f t="shared" si="2"/>
        <v>1.5984593912827537E-4</v>
      </c>
      <c r="O13" s="4">
        <f t="shared" si="2"/>
        <v>8.3811327497522823E-3</v>
      </c>
      <c r="P13" s="4">
        <f t="shared" si="2"/>
        <v>2.7223412969842229E-3</v>
      </c>
      <c r="Q13" s="4">
        <f t="shared" si="2"/>
        <v>6.2493771379498074E-3</v>
      </c>
      <c r="R13" s="4">
        <f t="shared" si="2"/>
        <v>1.9107699713675076E-4</v>
      </c>
      <c r="S13" s="4">
        <f t="shared" si="2"/>
        <v>4.1972325742016285E-3</v>
      </c>
      <c r="T13" s="4">
        <f t="shared" si="2"/>
        <v>2.0283244931852282E-2</v>
      </c>
      <c r="U13" s="4">
        <f t="shared" si="2"/>
        <v>1.0911943562888288E-2</v>
      </c>
      <c r="V13" s="4">
        <f t="shared" si="2"/>
        <v>4.36918628615229E-3</v>
      </c>
      <c r="W13" s="4">
        <f t="shared" si="2"/>
        <v>2.0943119176976949E-3</v>
      </c>
      <c r="X13" s="4">
        <f t="shared" si="2"/>
        <v>1.5841865498352915E-2</v>
      </c>
      <c r="Y13" s="4">
        <f t="shared" si="2"/>
        <v>3.6297520630184182E-2</v>
      </c>
    </row>
    <row r="14" spans="1:27" x14ac:dyDescent="0.2">
      <c r="A14" s="1" t="s">
        <v>8</v>
      </c>
      <c r="B14" s="5">
        <f>AVERAGE(B13:Y13)</f>
        <v>9.5161643288115116E-3</v>
      </c>
    </row>
    <row r="15" spans="1:27" x14ac:dyDescent="0.2">
      <c r="A15" s="1" t="s">
        <v>9</v>
      </c>
      <c r="B15" s="5">
        <f>MIN(B13:Y13)</f>
        <v>1.5984593912827537E-4</v>
      </c>
    </row>
    <row r="16" spans="1:27" x14ac:dyDescent="0.2">
      <c r="A16" s="1" t="s">
        <v>10</v>
      </c>
      <c r="B16" s="5">
        <f>MAX(B13:Y13)</f>
        <v>3.6733303587343842E-2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"/>
  <sheetViews>
    <sheetView topLeftCell="A7" workbookViewId="0">
      <selection activeCell="E23" sqref="E23"/>
    </sheetView>
  </sheetViews>
  <sheetFormatPr defaultColWidth="8.875" defaultRowHeight="14.25" x14ac:dyDescent="0.2"/>
  <cols>
    <col min="1" max="24" width="8.875" style="1"/>
    <col min="25" max="25" width="8.375" style="1" customWidth="1"/>
    <col min="26" max="26" width="30.5" style="1" bestFit="1" customWidth="1"/>
    <col min="27" max="16384" width="8.875" style="1"/>
  </cols>
  <sheetData>
    <row r="1" spans="1:27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 t="s">
        <v>1</v>
      </c>
      <c r="AA1" s="1" t="s">
        <v>2</v>
      </c>
    </row>
    <row r="2" spans="1:27" x14ac:dyDescent="0.2">
      <c r="A2" s="1">
        <v>2007</v>
      </c>
      <c r="B2" s="2">
        <v>32243</v>
      </c>
      <c r="C2" s="2">
        <v>30749</v>
      </c>
      <c r="D2" s="2">
        <v>29810</v>
      </c>
      <c r="E2" s="2">
        <v>28902</v>
      </c>
      <c r="F2" s="2">
        <v>28467</v>
      </c>
      <c r="G2" s="2">
        <v>28234</v>
      </c>
      <c r="H2" s="2">
        <v>28862</v>
      </c>
      <c r="I2" s="2">
        <v>30605</v>
      </c>
      <c r="J2" s="2">
        <v>36245</v>
      </c>
      <c r="K2" s="2">
        <v>41297</v>
      </c>
      <c r="L2" s="2">
        <v>42576</v>
      </c>
      <c r="M2" s="2">
        <v>43716</v>
      </c>
      <c r="N2" s="2">
        <v>36428</v>
      </c>
      <c r="O2" s="2">
        <v>35424</v>
      </c>
      <c r="P2" s="2">
        <v>41000</v>
      </c>
      <c r="Q2" s="2">
        <v>41973</v>
      </c>
      <c r="R2" s="2">
        <v>42568</v>
      </c>
      <c r="S2" s="2">
        <v>43509</v>
      </c>
      <c r="T2" s="2">
        <v>42627</v>
      </c>
      <c r="U2" s="2">
        <v>44461</v>
      </c>
      <c r="V2" s="2">
        <v>43612</v>
      </c>
      <c r="W2" s="2">
        <v>42764</v>
      </c>
      <c r="X2" s="2">
        <v>40136</v>
      </c>
      <c r="Y2" s="2">
        <v>36465</v>
      </c>
      <c r="Z2" s="1">
        <f>SUM(B2:Y2)</f>
        <v>892673</v>
      </c>
      <c r="AA2" s="1">
        <f>MAX(B2:Y2)</f>
        <v>44461</v>
      </c>
    </row>
    <row r="3" spans="1:27" x14ac:dyDescent="0.2">
      <c r="A3" s="1">
        <v>2008</v>
      </c>
      <c r="B3" s="2">
        <v>30886</v>
      </c>
      <c r="C3" s="2">
        <v>29459</v>
      </c>
      <c r="D3" s="2">
        <v>28296</v>
      </c>
      <c r="E3" s="2">
        <v>27609</v>
      </c>
      <c r="F3" s="2">
        <v>27286</v>
      </c>
      <c r="G3" s="2">
        <v>27204</v>
      </c>
      <c r="H3" s="2">
        <v>27795</v>
      </c>
      <c r="I3" s="2">
        <v>28713</v>
      </c>
      <c r="J3" s="2">
        <v>35558</v>
      </c>
      <c r="K3" s="2">
        <v>39145</v>
      </c>
      <c r="L3" s="2">
        <v>35506</v>
      </c>
      <c r="M3" s="2">
        <v>41312</v>
      </c>
      <c r="N3" s="2">
        <v>35510</v>
      </c>
      <c r="O3" s="2">
        <v>33654</v>
      </c>
      <c r="P3" s="2">
        <v>38421</v>
      </c>
      <c r="Q3" s="2">
        <v>39405</v>
      </c>
      <c r="R3" s="2">
        <v>40008</v>
      </c>
      <c r="S3" s="2">
        <v>41128</v>
      </c>
      <c r="T3" s="2">
        <v>39945</v>
      </c>
      <c r="U3" s="2">
        <v>42805</v>
      </c>
      <c r="V3" s="2">
        <v>41981</v>
      </c>
      <c r="W3" s="2">
        <v>41002</v>
      </c>
      <c r="X3" s="2">
        <v>38408</v>
      </c>
      <c r="Y3" s="2">
        <v>35362</v>
      </c>
      <c r="Z3" s="1">
        <f t="shared" ref="Z3:Z11" si="0">SUM(B3:Y3)</f>
        <v>846398</v>
      </c>
      <c r="AA3" s="1">
        <f t="shared" ref="AA3:AA11" si="1">MAX(B3:Y3)</f>
        <v>42805</v>
      </c>
    </row>
    <row r="4" spans="1:27" x14ac:dyDescent="0.2">
      <c r="A4" s="1">
        <v>2009</v>
      </c>
      <c r="B4" s="2">
        <v>34471</v>
      </c>
      <c r="C4" s="2">
        <v>33109</v>
      </c>
      <c r="D4" s="2">
        <v>31928</v>
      </c>
      <c r="E4" s="2">
        <v>31210</v>
      </c>
      <c r="F4" s="2">
        <v>30714</v>
      </c>
      <c r="G4" s="2">
        <v>30590</v>
      </c>
      <c r="H4" s="2">
        <v>31364</v>
      </c>
      <c r="I4" s="2">
        <v>33383</v>
      </c>
      <c r="J4" s="2">
        <v>39360</v>
      </c>
      <c r="K4" s="2">
        <v>45595</v>
      </c>
      <c r="L4" s="2">
        <v>47224</v>
      </c>
      <c r="M4" s="2">
        <v>48492</v>
      </c>
      <c r="N4" s="2">
        <v>41564</v>
      </c>
      <c r="O4" s="2">
        <v>39603</v>
      </c>
      <c r="P4" s="2">
        <v>45745</v>
      </c>
      <c r="Q4" s="2">
        <v>46729</v>
      </c>
      <c r="R4" s="2">
        <v>47938</v>
      </c>
      <c r="S4" s="2">
        <v>49937</v>
      </c>
      <c r="T4" s="2">
        <v>48312</v>
      </c>
      <c r="U4" s="2">
        <v>48812</v>
      </c>
      <c r="V4" s="2">
        <v>47192</v>
      </c>
      <c r="W4" s="2">
        <v>45522</v>
      </c>
      <c r="X4" s="2">
        <v>42590</v>
      </c>
      <c r="Y4" s="2">
        <v>38272</v>
      </c>
      <c r="Z4" s="1">
        <f t="shared" si="0"/>
        <v>979656</v>
      </c>
      <c r="AA4" s="1">
        <f t="shared" si="1"/>
        <v>49937</v>
      </c>
    </row>
    <row r="5" spans="1:27" x14ac:dyDescent="0.2">
      <c r="A5" s="1">
        <v>2010</v>
      </c>
      <c r="B5" s="2">
        <v>38244</v>
      </c>
      <c r="C5" s="2">
        <v>36455</v>
      </c>
      <c r="D5" s="2">
        <v>35359</v>
      </c>
      <c r="E5" s="2">
        <v>34576</v>
      </c>
      <c r="F5" s="2">
        <v>33833</v>
      </c>
      <c r="G5" s="2">
        <v>33655</v>
      </c>
      <c r="H5" s="2">
        <v>34353</v>
      </c>
      <c r="I5" s="2">
        <v>37444</v>
      </c>
      <c r="J5" s="2">
        <v>44115</v>
      </c>
      <c r="K5" s="2">
        <v>51276</v>
      </c>
      <c r="L5" s="2">
        <v>52749</v>
      </c>
      <c r="M5" s="2">
        <v>54081</v>
      </c>
      <c r="N5" s="2">
        <v>47131</v>
      </c>
      <c r="O5" s="2">
        <v>44268</v>
      </c>
      <c r="P5" s="2">
        <v>49939</v>
      </c>
      <c r="Q5" s="2">
        <v>50731</v>
      </c>
      <c r="R5" s="2">
        <v>51634</v>
      </c>
      <c r="S5" s="2">
        <v>52970</v>
      </c>
      <c r="T5" s="2">
        <v>52533</v>
      </c>
      <c r="U5" s="2">
        <v>55213</v>
      </c>
      <c r="V5" s="2">
        <v>53525</v>
      </c>
      <c r="W5" s="2">
        <v>52286</v>
      </c>
      <c r="X5" s="2">
        <v>49576</v>
      </c>
      <c r="Y5" s="2">
        <v>45029</v>
      </c>
      <c r="Z5" s="1">
        <f t="shared" si="0"/>
        <v>1090975</v>
      </c>
      <c r="AA5" s="1">
        <f t="shared" si="1"/>
        <v>55213</v>
      </c>
    </row>
    <row r="6" spans="1:27" x14ac:dyDescent="0.2">
      <c r="A6" s="1">
        <v>2011</v>
      </c>
      <c r="B6" s="2">
        <v>42112</v>
      </c>
      <c r="C6" s="2">
        <v>40440</v>
      </c>
      <c r="D6" s="2">
        <v>38896</v>
      </c>
      <c r="E6" s="2">
        <v>38048</v>
      </c>
      <c r="F6" s="2">
        <v>37476</v>
      </c>
      <c r="G6" s="2">
        <v>37072</v>
      </c>
      <c r="H6" s="2">
        <v>38021</v>
      </c>
      <c r="I6" s="2">
        <v>41083</v>
      </c>
      <c r="J6" s="2">
        <v>47997</v>
      </c>
      <c r="K6" s="2">
        <v>55427</v>
      </c>
      <c r="L6" s="2">
        <v>57274</v>
      </c>
      <c r="M6" s="2">
        <v>58887</v>
      </c>
      <c r="N6" s="2">
        <v>50473</v>
      </c>
      <c r="O6" s="2">
        <v>48093</v>
      </c>
      <c r="P6" s="2">
        <v>54646</v>
      </c>
      <c r="Q6" s="2">
        <v>56001</v>
      </c>
      <c r="R6" s="2">
        <v>57256</v>
      </c>
      <c r="S6" s="2">
        <v>58682</v>
      </c>
      <c r="T6" s="2">
        <v>57563</v>
      </c>
      <c r="U6" s="2">
        <v>58110</v>
      </c>
      <c r="V6" s="2">
        <v>56185</v>
      </c>
      <c r="W6" s="2">
        <v>54627</v>
      </c>
      <c r="X6" s="2">
        <v>51346</v>
      </c>
      <c r="Y6" s="2">
        <v>47363</v>
      </c>
      <c r="Z6" s="1">
        <f t="shared" si="0"/>
        <v>1183078</v>
      </c>
      <c r="AA6" s="1">
        <f t="shared" si="1"/>
        <v>58887</v>
      </c>
    </row>
    <row r="7" spans="1:27" x14ac:dyDescent="0.2">
      <c r="A7" s="1">
        <v>2012</v>
      </c>
      <c r="B7" s="2">
        <v>43028</v>
      </c>
      <c r="C7" s="2">
        <v>41495</v>
      </c>
      <c r="D7" s="2">
        <v>40107</v>
      </c>
      <c r="E7" s="2">
        <v>39270</v>
      </c>
      <c r="F7" s="2">
        <v>38552</v>
      </c>
      <c r="G7" s="2">
        <v>38417</v>
      </c>
      <c r="H7" s="2">
        <v>39343</v>
      </c>
      <c r="I7" s="2">
        <v>42664</v>
      </c>
      <c r="J7" s="2">
        <v>50209</v>
      </c>
      <c r="K7" s="2">
        <v>57405</v>
      </c>
      <c r="L7" s="2">
        <v>59269</v>
      </c>
      <c r="M7" s="2">
        <v>61153</v>
      </c>
      <c r="N7" s="2">
        <v>52672</v>
      </c>
      <c r="O7" s="2">
        <v>50170</v>
      </c>
      <c r="P7" s="2">
        <v>56470</v>
      </c>
      <c r="Q7" s="2">
        <v>57641</v>
      </c>
      <c r="R7" s="2">
        <v>59286</v>
      </c>
      <c r="S7" s="2">
        <v>61555</v>
      </c>
      <c r="T7" s="2">
        <v>60386</v>
      </c>
      <c r="U7" s="2">
        <v>60845</v>
      </c>
      <c r="V7" s="2">
        <v>58649</v>
      </c>
      <c r="W7" s="2">
        <v>57185</v>
      </c>
      <c r="X7" s="2">
        <v>53522</v>
      </c>
      <c r="Y7" s="2">
        <v>49208</v>
      </c>
      <c r="Z7" s="1">
        <f t="shared" si="0"/>
        <v>1228501</v>
      </c>
      <c r="AA7" s="1">
        <f t="shared" si="1"/>
        <v>61555</v>
      </c>
    </row>
    <row r="8" spans="1:27" x14ac:dyDescent="0.2">
      <c r="A8" s="1">
        <v>2013</v>
      </c>
      <c r="B8" s="2">
        <v>47496</v>
      </c>
      <c r="C8" s="2">
        <v>45188</v>
      </c>
      <c r="D8" s="2">
        <v>43547</v>
      </c>
      <c r="E8" s="2">
        <v>42522</v>
      </c>
      <c r="F8" s="2">
        <v>41905</v>
      </c>
      <c r="G8" s="2">
        <v>41734</v>
      </c>
      <c r="H8" s="2">
        <v>42468</v>
      </c>
      <c r="I8" s="2">
        <v>46776</v>
      </c>
      <c r="J8" s="2">
        <v>54837</v>
      </c>
      <c r="K8" s="2">
        <v>62713</v>
      </c>
      <c r="L8" s="2">
        <v>64581</v>
      </c>
      <c r="M8" s="2">
        <v>66167</v>
      </c>
      <c r="N8" s="2">
        <v>57697</v>
      </c>
      <c r="O8" s="2">
        <v>55230</v>
      </c>
      <c r="P8" s="2">
        <v>61068</v>
      </c>
      <c r="Q8" s="2">
        <v>62311</v>
      </c>
      <c r="R8" s="2">
        <v>63852</v>
      </c>
      <c r="S8" s="2">
        <v>66442</v>
      </c>
      <c r="T8" s="2">
        <v>65893</v>
      </c>
      <c r="U8" s="2">
        <v>67244</v>
      </c>
      <c r="V8" s="2">
        <v>64837</v>
      </c>
      <c r="W8" s="2">
        <v>63216</v>
      </c>
      <c r="X8" s="2">
        <v>59434</v>
      </c>
      <c r="Y8" s="2">
        <v>54446</v>
      </c>
      <c r="Z8" s="1">
        <f t="shared" si="0"/>
        <v>1341604</v>
      </c>
      <c r="AA8" s="1">
        <f t="shared" si="1"/>
        <v>67244</v>
      </c>
    </row>
    <row r="9" spans="1:27" x14ac:dyDescent="0.2">
      <c r="A9" s="1">
        <v>2014</v>
      </c>
      <c r="B9" s="2">
        <v>49015</v>
      </c>
      <c r="C9" s="2">
        <v>46947</v>
      </c>
      <c r="D9" s="2">
        <v>45324</v>
      </c>
      <c r="E9" s="2">
        <v>43970</v>
      </c>
      <c r="F9" s="2">
        <v>43299</v>
      </c>
      <c r="G9" s="2">
        <v>43094</v>
      </c>
      <c r="H9" s="2">
        <v>44225</v>
      </c>
      <c r="I9" s="2">
        <v>48617</v>
      </c>
      <c r="J9" s="2">
        <v>56736</v>
      </c>
      <c r="K9" s="2">
        <v>65182</v>
      </c>
      <c r="L9" s="2">
        <v>67221</v>
      </c>
      <c r="M9" s="2">
        <v>69009</v>
      </c>
      <c r="N9" s="2">
        <v>60005</v>
      </c>
      <c r="O9" s="2">
        <v>56940</v>
      </c>
      <c r="P9" s="2">
        <v>63480</v>
      </c>
      <c r="Q9" s="2">
        <v>64359</v>
      </c>
      <c r="R9" s="2">
        <v>65969</v>
      </c>
      <c r="S9" s="2">
        <v>68465</v>
      </c>
      <c r="T9" s="2">
        <v>67117</v>
      </c>
      <c r="U9" s="2">
        <v>67773</v>
      </c>
      <c r="V9" s="2">
        <v>65089</v>
      </c>
      <c r="W9" s="2">
        <v>63068</v>
      </c>
      <c r="X9" s="2">
        <v>59420</v>
      </c>
      <c r="Y9" s="2">
        <v>55544</v>
      </c>
      <c r="Z9" s="1">
        <f t="shared" si="0"/>
        <v>1379868</v>
      </c>
      <c r="AA9" s="1">
        <f t="shared" si="1"/>
        <v>69009</v>
      </c>
    </row>
    <row r="10" spans="1:27" x14ac:dyDescent="0.2">
      <c r="A10" s="1">
        <v>2015</v>
      </c>
      <c r="B10" s="2">
        <v>50027</v>
      </c>
      <c r="C10" s="2">
        <v>47719</v>
      </c>
      <c r="D10" s="2">
        <v>46093</v>
      </c>
      <c r="E10" s="2">
        <v>44872</v>
      </c>
      <c r="F10" s="2">
        <v>43940</v>
      </c>
      <c r="G10" s="2">
        <v>43658</v>
      </c>
      <c r="H10" s="2">
        <v>45152</v>
      </c>
      <c r="I10" s="2">
        <v>49632</v>
      </c>
      <c r="J10" s="2">
        <v>57614</v>
      </c>
      <c r="K10" s="2">
        <v>66271</v>
      </c>
      <c r="L10" s="2">
        <v>68527</v>
      </c>
      <c r="M10" s="2">
        <v>69981</v>
      </c>
      <c r="N10" s="2">
        <v>60434</v>
      </c>
      <c r="O10" s="2">
        <v>57842</v>
      </c>
      <c r="P10" s="2">
        <v>64459</v>
      </c>
      <c r="Q10" s="2">
        <v>65800</v>
      </c>
      <c r="R10" s="2">
        <v>67406</v>
      </c>
      <c r="S10" s="2">
        <v>69421</v>
      </c>
      <c r="T10" s="2">
        <v>67389</v>
      </c>
      <c r="U10" s="2">
        <v>67954</v>
      </c>
      <c r="V10" s="2">
        <v>65297</v>
      </c>
      <c r="W10" s="2">
        <v>63489</v>
      </c>
      <c r="X10" s="2">
        <v>59743</v>
      </c>
      <c r="Y10" s="2">
        <v>55674</v>
      </c>
      <c r="Z10" s="1">
        <f t="shared" si="0"/>
        <v>1398394</v>
      </c>
      <c r="AA10" s="1">
        <f t="shared" si="1"/>
        <v>69981</v>
      </c>
    </row>
    <row r="11" spans="1:27" x14ac:dyDescent="0.2">
      <c r="A11" s="1">
        <v>2016</v>
      </c>
      <c r="B11" s="2">
        <v>48412</v>
      </c>
      <c r="C11" s="2">
        <v>46425</v>
      </c>
      <c r="D11" s="2">
        <v>44849</v>
      </c>
      <c r="E11" s="2">
        <v>43575</v>
      </c>
      <c r="F11" s="2">
        <v>42764</v>
      </c>
      <c r="G11" s="2">
        <v>43162</v>
      </c>
      <c r="H11" s="2">
        <v>44867</v>
      </c>
      <c r="I11" s="2">
        <v>49853</v>
      </c>
      <c r="J11" s="2">
        <v>58659</v>
      </c>
      <c r="K11" s="2">
        <v>68230</v>
      </c>
      <c r="L11" s="2">
        <v>70856</v>
      </c>
      <c r="M11" s="2">
        <v>72639</v>
      </c>
      <c r="N11" s="2">
        <v>63463</v>
      </c>
      <c r="O11" s="2">
        <v>60450</v>
      </c>
      <c r="P11" s="2">
        <v>67535</v>
      </c>
      <c r="Q11" s="2">
        <v>69042</v>
      </c>
      <c r="R11" s="2">
        <v>70609</v>
      </c>
      <c r="S11" s="2">
        <v>72155</v>
      </c>
      <c r="T11" s="2">
        <v>71013</v>
      </c>
      <c r="U11" s="2">
        <v>71792</v>
      </c>
      <c r="V11" s="2">
        <v>69076</v>
      </c>
      <c r="W11" s="2">
        <v>67301</v>
      </c>
      <c r="X11" s="2">
        <v>63717</v>
      </c>
      <c r="Y11" s="2">
        <v>58699</v>
      </c>
      <c r="Z11" s="1">
        <f t="shared" si="0"/>
        <v>1439143</v>
      </c>
      <c r="AA11" s="1">
        <f t="shared" si="1"/>
        <v>72639</v>
      </c>
    </row>
    <row r="12" spans="1:27" x14ac:dyDescent="0.2">
      <c r="B12" s="1">
        <f>B11*(1+B13)</f>
        <v>49678.955014821906</v>
      </c>
      <c r="C12" s="1">
        <f t="shared" ref="C12:Y12" si="2">C11*(1+C13)</f>
        <v>47600.381704491003</v>
      </c>
      <c r="D12" s="1">
        <f t="shared" si="2"/>
        <v>46738.208347938198</v>
      </c>
      <c r="E12" s="1">
        <f t="shared" si="2"/>
        <v>45245.142970666901</v>
      </c>
      <c r="F12" s="1">
        <f t="shared" si="2"/>
        <v>44790.143230191199</v>
      </c>
      <c r="G12" s="1">
        <f t="shared" si="2"/>
        <v>43936.731521821901</v>
      </c>
      <c r="H12" s="1">
        <f t="shared" si="2"/>
        <v>46131.362716951502</v>
      </c>
      <c r="I12" s="1">
        <f t="shared" si="2"/>
        <v>52010.526842650805</v>
      </c>
      <c r="J12" s="1">
        <f t="shared" si="2"/>
        <v>61454.778940155011</v>
      </c>
      <c r="K12" s="1">
        <f t="shared" si="2"/>
        <v>70570.642850178134</v>
      </c>
      <c r="L12" s="1">
        <f t="shared" si="2"/>
        <v>72627.290661295803</v>
      </c>
      <c r="M12" s="1">
        <f t="shared" si="2"/>
        <v>73573.560109934711</v>
      </c>
      <c r="N12" s="1">
        <f t="shared" si="2"/>
        <v>66696.880496506899</v>
      </c>
      <c r="O12" s="1">
        <f t="shared" si="2"/>
        <v>62648.894896335391</v>
      </c>
      <c r="P12" s="1">
        <f t="shared" si="2"/>
        <v>70467.812261471205</v>
      </c>
      <c r="Q12" s="1">
        <f t="shared" si="2"/>
        <v>72396.939040133497</v>
      </c>
      <c r="R12" s="1">
        <f t="shared" si="2"/>
        <v>74230.359181505497</v>
      </c>
      <c r="S12" s="1">
        <f t="shared" si="2"/>
        <v>74548.828686812412</v>
      </c>
      <c r="T12" s="1">
        <f t="shared" si="2"/>
        <v>74273.057564931587</v>
      </c>
      <c r="U12" s="1">
        <f t="shared" si="2"/>
        <v>75524.280495376399</v>
      </c>
      <c r="V12" s="1">
        <f t="shared" si="2"/>
        <v>71023.327842208295</v>
      </c>
      <c r="W12" s="1">
        <f t="shared" si="2"/>
        <v>70218.094166973868</v>
      </c>
      <c r="X12" s="1">
        <f t="shared" si="2"/>
        <v>65800.864651546101</v>
      </c>
      <c r="Y12" s="1">
        <f t="shared" si="2"/>
        <v>61972.318684964397</v>
      </c>
    </row>
    <row r="13" spans="1:27" x14ac:dyDescent="0.2">
      <c r="B13" s="4">
        <v>2.61702680083843E-2</v>
      </c>
      <c r="C13" s="4">
        <v>2.5317861162972601E-2</v>
      </c>
      <c r="D13" s="4">
        <v>4.2123756336555997E-2</v>
      </c>
      <c r="E13" s="4">
        <v>3.8328008506411902E-2</v>
      </c>
      <c r="F13" s="4">
        <v>4.7379647137573637E-2</v>
      </c>
      <c r="G13" s="4">
        <v>1.7949388856445508E-2</v>
      </c>
      <c r="H13" s="4">
        <v>2.8180237523157379E-2</v>
      </c>
      <c r="I13" s="4">
        <v>4.3277773507126999E-2</v>
      </c>
      <c r="J13" s="4">
        <v>4.7661551341738002E-2</v>
      </c>
      <c r="K13" s="4">
        <v>3.4305186137742E-2</v>
      </c>
      <c r="L13" s="4">
        <v>2.4998456888559902E-2</v>
      </c>
      <c r="M13" s="4">
        <v>1.28658173974684E-2</v>
      </c>
      <c r="N13" s="4">
        <v>5.0956943360807097E-2</v>
      </c>
      <c r="O13" s="4">
        <v>3.63754325282944E-2</v>
      </c>
      <c r="P13" s="4">
        <v>4.3426553068352802E-2</v>
      </c>
      <c r="Q13" s="4">
        <v>4.8592726747972298E-2</v>
      </c>
      <c r="R13" s="4">
        <v>5.1287501331352903E-2</v>
      </c>
      <c r="S13" s="4">
        <v>3.3176199664783003E-2</v>
      </c>
      <c r="T13" s="4">
        <v>4.5907898059955002E-2</v>
      </c>
      <c r="U13" s="4">
        <v>5.1987414967913002E-2</v>
      </c>
      <c r="V13" s="4">
        <v>2.8191091583304E-2</v>
      </c>
      <c r="W13" s="4">
        <v>4.3343994397911999E-2</v>
      </c>
      <c r="X13" s="4">
        <v>3.2705002613840801E-2</v>
      </c>
      <c r="Y13" s="4">
        <v>5.5764471029564298E-2</v>
      </c>
    </row>
    <row r="14" spans="1:27" x14ac:dyDescent="0.2">
      <c r="A14" s="1" t="s">
        <v>8</v>
      </c>
      <c r="B14" s="5">
        <f>AVERAGE(B13:Y13)</f>
        <v>3.7928049256591177E-2</v>
      </c>
    </row>
    <row r="15" spans="1:27" x14ac:dyDescent="0.2">
      <c r="A15" s="1" t="s">
        <v>9</v>
      </c>
      <c r="B15" s="5">
        <f>MIN(B13:Y13)</f>
        <v>1.28658173974684E-2</v>
      </c>
    </row>
    <row r="16" spans="1:27" x14ac:dyDescent="0.2">
      <c r="A16" s="1" t="s">
        <v>10</v>
      </c>
      <c r="B16" s="5">
        <f>MAX(B13:Y13)</f>
        <v>5.5764471029564298E-2</v>
      </c>
    </row>
    <row r="17" spans="2:25" x14ac:dyDescent="0.2">
      <c r="B17" s="1">
        <v>51143.983901131898</v>
      </c>
      <c r="C17" s="1">
        <v>48923.248924956402</v>
      </c>
      <c r="D17" s="1">
        <v>47225.6618411698</v>
      </c>
      <c r="E17" s="1">
        <v>46059.570754437998</v>
      </c>
      <c r="F17" s="1">
        <v>45293.353881197101</v>
      </c>
      <c r="G17" s="1">
        <v>45040.962850135002</v>
      </c>
      <c r="H17" s="1">
        <v>46143.6083414069</v>
      </c>
      <c r="I17" s="1">
        <v>49888.231500722803</v>
      </c>
      <c r="J17" s="1">
        <v>58825.889198897399</v>
      </c>
      <c r="K17" s="1">
        <v>67402.175392209698</v>
      </c>
      <c r="L17" s="1">
        <v>68879.233377741897</v>
      </c>
      <c r="M17" s="1">
        <v>71365.716352444797</v>
      </c>
      <c r="N17" s="1">
        <v>61503.265500291098</v>
      </c>
      <c r="O17" s="1">
        <v>58624.560741374298</v>
      </c>
      <c r="P17" s="1">
        <v>66138.4114808882</v>
      </c>
      <c r="Q17" s="1">
        <v>67485.306304630605</v>
      </c>
      <c r="R17" s="1">
        <v>69014.167637552498</v>
      </c>
      <c r="S17" s="1">
        <v>71267.042816691202</v>
      </c>
      <c r="T17" s="1">
        <v>69827.829572310598</v>
      </c>
      <c r="U17" s="1">
        <v>71421.2044828527</v>
      </c>
      <c r="V17" s="1">
        <v>69076.778422545904</v>
      </c>
      <c r="W17" s="1">
        <v>67239.082315451902</v>
      </c>
      <c r="X17" s="1">
        <v>63206.3912215686</v>
      </c>
      <c r="Y17" s="1">
        <v>58147.323187391099</v>
      </c>
    </row>
    <row r="18" spans="2:25" x14ac:dyDescent="0.2">
      <c r="B18" s="1">
        <f>(B17-B11)/B11</f>
        <v>5.6431956976202145E-2</v>
      </c>
      <c r="C18" s="1">
        <f t="shared" ref="C18:Y18" si="3">(C17-C11)/C11</f>
        <v>5.3812577812738877E-2</v>
      </c>
      <c r="D18" s="1">
        <f t="shared" si="3"/>
        <v>5.299252694976031E-2</v>
      </c>
      <c r="E18" s="1">
        <f t="shared" si="3"/>
        <v>5.7018261719747526E-2</v>
      </c>
      <c r="F18" s="1">
        <f t="shared" si="3"/>
        <v>5.914680294633573E-2</v>
      </c>
      <c r="G18" s="1">
        <f t="shared" si="3"/>
        <v>4.3532803163314988E-2</v>
      </c>
      <c r="H18" s="1">
        <f t="shared" si="3"/>
        <v>2.8453169175717115E-2</v>
      </c>
      <c r="I18" s="1">
        <f t="shared" si="3"/>
        <v>7.0670773519753262E-4</v>
      </c>
      <c r="J18" s="1">
        <f t="shared" si="3"/>
        <v>2.8450740533830987E-3</v>
      </c>
      <c r="K18" s="1">
        <f t="shared" si="3"/>
        <v>-1.2132853697644764E-2</v>
      </c>
      <c r="L18" s="1">
        <f t="shared" si="3"/>
        <v>-2.7898366013578285E-2</v>
      </c>
      <c r="M18" s="1">
        <f t="shared" si="3"/>
        <v>-1.7528925887680215E-2</v>
      </c>
      <c r="N18" s="1">
        <f t="shared" si="3"/>
        <v>-3.0879953669207288E-2</v>
      </c>
      <c r="O18" s="1">
        <f t="shared" si="3"/>
        <v>-3.0197506346165456E-2</v>
      </c>
      <c r="P18" s="1">
        <f t="shared" si="3"/>
        <v>-2.067947759105352E-2</v>
      </c>
      <c r="Q18" s="1">
        <f t="shared" si="3"/>
        <v>-2.2547053900081035E-2</v>
      </c>
      <c r="R18" s="1">
        <f t="shared" si="3"/>
        <v>-2.2586814180168273E-2</v>
      </c>
      <c r="S18" s="1">
        <f t="shared" si="3"/>
        <v>-1.2306246044055126E-2</v>
      </c>
      <c r="T18" s="1">
        <f t="shared" si="3"/>
        <v>-1.6689485413789045E-2</v>
      </c>
      <c r="U18" s="1">
        <f t="shared" si="3"/>
        <v>-5.1648584403178686E-3</v>
      </c>
      <c r="V18" s="1">
        <f t="shared" si="3"/>
        <v>1.1269073859279564E-5</v>
      </c>
      <c r="W18" s="1">
        <f t="shared" si="3"/>
        <v>-9.2001136012983306E-4</v>
      </c>
      <c r="X18" s="1">
        <f t="shared" si="3"/>
        <v>-8.013697732652203E-3</v>
      </c>
      <c r="Y18" s="1">
        <f t="shared" si="3"/>
        <v>-9.3984022318761972E-3</v>
      </c>
    </row>
    <row r="19" spans="2:25" s="4" customFormat="1" x14ac:dyDescent="0.2">
      <c r="B19" s="4">
        <f>ABS(B18)</f>
        <v>5.6431956976202145E-2</v>
      </c>
      <c r="C19" s="4">
        <f t="shared" ref="C19:Y19" si="4">ABS(C18)</f>
        <v>5.3812577812738877E-2</v>
      </c>
      <c r="D19" s="4">
        <f t="shared" si="4"/>
        <v>5.299252694976031E-2</v>
      </c>
      <c r="E19" s="4">
        <f t="shared" si="4"/>
        <v>5.7018261719747526E-2</v>
      </c>
      <c r="F19" s="4">
        <f t="shared" si="4"/>
        <v>5.914680294633573E-2</v>
      </c>
      <c r="G19" s="4">
        <f t="shared" si="4"/>
        <v>4.3532803163314988E-2</v>
      </c>
      <c r="H19" s="4">
        <f t="shared" si="4"/>
        <v>2.8453169175717115E-2</v>
      </c>
      <c r="I19" s="4">
        <f t="shared" si="4"/>
        <v>7.0670773519753262E-4</v>
      </c>
      <c r="J19" s="4">
        <f t="shared" si="4"/>
        <v>2.8450740533830987E-3</v>
      </c>
      <c r="K19" s="4">
        <f t="shared" si="4"/>
        <v>1.2132853697644764E-2</v>
      </c>
      <c r="L19" s="4">
        <f t="shared" si="4"/>
        <v>2.7898366013578285E-2</v>
      </c>
      <c r="M19" s="4">
        <f t="shared" si="4"/>
        <v>1.7528925887680215E-2</v>
      </c>
      <c r="N19" s="4">
        <f t="shared" si="4"/>
        <v>3.0879953669207288E-2</v>
      </c>
      <c r="O19" s="4">
        <f t="shared" si="4"/>
        <v>3.0197506346165456E-2</v>
      </c>
      <c r="P19" s="4">
        <f t="shared" si="4"/>
        <v>2.067947759105352E-2</v>
      </c>
      <c r="Q19" s="4">
        <f t="shared" si="4"/>
        <v>2.2547053900081035E-2</v>
      </c>
      <c r="R19" s="4">
        <f t="shared" si="4"/>
        <v>2.2586814180168273E-2</v>
      </c>
      <c r="S19" s="4">
        <f t="shared" si="4"/>
        <v>1.2306246044055126E-2</v>
      </c>
      <c r="T19" s="4">
        <f t="shared" si="4"/>
        <v>1.6689485413789045E-2</v>
      </c>
      <c r="U19" s="4">
        <f t="shared" si="4"/>
        <v>5.1648584403178686E-3</v>
      </c>
      <c r="V19" s="4">
        <f t="shared" si="4"/>
        <v>1.1269073859279564E-5</v>
      </c>
      <c r="W19" s="4">
        <f t="shared" si="4"/>
        <v>9.2001136012983306E-4</v>
      </c>
      <c r="X19" s="4">
        <f t="shared" si="4"/>
        <v>8.013697732652203E-3</v>
      </c>
      <c r="Y19" s="4">
        <f t="shared" si="4"/>
        <v>9.3984022318761972E-3</v>
      </c>
    </row>
    <row r="20" spans="2:25" x14ac:dyDescent="0.2">
      <c r="B20" s="4">
        <f>AVERAGE(B19:Y19)</f>
        <v>2.4662283421443994E-2</v>
      </c>
    </row>
    <row r="21" spans="2:25" x14ac:dyDescent="0.2">
      <c r="B21" s="4">
        <f>MIN(B19:Y19)</f>
        <v>1.1269073859279564E-5</v>
      </c>
    </row>
    <row r="22" spans="2:25" x14ac:dyDescent="0.2">
      <c r="B22" s="4">
        <f>MAX(B19:Y19)</f>
        <v>5.914680294633573E-2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"/>
  <sheetViews>
    <sheetView tabSelected="1" topLeftCell="L1" workbookViewId="0">
      <selection activeCell="AB8" sqref="AB8:AF11"/>
    </sheetView>
  </sheetViews>
  <sheetFormatPr defaultRowHeight="14.25" x14ac:dyDescent="0.2"/>
  <cols>
    <col min="28" max="29" width="11" bestFit="1" customWidth="1"/>
    <col min="30" max="30" width="9.875" bestFit="1" customWidth="1"/>
    <col min="31" max="32" width="9.125" bestFit="1" customWidth="1"/>
  </cols>
  <sheetData>
    <row r="1" spans="1:32" x14ac:dyDescent="0.2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 t="s">
        <v>16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  <c r="AF1" t="s">
        <v>22</v>
      </c>
    </row>
    <row r="2" spans="1:32" x14ac:dyDescent="0.2">
      <c r="A2" t="s">
        <v>5</v>
      </c>
      <c r="B2">
        <v>83718.108591461394</v>
      </c>
      <c r="C2">
        <v>80888.536617957507</v>
      </c>
      <c r="D2">
        <v>78122.726054481202</v>
      </c>
      <c r="E2">
        <v>75780.450657113906</v>
      </c>
      <c r="F2">
        <v>73878.288392462695</v>
      </c>
      <c r="G2">
        <v>72683.240165018695</v>
      </c>
      <c r="H2">
        <v>73047.636623326893</v>
      </c>
      <c r="I2">
        <v>74337.080348348696</v>
      </c>
      <c r="J2">
        <v>87655.966763863398</v>
      </c>
      <c r="K2">
        <v>103362.952510085</v>
      </c>
      <c r="L2">
        <v>108079.224606309</v>
      </c>
      <c r="M2">
        <v>110879.14752415</v>
      </c>
      <c r="N2">
        <v>98049.236001902507</v>
      </c>
      <c r="O2">
        <v>96652.0641046706</v>
      </c>
      <c r="P2">
        <v>106533.966834288</v>
      </c>
      <c r="Q2">
        <v>108365.895528133</v>
      </c>
      <c r="R2">
        <v>108651.142575954</v>
      </c>
      <c r="S2">
        <v>108287.543135271</v>
      </c>
      <c r="T2">
        <v>96695.559388711103</v>
      </c>
      <c r="U2">
        <v>99971.620635933999</v>
      </c>
      <c r="V2">
        <v>101442.277558223</v>
      </c>
      <c r="W2">
        <v>99979.272005137303</v>
      </c>
      <c r="X2">
        <v>96264.2134498737</v>
      </c>
      <c r="Y2">
        <v>91633.8499273247</v>
      </c>
      <c r="Z2">
        <v>111710</v>
      </c>
      <c r="AA2">
        <v>2234960</v>
      </c>
      <c r="AB2">
        <f>AVERAGE(B2:Y2)</f>
        <v>93123.333333333387</v>
      </c>
      <c r="AC2">
        <f>MAX(B2:Y2)</f>
        <v>110879.14752415</v>
      </c>
      <c r="AD2">
        <f>MIN(B2:Y2)</f>
        <v>72683.240165018695</v>
      </c>
      <c r="AE2">
        <f>AB2/AC2</f>
        <v>0.83986335945675161</v>
      </c>
      <c r="AF2">
        <f>(AC2-AD2)/AC2</f>
        <v>0.34448233244949922</v>
      </c>
    </row>
    <row r="3" spans="1:32" x14ac:dyDescent="0.2">
      <c r="A3" t="s">
        <v>11</v>
      </c>
      <c r="B3">
        <v>95121.406495564501</v>
      </c>
      <c r="C3">
        <v>91932.746801082394</v>
      </c>
      <c r="D3">
        <v>88300.987032107907</v>
      </c>
      <c r="E3">
        <v>85248.485033783494</v>
      </c>
      <c r="F3">
        <v>82605.239539905393</v>
      </c>
      <c r="G3">
        <v>80504.117899543504</v>
      </c>
      <c r="H3">
        <v>79163.693169245496</v>
      </c>
      <c r="I3">
        <v>79945.486918999595</v>
      </c>
      <c r="J3">
        <v>93566.4471710527</v>
      </c>
      <c r="K3">
        <v>109946.73507336401</v>
      </c>
      <c r="L3">
        <v>115626.50087971101</v>
      </c>
      <c r="M3">
        <v>119474.796823703</v>
      </c>
      <c r="N3">
        <v>106925.41303077601</v>
      </c>
      <c r="O3">
        <v>106992.63012128499</v>
      </c>
      <c r="P3">
        <v>117338.264781348</v>
      </c>
      <c r="Q3">
        <v>119051.418323338</v>
      </c>
      <c r="R3">
        <v>118219.330311117</v>
      </c>
      <c r="S3">
        <v>115712.869246175</v>
      </c>
      <c r="T3">
        <v>102052.13155354001</v>
      </c>
      <c r="U3">
        <v>104258.70098390699</v>
      </c>
      <c r="V3">
        <v>106707.502633215</v>
      </c>
      <c r="W3">
        <v>106462.13675038</v>
      </c>
      <c r="X3">
        <v>104481.034437126</v>
      </c>
      <c r="Y3">
        <v>101661.924989729</v>
      </c>
      <c r="Z3">
        <v>119906</v>
      </c>
      <c r="AA3">
        <v>2431300</v>
      </c>
      <c r="AB3">
        <f t="shared" ref="AB3:AB5" si="0">AVERAGE(B3:Y3)</f>
        <v>101304.16666666664</v>
      </c>
      <c r="AC3">
        <f t="shared" ref="AC3:AC5" si="1">MAX(B3:Y3)</f>
        <v>119474.796823703</v>
      </c>
      <c r="AD3">
        <f t="shared" ref="AD3:AD5" si="2">MIN(B3:Y3)</f>
        <v>79163.693169245496</v>
      </c>
      <c r="AE3">
        <f t="shared" ref="AE3:AE5" si="3">AB3/AC3</f>
        <v>0.84791244145115441</v>
      </c>
      <c r="AF3">
        <f t="shared" ref="AF3:AF5" si="4">(AC3-AD3)/AC3</f>
        <v>0.33740257130498047</v>
      </c>
    </row>
    <row r="4" spans="1:32" x14ac:dyDescent="0.2">
      <c r="A4" t="s">
        <v>14</v>
      </c>
      <c r="B4">
        <v>87979.736465435606</v>
      </c>
      <c r="C4">
        <v>85115.299418684095</v>
      </c>
      <c r="D4">
        <v>81980.736241216902</v>
      </c>
      <c r="E4">
        <v>79326.380319880496</v>
      </c>
      <c r="F4">
        <v>77092.950580739605</v>
      </c>
      <c r="G4">
        <v>75595.797891326394</v>
      </c>
      <c r="H4">
        <v>75120.632582205595</v>
      </c>
      <c r="I4">
        <v>76226.359246774897</v>
      </c>
      <c r="J4">
        <v>89014.256600010602</v>
      </c>
      <c r="K4">
        <v>105046.578587784</v>
      </c>
      <c r="L4">
        <v>109897.237183915</v>
      </c>
      <c r="M4">
        <v>113226.602859495</v>
      </c>
      <c r="N4">
        <v>100752.062025479</v>
      </c>
      <c r="O4">
        <v>100396.681154413</v>
      </c>
      <c r="P4">
        <v>110020.382919977</v>
      </c>
      <c r="Q4">
        <v>111813.4437302</v>
      </c>
      <c r="R4">
        <v>111675.12736344599</v>
      </c>
      <c r="S4">
        <v>110221.518761846</v>
      </c>
      <c r="T4">
        <v>98565.759564993801</v>
      </c>
      <c r="U4">
        <v>104464.379207832</v>
      </c>
      <c r="V4">
        <v>103617.790468978</v>
      </c>
      <c r="W4">
        <v>102759.589973372</v>
      </c>
      <c r="X4">
        <v>99730.907683114507</v>
      </c>
      <c r="Y4">
        <v>95879.789168880001</v>
      </c>
      <c r="Z4">
        <v>113146</v>
      </c>
      <c r="AA4">
        <v>2305520</v>
      </c>
      <c r="AB4">
        <f t="shared" si="0"/>
        <v>96063.333333333299</v>
      </c>
      <c r="AC4">
        <f t="shared" si="1"/>
        <v>113226.602859495</v>
      </c>
      <c r="AD4">
        <f t="shared" si="2"/>
        <v>75120.632582205595</v>
      </c>
      <c r="AE4">
        <f t="shared" si="3"/>
        <v>0.84841663449481108</v>
      </c>
      <c r="AF4">
        <f t="shared" si="4"/>
        <v>0.33654608824196391</v>
      </c>
    </row>
    <row r="5" spans="1:32" x14ac:dyDescent="0.2">
      <c r="A5" t="s">
        <v>13</v>
      </c>
      <c r="B5">
        <v>62653.322054920201</v>
      </c>
      <c r="C5">
        <v>59950.1699896395</v>
      </c>
      <c r="D5">
        <v>57875.213114033701</v>
      </c>
      <c r="E5">
        <v>56421.071527768698</v>
      </c>
      <c r="F5">
        <v>55469.516215285803</v>
      </c>
      <c r="G5">
        <v>55256.252156647599</v>
      </c>
      <c r="H5">
        <v>56706.628487640097</v>
      </c>
      <c r="I5">
        <v>61494.146167584498</v>
      </c>
      <c r="J5">
        <v>72516.910047003897</v>
      </c>
      <c r="K5">
        <v>83242.013775592204</v>
      </c>
      <c r="L5">
        <v>85236.394188364997</v>
      </c>
      <c r="M5">
        <v>88196.487273445498</v>
      </c>
      <c r="N5">
        <v>76138.633788579798</v>
      </c>
      <c r="O5">
        <v>72568.719959554393</v>
      </c>
      <c r="P5">
        <v>81769.347133386094</v>
      </c>
      <c r="Q5">
        <v>83453.427888702194</v>
      </c>
      <c r="R5">
        <v>85346.039521080602</v>
      </c>
      <c r="S5">
        <v>88017.563442071696</v>
      </c>
      <c r="T5">
        <v>86287.654559643895</v>
      </c>
      <c r="U5">
        <v>88129.768049194201</v>
      </c>
      <c r="V5">
        <v>85182.928662673105</v>
      </c>
      <c r="W5">
        <v>82926.335872718701</v>
      </c>
      <c r="X5">
        <v>78021.262524041405</v>
      </c>
      <c r="Y5">
        <v>71800.193600427505</v>
      </c>
      <c r="Z5">
        <v>88952</v>
      </c>
      <c r="AA5">
        <v>1774660</v>
      </c>
      <c r="AB5">
        <f t="shared" si="0"/>
        <v>73944.166666666686</v>
      </c>
      <c r="AC5">
        <f t="shared" si="1"/>
        <v>88196.487273445498</v>
      </c>
      <c r="AD5">
        <f t="shared" si="2"/>
        <v>55256.252156647599</v>
      </c>
      <c r="AE5">
        <f t="shared" si="3"/>
        <v>0.83840262750385131</v>
      </c>
      <c r="AF5">
        <f t="shared" si="4"/>
        <v>0.37348692827946289</v>
      </c>
    </row>
    <row r="8" spans="1:32" x14ac:dyDescent="0.2">
      <c r="AB8" s="7">
        <v>93123.333333333387</v>
      </c>
      <c r="AC8" s="7">
        <v>110879.14752415</v>
      </c>
      <c r="AD8" s="7">
        <v>72683.240165018695</v>
      </c>
      <c r="AE8" s="7">
        <v>0.83986335945675161</v>
      </c>
      <c r="AF8" s="7">
        <v>0.34448233244949922</v>
      </c>
    </row>
    <row r="9" spans="1:32" x14ac:dyDescent="0.2">
      <c r="AB9" s="7">
        <v>101304.16666666664</v>
      </c>
      <c r="AC9" s="7">
        <v>119474.796823703</v>
      </c>
      <c r="AD9" s="7">
        <v>79163.693169245496</v>
      </c>
      <c r="AE9" s="7">
        <v>0.84791244145115441</v>
      </c>
      <c r="AF9" s="7">
        <v>0.33740257130498047</v>
      </c>
    </row>
    <row r="10" spans="1:32" x14ac:dyDescent="0.2">
      <c r="AB10" s="7">
        <v>96063.333333333299</v>
      </c>
      <c r="AC10" s="7">
        <v>113226.602859495</v>
      </c>
      <c r="AD10" s="7">
        <v>75120.632582205595</v>
      </c>
      <c r="AE10" s="7">
        <v>0.84841663449481108</v>
      </c>
      <c r="AF10" s="7">
        <v>0.33654608824196391</v>
      </c>
    </row>
    <row r="11" spans="1:32" x14ac:dyDescent="0.2">
      <c r="AB11" s="7">
        <v>73944.166666666686</v>
      </c>
      <c r="AC11" s="7">
        <v>88196.487273445498</v>
      </c>
      <c r="AD11" s="7">
        <v>55256.252156647599</v>
      </c>
      <c r="AE11" s="7">
        <v>0.83840262750385131</v>
      </c>
      <c r="AF11" s="7">
        <v>0.37348692827946289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2016年画图</vt:lpstr>
      <vt:lpstr>春季典型日</vt:lpstr>
      <vt:lpstr>夏季典型日</vt:lpstr>
      <vt:lpstr>秋季典型日</vt:lpstr>
      <vt:lpstr>冬季典型日</vt:lpstr>
      <vt:lpstr>2020年画图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2017-06-14T04:36:54Z</dcterms:modified>
</cp:coreProperties>
</file>