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ml.chartshapes+xml"/>
  <Override PartName="/xl/customProperty36.bin" ContentType="application/vnd.openxmlformats-officedocument.spreadsheetml.customProperty"/>
  <Override PartName="/xl/customProperty37.bin" ContentType="application/vnd.openxmlformats-officedocument.spreadsheetml.customProperty"/>
  <Override PartName="/xl/customProperty38.bin" ContentType="application/vnd.openxmlformats-officedocument.spreadsheetml.customProperty"/>
  <Override PartName="/xl/customProperty39.bin" ContentType="application/vnd.openxmlformats-officedocument.spreadsheetml.customProperty"/>
  <Override PartName="/xl/customProperty40.bin" ContentType="application/vnd.openxmlformats-officedocument.spreadsheetml.customProperty"/>
  <Override PartName="/xl/customProperty41.bin" ContentType="application/vnd.openxmlformats-officedocument.spreadsheetml.customProperty"/>
  <Override PartName="/xl/customProperty42.bin" ContentType="application/vnd.openxmlformats-officedocument.spreadsheetml.customProperty"/>
  <Override PartName="/xl/customProperty43.bin" ContentType="application/vnd.openxmlformats-officedocument.spreadsheetml.customProperty"/>
  <Override PartName="/xl/customProperty44.bin" ContentType="application/vnd.openxmlformats-officedocument.spreadsheetml.customProperty"/>
  <Override PartName="/xl/customProperty45.bin" ContentType="application/vnd.openxmlformats-officedocument.spreadsheetml.customProperty"/>
  <Override PartName="/xl/customProperty46.bin" ContentType="application/vnd.openxmlformats-officedocument.spreadsheetml.customProperty"/>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hidePivotFieldList="1"/>
  <mc:AlternateContent xmlns:mc="http://schemas.openxmlformats.org/markup-compatibility/2006">
    <mc:Choice Requires="x15">
      <x15ac:absPath xmlns:x15ac="http://schemas.microsoft.com/office/spreadsheetml/2010/11/ac" url="https://portal.oecd.org/eshare/els/pc/Deliverables/Family/5_Family_Database/2_LMF/1_sources_raw-data_working-files/LMF1.6/2022/"/>
    </mc:Choice>
  </mc:AlternateContent>
  <xr:revisionPtr revIDLastSave="0" documentId="13_ncr:1_{5C5C2726-0F3B-4F9E-82D0-C4E8FD393320}" xr6:coauthVersionLast="47" xr6:coauthVersionMax="47" xr10:uidLastSave="{00000000-0000-0000-0000-000000000000}"/>
  <bookViews>
    <workbookView xWindow="-120" yWindow="-120" windowWidth="29040" windowHeight="15225" tabRatio="842" xr2:uid="{00000000-000D-0000-FFFF-FFFF00000000}"/>
  </bookViews>
  <sheets>
    <sheet name="Chart LMF1.6.A" sheetId="30" r:id="rId1"/>
    <sheet name="Chart LMF1.6.B" sheetId="48" r:id="rId2"/>
    <sheet name="EPR_Men" sheetId="15" r:id="rId3"/>
    <sheet name="EPR_Women" sheetId="16" r:id="rId4"/>
    <sheet name="FTE-EPR_Men" sheetId="28" r:id="rId5"/>
    <sheet name="FTE-EPR_Women" sheetId="29" r:id="rId6"/>
    <sheet name="Chart LMF1.6.C" sheetId="32" r:id="rId7"/>
    <sheet name="PT_Men" sheetId="18" r:id="rId8"/>
    <sheet name="PT_Women" sheetId="19" r:id="rId9"/>
    <sheet name="Chart LMF1.6.D" sheetId="34" r:id="rId10"/>
    <sheet name="Table LMF1.6.A" sheetId="36" r:id="rId11"/>
    <sheet name="Chart LMF1.6.E" sheetId="46" r:id="rId12"/>
    <sheet name="Managers_Women" sheetId="24" r:id="rId13"/>
    <sheet name="Chart LMF1.6.F" sheetId="39" r:id="rId14"/>
    <sheet name="TempEmp_Men" sheetId="20" r:id="rId15"/>
    <sheet name="TempEmp_Women" sheetId="21" r:id="rId16"/>
  </sheets>
  <definedNames>
    <definedName name="_xlnm.Print_Area" localSheetId="0">'Chart LMF1.6.A'!$A$1:$R$67</definedName>
    <definedName name="_xlnm.Print_Area" localSheetId="1">'Chart LMF1.6.B'!$J$33:$S$51</definedName>
    <definedName name="_xlnm.Print_Area" localSheetId="6">'Chart LMF1.6.C'!$A$2:$N$51</definedName>
    <definedName name="_xlnm.Print_Area" localSheetId="9">'Chart LMF1.6.D'!$A$1:$R$50</definedName>
    <definedName name="_xlnm.Print_Area" localSheetId="11">'Chart LMF1.6.E'!$A$1:$M$50</definedName>
    <definedName name="_xlnm.Print_Area" localSheetId="13">'Chart LMF1.6.F'!$A$2:$N$49</definedName>
    <definedName name="_xlnm.Print_Area" localSheetId="2">EPR_Men!$A$1:$AA$63</definedName>
    <definedName name="_xlnm.Print_Area" localSheetId="3">EPR_Women!$A$1:$AA$61</definedName>
    <definedName name="_xlnm.Print_Area" localSheetId="4">'FTE-EPR_Men'!$A$1:$AA$61</definedName>
    <definedName name="_xlnm.Print_Area" localSheetId="5">'FTE-EPR_Women'!$A$1:$AA$62</definedName>
    <definedName name="_xlnm.Print_Area" localSheetId="12">Managers_Women!$A$1:$N$61</definedName>
    <definedName name="_xlnm.Print_Area" localSheetId="7">PT_Men!$A$1:$AA$62</definedName>
    <definedName name="_xlnm.Print_Area" localSheetId="8">PT_Women!$A$1:$AA$62</definedName>
    <definedName name="_xlnm.Print_Area" localSheetId="10">'Table LMF1.6.A'!$A$1:$M$59</definedName>
    <definedName name="_xlnm.Print_Area" localSheetId="14">TempEmp_Men!$A$1:$AA$59</definedName>
    <definedName name="_xlnm.Print_Area" localSheetId="15">TempEmp_Women!$A$1:$AA$59</definedName>
    <definedName name="_xlnm.Print_Titles" localSheetId="2">EPR_Men!$1:$4</definedName>
    <definedName name="_xlnm.Print_Titles" localSheetId="10">'Table LMF1.6.A'!$1:$4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6" i="36" l="1"/>
  <c r="M40" i="36"/>
  <c r="E16" i="36"/>
  <c r="M18" i="36"/>
  <c r="I32" i="36"/>
  <c r="M35" i="36"/>
  <c r="E37" i="36"/>
  <c r="M42" i="36"/>
  <c r="E47" i="36"/>
  <c r="M6" i="36"/>
  <c r="E23" i="36"/>
  <c r="M41" i="36"/>
  <c r="E46" i="36"/>
  <c r="M10" i="36"/>
  <c r="E9" i="36"/>
  <c r="I13" i="36"/>
  <c r="M24" i="36"/>
  <c r="E44" i="36"/>
  <c r="M44" i="36"/>
  <c r="M47" i="36"/>
  <c r="I47" i="36"/>
  <c r="I46" i="36"/>
  <c r="I28" i="36"/>
  <c r="E12" i="36"/>
  <c r="E17" i="36"/>
  <c r="I18" i="36"/>
  <c r="E19" i="36"/>
  <c r="I22" i="36"/>
  <c r="I25" i="36"/>
  <c r="E28" i="36"/>
  <c r="I29" i="36"/>
  <c r="I37" i="36"/>
  <c r="M38" i="36"/>
  <c r="E41" i="36"/>
  <c r="E45" i="36"/>
  <c r="M17" i="36"/>
  <c r="C43" i="36"/>
  <c r="M5" i="36"/>
  <c r="I51" i="36"/>
  <c r="D43" i="36"/>
  <c r="E8" i="36"/>
  <c r="E14" i="36"/>
  <c r="M14" i="36"/>
  <c r="I16" i="36"/>
  <c r="E20" i="36"/>
  <c r="M23" i="36"/>
  <c r="E27" i="36"/>
  <c r="E29" i="36"/>
  <c r="M29" i="36"/>
  <c r="E31" i="36"/>
  <c r="I33" i="36"/>
  <c r="M37" i="36"/>
  <c r="I42" i="36"/>
  <c r="E49" i="36"/>
  <c r="M52" i="36"/>
  <c r="I44" i="36"/>
  <c r="L43" i="36"/>
  <c r="G43" i="36"/>
  <c r="H43" i="36"/>
  <c r="E15" i="36"/>
  <c r="I36" i="36"/>
  <c r="I15" i="36"/>
  <c r="M15" i="36"/>
  <c r="E10" i="36"/>
  <c r="I11" i="36"/>
  <c r="M12" i="36"/>
  <c r="I7" i="36"/>
  <c r="M16" i="36"/>
  <c r="I31" i="36"/>
  <c r="E39" i="36"/>
  <c r="M11" i="36"/>
  <c r="I6" i="36"/>
  <c r="E6" i="36"/>
  <c r="M8" i="36"/>
  <c r="E5" i="36"/>
  <c r="E18" i="36"/>
  <c r="I30" i="36"/>
  <c r="I35" i="36"/>
  <c r="I50" i="36"/>
  <c r="I9" i="36"/>
  <c r="E13" i="36"/>
  <c r="M13" i="36"/>
  <c r="K43" i="36"/>
  <c r="I5" i="36"/>
  <c r="E22" i="36"/>
  <c r="E30" i="36"/>
  <c r="M33" i="36"/>
  <c r="E35" i="36"/>
  <c r="M36" i="36"/>
  <c r="E48" i="36"/>
  <c r="E40" i="36"/>
  <c r="I10" i="36"/>
  <c r="M7" i="36"/>
  <c r="I20" i="36"/>
  <c r="M21" i="36"/>
  <c r="I23" i="36"/>
  <c r="M25" i="36"/>
  <c r="E42" i="36"/>
  <c r="I45" i="36"/>
  <c r="M51" i="36"/>
  <c r="I40" i="36"/>
  <c r="E7" i="36"/>
  <c r="I8" i="36"/>
  <c r="M9" i="36"/>
  <c r="E11" i="36"/>
  <c r="I12" i="36"/>
  <c r="I14" i="36"/>
  <c r="I19" i="36"/>
  <c r="M19" i="36"/>
  <c r="I21" i="36"/>
  <c r="E25" i="36"/>
  <c r="M26" i="36"/>
  <c r="M27" i="36"/>
  <c r="M28" i="36"/>
  <c r="E32" i="36"/>
  <c r="E33" i="36"/>
  <c r="M34" i="36"/>
  <c r="E38" i="36"/>
  <c r="I38" i="36"/>
  <c r="M48" i="36"/>
  <c r="E50" i="36"/>
  <c r="E51" i="36"/>
  <c r="I17" i="36"/>
  <c r="M20" i="36"/>
  <c r="E21" i="36"/>
  <c r="M22" i="36"/>
  <c r="E26" i="36"/>
  <c r="I26" i="36"/>
  <c r="I27" i="36"/>
  <c r="M30" i="36"/>
  <c r="M31" i="36"/>
  <c r="M32" i="36"/>
  <c r="E34" i="36"/>
  <c r="I34" i="36"/>
  <c r="E36" i="36"/>
  <c r="I39" i="36"/>
  <c r="M39" i="36"/>
  <c r="I41" i="36"/>
  <c r="M45" i="36"/>
  <c r="I48" i="36"/>
  <c r="I49" i="36"/>
  <c r="M49" i="36"/>
  <c r="M50" i="36"/>
  <c r="E52" i="36"/>
  <c r="I52" i="36"/>
  <c r="M43" i="36" l="1"/>
  <c r="E43" i="36"/>
  <c r="I43" i="36"/>
  <c r="M10" i="16" l="1"/>
  <c r="M10" i="15"/>
  <c r="AG54" i="15" l="1"/>
  <c r="Y54" i="15"/>
  <c r="S10" i="15"/>
  <c r="AA54" i="16"/>
  <c r="Q54" i="15"/>
  <c r="N54" i="15"/>
  <c r="V54" i="15"/>
  <c r="Z54" i="15"/>
  <c r="AD54" i="15"/>
  <c r="AH54" i="15"/>
  <c r="P54" i="16"/>
  <c r="T54" i="16"/>
  <c r="X54" i="16"/>
  <c r="AB54" i="16"/>
  <c r="AF54" i="16"/>
  <c r="Y54" i="16"/>
  <c r="Y55" i="15" s="1"/>
  <c r="Y27" i="48" s="1"/>
  <c r="AG54" i="16"/>
  <c r="AG55" i="15" s="1"/>
  <c r="AG27" i="48" s="1"/>
  <c r="O54" i="15"/>
  <c r="W54" i="15"/>
  <c r="AE54" i="15"/>
  <c r="Q54" i="16"/>
  <c r="S10" i="16"/>
  <c r="S54" i="16" s="1"/>
  <c r="P54" i="15"/>
  <c r="P55" i="15" s="1"/>
  <c r="P27" i="48" s="1"/>
  <c r="X54" i="15"/>
  <c r="AF54" i="15"/>
  <c r="R54" i="16"/>
  <c r="Z54" i="16"/>
  <c r="AH54" i="16"/>
  <c r="M54" i="16"/>
  <c r="U54" i="16"/>
  <c r="AC54" i="16"/>
  <c r="R54" i="15"/>
  <c r="AA54" i="15"/>
  <c r="AB54" i="15"/>
  <c r="N54" i="16"/>
  <c r="V54" i="16"/>
  <c r="AD54" i="16"/>
  <c r="AD55" i="15" s="1"/>
  <c r="AD27" i="48" s="1"/>
  <c r="Q55" i="15"/>
  <c r="Q27" i="48" s="1"/>
  <c r="S54" i="15"/>
  <c r="T54" i="15"/>
  <c r="T55" i="15" s="1"/>
  <c r="T27" i="48" s="1"/>
  <c r="M54" i="15"/>
  <c r="U54" i="15"/>
  <c r="AC54" i="15"/>
  <c r="O54" i="16"/>
  <c r="W54" i="16"/>
  <c r="AE54" i="16"/>
  <c r="Z55" i="15" l="1"/>
  <c r="Z27" i="48" s="1"/>
  <c r="AC55" i="15"/>
  <c r="AC27" i="48" s="1"/>
  <c r="U55" i="15"/>
  <c r="U27" i="48" s="1"/>
  <c r="AB55" i="15"/>
  <c r="AB27" i="48" s="1"/>
  <c r="M55" i="15"/>
  <c r="AA55" i="15"/>
  <c r="AA27" i="48" s="1"/>
  <c r="X55" i="15"/>
  <c r="X27" i="48" s="1"/>
  <c r="N55" i="15"/>
  <c r="N27" i="48" s="1"/>
  <c r="V55" i="15"/>
  <c r="V27" i="48" s="1"/>
  <c r="R55" i="15"/>
  <c r="R27" i="48" s="1"/>
  <c r="S55" i="15"/>
  <c r="S27" i="48" s="1"/>
  <c r="AH55" i="15"/>
  <c r="AH27" i="48" s="1"/>
  <c r="AF55" i="15"/>
  <c r="AF27" i="48" s="1"/>
  <c r="O55" i="15"/>
  <c r="O27" i="48" s="1"/>
  <c r="M27" i="48"/>
  <c r="AE55" i="15"/>
  <c r="AE27" i="48" s="1"/>
  <c r="W55" i="15"/>
  <c r="W27" i="48" s="1"/>
  <c r="AE54" i="19"/>
  <c r="AD54" i="19"/>
  <c r="AC54" i="19"/>
  <c r="AB54" i="19"/>
  <c r="AA54" i="19"/>
  <c r="Z54" i="19"/>
  <c r="Y54" i="19"/>
  <c r="X54" i="19"/>
  <c r="W54" i="19"/>
  <c r="AA54" i="18"/>
  <c r="X54" i="18"/>
  <c r="AJ55" i="15" l="1"/>
  <c r="Y54" i="18"/>
  <c r="AD54" i="18"/>
  <c r="S54" i="19"/>
  <c r="AE54" i="18"/>
  <c r="AE55" i="19" s="1"/>
  <c r="S54" i="18"/>
  <c r="Z54" i="18"/>
  <c r="AB54" i="18"/>
  <c r="AB55" i="19" s="1"/>
  <c r="W54" i="18"/>
  <c r="W55" i="19" s="1"/>
  <c r="AC54" i="18"/>
  <c r="AC55" i="19" s="1"/>
  <c r="AA55" i="19"/>
  <c r="T54" i="19"/>
  <c r="X55" i="19"/>
  <c r="AG54" i="19"/>
  <c r="AH54" i="19"/>
  <c r="AF54" i="19"/>
  <c r="AH54" i="18"/>
  <c r="AG54" i="18"/>
  <c r="AF54" i="18"/>
  <c r="U54" i="18"/>
  <c r="U54" i="19"/>
  <c r="Y55" i="19"/>
  <c r="T54" i="18"/>
  <c r="R54" i="18"/>
  <c r="V54" i="18"/>
  <c r="R54" i="19"/>
  <c r="V54" i="19"/>
  <c r="Z55" i="19"/>
  <c r="AD55" i="19"/>
  <c r="S55" i="19" l="1"/>
  <c r="R55" i="19"/>
  <c r="V55" i="19"/>
  <c r="AF55" i="19"/>
  <c r="AH55" i="19"/>
  <c r="U55" i="19"/>
  <c r="AG55" i="19"/>
  <c r="T55" i="19"/>
  <c r="Q108" i="30"/>
  <c r="AD54" i="29"/>
  <c r="AC54" i="29"/>
  <c r="AB54" i="29"/>
  <c r="AA54" i="29"/>
  <c r="Z54" i="29"/>
  <c r="Y54" i="29"/>
  <c r="X54" i="29"/>
  <c r="W54" i="29"/>
  <c r="O54" i="29"/>
  <c r="S54" i="29" l="1"/>
  <c r="AG54" i="29"/>
  <c r="AF54" i="29"/>
  <c r="AE54" i="29"/>
  <c r="AH54" i="29"/>
  <c r="P54" i="29"/>
  <c r="T54" i="29"/>
  <c r="Q54" i="29"/>
  <c r="U54" i="29"/>
  <c r="M54" i="29"/>
  <c r="N54" i="29"/>
  <c r="R54" i="29"/>
  <c r="V54" i="29"/>
  <c r="P108" i="30" l="1"/>
  <c r="R108" i="30" s="1"/>
  <c r="Q103" i="30"/>
  <c r="Q99" i="30"/>
  <c r="Q95" i="30"/>
  <c r="Q90" i="30"/>
  <c r="Q86" i="30"/>
  <c r="Q91" i="30"/>
  <c r="Q78" i="30"/>
  <c r="Q85" i="30"/>
  <c r="Q71" i="30"/>
  <c r="Q93" i="30"/>
  <c r="Q77" i="30"/>
  <c r="Q84" i="30"/>
  <c r="Q72" i="30"/>
  <c r="Q97" i="30"/>
  <c r="Q69" i="30"/>
  <c r="Q87" i="30"/>
  <c r="Q81" i="30"/>
  <c r="Q107" i="30"/>
  <c r="Q79" i="30"/>
  <c r="Q65" i="30"/>
  <c r="Q70" i="30"/>
  <c r="Q100" i="30"/>
  <c r="Q96" i="30"/>
  <c r="Q101" i="30"/>
  <c r="Q67" i="30"/>
  <c r="Q89" i="30"/>
  <c r="Q74" i="30"/>
  <c r="Q92" i="30"/>
  <c r="Q102" i="30"/>
  <c r="Q82" i="30"/>
  <c r="Q73" i="30"/>
  <c r="Q66" i="30"/>
  <c r="Q68" i="30"/>
  <c r="Q75" i="30"/>
  <c r="Q98" i="30"/>
  <c r="Q105" i="30"/>
  <c r="Q106" i="30"/>
  <c r="Q104" i="30"/>
  <c r="Q76" i="30"/>
  <c r="Q80" i="30"/>
  <c r="Q88" i="30"/>
  <c r="Q83" i="30"/>
  <c r="P54" i="28" l="1"/>
  <c r="P55" i="28" s="1"/>
  <c r="P28" i="48" s="1"/>
  <c r="V54" i="28"/>
  <c r="V55" i="28" s="1"/>
  <c r="V28" i="48" s="1"/>
  <c r="O54" i="28"/>
  <c r="O55" i="28" s="1"/>
  <c r="O28" i="48" s="1"/>
  <c r="AC54" i="28"/>
  <c r="AC55" i="28" s="1"/>
  <c r="AC28" i="48" s="1"/>
  <c r="Z54" i="28"/>
  <c r="Z55" i="28" s="1"/>
  <c r="Z28" i="48" s="1"/>
  <c r="W54" i="28"/>
  <c r="W55" i="28" s="1"/>
  <c r="W28" i="48" s="1"/>
  <c r="N54" i="28"/>
  <c r="N55" i="28" s="1"/>
  <c r="N28" i="48" s="1"/>
  <c r="M54" i="28"/>
  <c r="M55" i="28" s="1"/>
  <c r="M28" i="48" s="1"/>
  <c r="AE54" i="28"/>
  <c r="AE55" i="28" s="1"/>
  <c r="AE28" i="48" s="1"/>
  <c r="AH54" i="28"/>
  <c r="AH55" i="28" s="1"/>
  <c r="AH28" i="48" s="1"/>
  <c r="AG54" i="28"/>
  <c r="AG55" i="28" s="1"/>
  <c r="AG28" i="48" s="1"/>
  <c r="AF54" i="28"/>
  <c r="AF55" i="28" s="1"/>
  <c r="AF28" i="48" s="1"/>
  <c r="AD54" i="28"/>
  <c r="AD55" i="28" s="1"/>
  <c r="AD28" i="48" s="1"/>
  <c r="Y54" i="28"/>
  <c r="Y55" i="28" s="1"/>
  <c r="Y28" i="48" s="1"/>
  <c r="R54" i="28"/>
  <c r="R55" i="28" s="1"/>
  <c r="R28" i="48" s="1"/>
  <c r="X54" i="28"/>
  <c r="X55" i="28" s="1"/>
  <c r="X28" i="48" s="1"/>
  <c r="AA54" i="28"/>
  <c r="AA55" i="28" s="1"/>
  <c r="AA28" i="48" s="1"/>
  <c r="T54" i="28"/>
  <c r="T55" i="28" s="1"/>
  <c r="T28" i="48" s="1"/>
  <c r="U54" i="28"/>
  <c r="U55" i="28" s="1"/>
  <c r="U28" i="48" s="1"/>
  <c r="AB54" i="28"/>
  <c r="AB55" i="28" s="1"/>
  <c r="AB28" i="48" s="1"/>
  <c r="Q54" i="28"/>
  <c r="Q55" i="28" s="1"/>
  <c r="Q28" i="48" s="1"/>
  <c r="S54" i="28"/>
  <c r="S55" i="28" s="1"/>
  <c r="S28" i="48" s="1"/>
  <c r="Q94" i="30"/>
  <c r="AH29" i="48" l="1"/>
  <c r="P103" i="30"/>
  <c r="R103" i="30" s="1"/>
  <c r="P99" i="30"/>
  <c r="R99" i="30" s="1"/>
  <c r="P95" i="30"/>
  <c r="R95" i="30" s="1"/>
  <c r="P90" i="30"/>
  <c r="R90" i="30" s="1"/>
  <c r="P86" i="30"/>
  <c r="R86" i="30" s="1"/>
  <c r="P91" i="30"/>
  <c r="R91" i="30" s="1"/>
  <c r="P78" i="30"/>
  <c r="P85" i="30"/>
  <c r="R85" i="30" s="1"/>
  <c r="P71" i="30"/>
  <c r="R71" i="30" s="1"/>
  <c r="P93" i="30"/>
  <c r="R93" i="30" s="1"/>
  <c r="P77" i="30"/>
  <c r="R77" i="30" s="1"/>
  <c r="P84" i="30"/>
  <c r="R84" i="30" s="1"/>
  <c r="P72" i="30"/>
  <c r="R72" i="30" s="1"/>
  <c r="P97" i="30"/>
  <c r="R97" i="30" s="1"/>
  <c r="P69" i="30"/>
  <c r="R69" i="30" s="1"/>
  <c r="P87" i="30"/>
  <c r="R87" i="30" s="1"/>
  <c r="P81" i="30"/>
  <c r="R81" i="30" s="1"/>
  <c r="P107" i="30"/>
  <c r="R107" i="30" s="1"/>
  <c r="P79" i="30"/>
  <c r="R79" i="30" s="1"/>
  <c r="P65" i="30"/>
  <c r="P70" i="30"/>
  <c r="R70" i="30" s="1"/>
  <c r="P100" i="30"/>
  <c r="R100" i="30" s="1"/>
  <c r="P96" i="30"/>
  <c r="R96" i="30" s="1"/>
  <c r="P101" i="30"/>
  <c r="R101" i="30" s="1"/>
  <c r="P67" i="30"/>
  <c r="R67" i="30" s="1"/>
  <c r="P89" i="30"/>
  <c r="R89" i="30" s="1"/>
  <c r="P74" i="30"/>
  <c r="R74" i="30" s="1"/>
  <c r="P92" i="30"/>
  <c r="R92" i="30" s="1"/>
  <c r="P102" i="30"/>
  <c r="R102" i="30" s="1"/>
  <c r="P82" i="30"/>
  <c r="R82" i="30" s="1"/>
  <c r="P73" i="30"/>
  <c r="R73" i="30" s="1"/>
  <c r="P66" i="30"/>
  <c r="R66" i="30" s="1"/>
  <c r="P68" i="30"/>
  <c r="R68" i="30" s="1"/>
  <c r="P75" i="30"/>
  <c r="R75" i="30" s="1"/>
  <c r="P98" i="30"/>
  <c r="R98" i="30" s="1"/>
  <c r="P105" i="30"/>
  <c r="R105" i="30" s="1"/>
  <c r="P106" i="30"/>
  <c r="R106" i="30" s="1"/>
  <c r="P104" i="30"/>
  <c r="R104" i="30" s="1"/>
  <c r="P76" i="30"/>
  <c r="R76" i="30" s="1"/>
  <c r="P80" i="30"/>
  <c r="R80" i="30" s="1"/>
  <c r="P88" i="30"/>
  <c r="R88" i="30" s="1"/>
  <c r="R78" i="30" l="1"/>
  <c r="R65" i="30"/>
  <c r="P83" i="30"/>
  <c r="R83" i="30" s="1"/>
  <c r="P94" i="30" l="1"/>
  <c r="R94" i="30"/>
  <c r="N103" i="30"/>
  <c r="N99" i="30"/>
  <c r="N95" i="30"/>
  <c r="N90" i="30"/>
  <c r="N86" i="30"/>
  <c r="N91" i="30"/>
  <c r="N78" i="30"/>
  <c r="N108" i="30"/>
  <c r="N85" i="30"/>
  <c r="N71" i="30"/>
  <c r="N93" i="30"/>
  <c r="N77" i="30"/>
  <c r="N84" i="30"/>
  <c r="N72" i="30"/>
  <c r="N97" i="30"/>
  <c r="N69" i="30"/>
  <c r="N87" i="30"/>
  <c r="N81" i="30"/>
  <c r="N107" i="30"/>
  <c r="N79" i="30"/>
  <c r="N65" i="30"/>
  <c r="N70" i="30"/>
  <c r="N100" i="30"/>
  <c r="N96" i="30"/>
  <c r="N101" i="30"/>
  <c r="N67" i="30"/>
  <c r="N89" i="30"/>
  <c r="N74" i="30"/>
  <c r="N92" i="30"/>
  <c r="N102" i="30"/>
  <c r="N82" i="30"/>
  <c r="N73" i="30"/>
  <c r="N66" i="30"/>
  <c r="N68" i="30"/>
  <c r="N75" i="30"/>
  <c r="N98" i="30"/>
  <c r="N105" i="30"/>
  <c r="N106" i="30"/>
  <c r="N104" i="30"/>
  <c r="N76" i="30"/>
  <c r="N80" i="30"/>
  <c r="N88" i="30"/>
  <c r="N83" i="30"/>
  <c r="N94" i="30" l="1"/>
  <c r="M103" i="30"/>
  <c r="O103" i="30" s="1"/>
  <c r="M99" i="30"/>
  <c r="O99" i="30" s="1"/>
  <c r="M95" i="30"/>
  <c r="O95" i="30" s="1"/>
  <c r="M90" i="30"/>
  <c r="O90" i="30" s="1"/>
  <c r="M86" i="30"/>
  <c r="O86" i="30" s="1"/>
  <c r="M91" i="30"/>
  <c r="O91" i="30" s="1"/>
  <c r="M78" i="30"/>
  <c r="O78" i="30" s="1"/>
  <c r="M108" i="30"/>
  <c r="O108" i="30" s="1"/>
  <c r="M85" i="30"/>
  <c r="O85" i="30" s="1"/>
  <c r="M71" i="30"/>
  <c r="O71" i="30" s="1"/>
  <c r="M93" i="30"/>
  <c r="O93" i="30" s="1"/>
  <c r="M77" i="30"/>
  <c r="O77" i="30" s="1"/>
  <c r="M84" i="30"/>
  <c r="O84" i="30" s="1"/>
  <c r="M72" i="30"/>
  <c r="O72" i="30" s="1"/>
  <c r="M97" i="30"/>
  <c r="O97" i="30" s="1"/>
  <c r="M69" i="30"/>
  <c r="O69" i="30" s="1"/>
  <c r="M87" i="30"/>
  <c r="O87" i="30" s="1"/>
  <c r="M81" i="30"/>
  <c r="O81" i="30" s="1"/>
  <c r="M107" i="30"/>
  <c r="O107" i="30" s="1"/>
  <c r="M79" i="30"/>
  <c r="O79" i="30" s="1"/>
  <c r="M65" i="30"/>
  <c r="M70" i="30"/>
  <c r="O70" i="30" s="1"/>
  <c r="M100" i="30"/>
  <c r="O100" i="30" s="1"/>
  <c r="M96" i="30"/>
  <c r="O96" i="30" s="1"/>
  <c r="M101" i="30"/>
  <c r="O101" i="30" s="1"/>
  <c r="M67" i="30"/>
  <c r="O67" i="30" s="1"/>
  <c r="M89" i="30"/>
  <c r="O89" i="30" s="1"/>
  <c r="M74" i="30"/>
  <c r="O74" i="30" s="1"/>
  <c r="M92" i="30"/>
  <c r="O92" i="30" s="1"/>
  <c r="M102" i="30"/>
  <c r="O102" i="30" s="1"/>
  <c r="M82" i="30"/>
  <c r="O82" i="30" s="1"/>
  <c r="M73" i="30"/>
  <c r="O73" i="30" s="1"/>
  <c r="M66" i="30"/>
  <c r="O66" i="30" s="1"/>
  <c r="M68" i="30"/>
  <c r="O68" i="30" s="1"/>
  <c r="M75" i="30"/>
  <c r="O75" i="30" s="1"/>
  <c r="M98" i="30"/>
  <c r="O98" i="30" s="1"/>
  <c r="M105" i="30"/>
  <c r="O105" i="30" s="1"/>
  <c r="M106" i="30"/>
  <c r="O106" i="30" s="1"/>
  <c r="M104" i="30"/>
  <c r="O104" i="30" s="1"/>
  <c r="M76" i="30"/>
  <c r="O76" i="30" s="1"/>
  <c r="M80" i="30"/>
  <c r="O80" i="30" s="1"/>
  <c r="M88" i="30"/>
  <c r="O88" i="30" s="1"/>
  <c r="M83" i="30"/>
  <c r="O83" i="30" s="1"/>
  <c r="M94" i="30" l="1"/>
  <c r="O65" i="30"/>
  <c r="O94" i="30" s="1"/>
</calcChain>
</file>

<file path=xl/sharedStrings.xml><?xml version="1.0" encoding="utf-8"?>
<sst xmlns="http://schemas.openxmlformats.org/spreadsheetml/2006/main" count="4463" uniqueCount="194">
  <si>
    <t>Australia</t>
  </si>
  <si>
    <t>Austria</t>
  </si>
  <si>
    <t>Belgium</t>
  </si>
  <si>
    <t>Bulgaria</t>
  </si>
  <si>
    <t>Canada</t>
  </si>
  <si>
    <t>Switzerland</t>
  </si>
  <si>
    <t>Cyprus</t>
  </si>
  <si>
    <t>Czech Republic</t>
  </si>
  <si>
    <t>Germany</t>
  </si>
  <si>
    <t>Iceland</t>
  </si>
  <si>
    <t>Denmark</t>
  </si>
  <si>
    <t>Estonia</t>
  </si>
  <si>
    <t>Spain</t>
  </si>
  <si>
    <t>Japan</t>
  </si>
  <si>
    <t>Korea</t>
  </si>
  <si>
    <t>Mexico</t>
  </si>
  <si>
    <t>New Zealand</t>
  </si>
  <si>
    <t>Finland</t>
  </si>
  <si>
    <t>France</t>
  </si>
  <si>
    <t>Greece</t>
  </si>
  <si>
    <t>Hungary</t>
  </si>
  <si>
    <t>Ireland</t>
  </si>
  <si>
    <t>Italy</t>
  </si>
  <si>
    <t>Lithuania</t>
  </si>
  <si>
    <t>Luxembourg</t>
  </si>
  <si>
    <t>Latvia</t>
  </si>
  <si>
    <t>Malta</t>
  </si>
  <si>
    <t>Netherlands</t>
  </si>
  <si>
    <t>Norway</t>
  </si>
  <si>
    <t>Poland</t>
  </si>
  <si>
    <t>Portugal</t>
  </si>
  <si>
    <t>Romania</t>
  </si>
  <si>
    <t>Sweden</t>
  </si>
  <si>
    <t>Slovenia</t>
  </si>
  <si>
    <t>Slovak Republic</t>
  </si>
  <si>
    <t>United Kingdom</t>
  </si>
  <si>
    <t>United States</t>
  </si>
  <si>
    <t>Chile</t>
  </si>
  <si>
    <t>Israel</t>
  </si>
  <si>
    <t>..</t>
  </si>
  <si>
    <t>South Africa</t>
  </si>
  <si>
    <t>Russian Federation</t>
  </si>
  <si>
    <t>Country</t>
  </si>
  <si>
    <t>OECD average</t>
  </si>
  <si>
    <t>Note</t>
  </si>
  <si>
    <t>.. Not available</t>
  </si>
  <si>
    <t>Brazil</t>
  </si>
  <si>
    <t>China</t>
  </si>
  <si>
    <t>India</t>
  </si>
  <si>
    <t>Indonesia</t>
  </si>
  <si>
    <t>Croatia</t>
  </si>
  <si>
    <t>Year</t>
  </si>
  <si>
    <t>15-64 year olds</t>
  </si>
  <si>
    <t>Tertiary Education</t>
  </si>
  <si>
    <t>Below upper secondary</t>
  </si>
  <si>
    <t>Upper secondary or post-secondary non-tertiary</t>
  </si>
  <si>
    <t>Source: OECD Education at a Glance</t>
  </si>
  <si>
    <t>Male</t>
  </si>
  <si>
    <t>Female</t>
  </si>
  <si>
    <t>Gender Gap</t>
  </si>
  <si>
    <t>Employment rate (%)</t>
  </si>
  <si>
    <t>Full-time equivalent employment rate (%)</t>
  </si>
  <si>
    <t>Colombia</t>
  </si>
  <si>
    <t>Costa Rica</t>
  </si>
  <si>
    <t>Source: OECD Employment Database</t>
  </si>
  <si>
    <t>For Bulgaria, Croatia, Cyprus, Latvia, Lithuania, Malta and Romania: Eurostat Labour Market Statistics</t>
  </si>
  <si>
    <t>Gender Gap (↗)</t>
  </si>
  <si>
    <t>a. See note a to Chart LMF1.6.A</t>
  </si>
  <si>
    <t>b. See note b to Chart LMF1.6.A</t>
  </si>
  <si>
    <t>c. See note c in Chart LMF1.6.A</t>
  </si>
  <si>
    <t>Women (↗)</t>
  </si>
  <si>
    <t>Men</t>
  </si>
  <si>
    <t>a. See note b to Chart LMF1.6.A</t>
  </si>
  <si>
    <t>b. See note c in Chart LMF1.6.A</t>
  </si>
  <si>
    <t>1.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</si>
  <si>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2.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</si>
  <si>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3.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</si>
  <si>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Note: The full-time equivalent employment rate is calculated as the employment/population ratio for 15-64 yeas old multiplied by the average usual hours worked per week per person in employment (both dependent and self-employment), divided by 40. For the United States, the full-time equivalent is calculated based on usual working hours for dependent employees only.</t>
  </si>
  <si>
    <t>2.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</si>
  <si>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3.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</si>
  <si>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4.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</si>
  <si>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1. Break in the series from 2009 to 2010 due to the introduction of a new labour force survey in 2010.</t>
  </si>
  <si>
    <t>Proportion of women dependent employees with a temporary or fixed term job contract</t>
  </si>
  <si>
    <t>Proportion of men dependent employees with a temporary or fixed term job contract</t>
  </si>
  <si>
    <t>Women's part-time employment as a proportion of women's employment</t>
  </si>
  <si>
    <t>Note: 'Part-time' here refers to persons who usually work less than 30 hours per week in their main job</t>
  </si>
  <si>
    <t>Men's part-time employment as a proportion of men's total employment.</t>
  </si>
  <si>
    <t>Women</t>
  </si>
  <si>
    <t>Proportion of managers that are women</t>
  </si>
  <si>
    <t>Russian Fed.</t>
  </si>
  <si>
    <t>Men's temporary employment rates, 1990-2018</t>
  </si>
  <si>
    <t>Women's temporary employment rates, 1990-2018</t>
  </si>
  <si>
    <r>
      <rPr>
        <sz val="10"/>
        <rFont val="Arial Narrow"/>
        <family val="2"/>
      </rPr>
      <t xml:space="preserve">Table LMF1.6.A. </t>
    </r>
    <r>
      <rPr>
        <b/>
        <sz val="10"/>
        <rFont val="Arial Narrow"/>
        <family val="2"/>
      </rPr>
      <t>Gender gap in employment rates by educational attainment</t>
    </r>
  </si>
  <si>
    <r>
      <rPr>
        <sz val="10"/>
        <rFont val="Arial Narrow"/>
        <family val="2"/>
      </rPr>
      <t>Chart LMF1.6.A.</t>
    </r>
    <r>
      <rPr>
        <b/>
        <sz val="10"/>
        <rFont val="Arial Narrow"/>
        <family val="2"/>
      </rPr>
      <t xml:space="preserve"> Gender gaps in employment rates and full-time equivalent employment rates</t>
    </r>
  </si>
  <si>
    <t>Proportion of employed women in part-time employment, 1990-2018</t>
  </si>
  <si>
    <t>AUS</t>
  </si>
  <si>
    <t>AUT</t>
  </si>
  <si>
    <t>BEL</t>
  </si>
  <si>
    <t>CAN</t>
  </si>
  <si>
    <t>CHL</t>
  </si>
  <si>
    <t>COL</t>
  </si>
  <si>
    <t>CRI</t>
  </si>
  <si>
    <t>CZE</t>
  </si>
  <si>
    <t>DNK</t>
  </si>
  <si>
    <t>EST</t>
  </si>
  <si>
    <t>FIN</t>
  </si>
  <si>
    <t>FRA</t>
  </si>
  <si>
    <t>DEU</t>
  </si>
  <si>
    <t>GRC</t>
  </si>
  <si>
    <t>HUN</t>
  </si>
  <si>
    <t>ISL</t>
  </si>
  <si>
    <t>IRL</t>
  </si>
  <si>
    <t>ISR</t>
  </si>
  <si>
    <t>ITA</t>
  </si>
  <si>
    <t>JPN</t>
  </si>
  <si>
    <t>KOR</t>
  </si>
  <si>
    <t>LVA</t>
  </si>
  <si>
    <t>LTU</t>
  </si>
  <si>
    <t>LUX</t>
  </si>
  <si>
    <t>MEX</t>
  </si>
  <si>
    <t>NLD</t>
  </si>
  <si>
    <t>NZL</t>
  </si>
  <si>
    <t>NOR</t>
  </si>
  <si>
    <t>POL</t>
  </si>
  <si>
    <t>PRT</t>
  </si>
  <si>
    <t>SVK</t>
  </si>
  <si>
    <t>SVN</t>
  </si>
  <si>
    <t>ESP</t>
  </si>
  <si>
    <t>SWE</t>
  </si>
  <si>
    <t>CHE</t>
  </si>
  <si>
    <t>TUR</t>
  </si>
  <si>
    <t>GBR</t>
  </si>
  <si>
    <t>USA</t>
  </si>
  <si>
    <t>BRA</t>
  </si>
  <si>
    <t>CHN</t>
  </si>
  <si>
    <t>IND</t>
  </si>
  <si>
    <t>IDN</t>
  </si>
  <si>
    <t>RUS</t>
  </si>
  <si>
    <t>ZAF</t>
  </si>
  <si>
    <t>BGR</t>
  </si>
  <si>
    <t>HRV</t>
  </si>
  <si>
    <t>CYP</t>
  </si>
  <si>
    <t>MLT</t>
  </si>
  <si>
    <t>ROU</t>
  </si>
  <si>
    <t>Men's employment rates, 1990-2021</t>
  </si>
  <si>
    <t>Türkiye</t>
  </si>
  <si>
    <t>Gender difference (men minus women) in the employment rate and the full-time equivalent employment rate, 15-64 year olds, 2021</t>
  </si>
  <si>
    <t>Men's full-time equivalent employment rates, 1990-2021</t>
  </si>
  <si>
    <t>Women's full-time equivalent employment rates, 1990-2021</t>
  </si>
  <si>
    <t>Notes: The full-time equivalent employment rate is calculated as the employment rate for 15-64 years old multiplied by the average usual hours worked per week per person in employment (both dependent and self-employment), divided by 40. For the United States, the full-time equivalent is calculated based on usual working hours for dependent employees only. For Korea, data refer to actual weekly working hours in all jobs.  Data refer to 2018 for Australia and to 2020 for Türkiye and the United Kingdom.</t>
  </si>
  <si>
    <t>Women's employment rates, 1990-2021</t>
  </si>
  <si>
    <t>Proportion of employed men in part-time employment, 1990-2021</t>
  </si>
  <si>
    <t>Part-time employment as a proportion of total employment, by sex, 2021</t>
  </si>
  <si>
    <t>OECD</t>
  </si>
  <si>
    <t>W-M</t>
  </si>
  <si>
    <t>M-W</t>
  </si>
  <si>
    <t>OECD-34</t>
  </si>
  <si>
    <t>Both average gender gaps particularly declined in 2009 as male employment was more affected by the 2008 great financial crisis than female employment.  (OECD SaG 2014  - women improved their relative position in the labour market compared to men)</t>
  </si>
  <si>
    <t>it declined in all OECD countries except in Poland and Sweden; it declined most in Luxembourg and Spain by arouhd 20 percentage points.</t>
  </si>
  <si>
    <t>During the same period, the average full-time equivalent employment rate declined by almost 10 percentage point, from 30% in 2000 to 20% in 2021.</t>
  </si>
  <si>
    <t>Both average gender gaps also kept declining over the course of the COVID crisis, where labour market outcomes for women improved relative to those of men in most countries (OECD Employment Outlook 2022)</t>
  </si>
  <si>
    <t>Gender inequalities continue to persist in employment and in many areas of social and economic life. Closing these gaps is an important goal and priority for all OECD and G7 members.</t>
  </si>
  <si>
    <t>In the last two decades, on average across OECD countries the gender gap in employment rate almost halved, from 18% in 2000 to 10.5% in 2021.</t>
  </si>
  <si>
    <t>Change 2005-2021</t>
  </si>
  <si>
    <t>Percentage points change in the proportion of employed in part-time employment, by sex, 2005-2021</t>
  </si>
  <si>
    <t>Proportion (%) of managers that are women, 2021</t>
  </si>
  <si>
    <t>Notes: Data for Israel refer to 2017, for Türkiye and the United Kingdom to 2019, and for Australia and India to 2020.</t>
  </si>
  <si>
    <t>Source: ILO (2021), "ILOSTAT Database", SDG indicator 5.5.2 - Female share of employment in managerial positions (%) - via https://ilostat.ilo.org/data</t>
  </si>
  <si>
    <t>Note: Part-time employment as a proportion of total employment. 'Part-time' here refers to persons who usually work less than 30 hours per week in their main job. For the United States, data reflect part-time employees among dependent employees only. For Australia, Finland, Iceland, New Zealand, Norway and Turkey, data refer to usual weekly working hours in all jobs. For Japan and Korea, data refer to actual weekly working hours in all jobs. Data refer to 2018 for Australia and to 2020 for the United Kingdom.</t>
  </si>
  <si>
    <t>Women's share of managerial employment, 2010-2021</t>
  </si>
  <si>
    <t>Note: percentage of employees that hold jobs classified in International Standard Classification of Occupations (ISCO) 08 category one (as managers) that are women.</t>
  </si>
  <si>
    <t>OECD36</t>
  </si>
  <si>
    <r>
      <rPr>
        <sz val="10"/>
        <rFont val="Arial Narrow"/>
        <family val="2"/>
      </rPr>
      <t>Chart LMF1.6.B.</t>
    </r>
    <r>
      <rPr>
        <b/>
        <sz val="10"/>
        <rFont val="Arial Narrow"/>
        <family val="2"/>
      </rPr>
      <t xml:space="preserve"> Declining trends on gender gaps in employment rates and full-time equivalent employment rates</t>
    </r>
  </si>
  <si>
    <t>Gender difference (men minus women) in the employment rate and the full-time equivalent employment rate, 15-64 year olds, OECD average, 2000 to 2021</t>
  </si>
  <si>
    <t>Notes: Part-time employment as a proportion of total employment. 'Part-time' refers to people who usually work less than 30 hours per week in their main job. For the United States, data reflect part-time employees among dependent employees only. For Japan and Korea, data refer to actual weekly working hours in all jobs.  Data refer to 2018 for Australia and to 2020 for the United Kingdom.</t>
  </si>
  <si>
    <t>Proportion (%) of employees in temporary employment, by sex, 2021</t>
  </si>
  <si>
    <t>Note: Proportion of dependent employees with a temporary or fixed term job contract. Data for Australia and the United States refer to 2017.</t>
  </si>
  <si>
    <t>Employment rates for men and women by level of education attained, 25-64 year olds, 2020</t>
  </si>
  <si>
    <t>M</t>
  </si>
  <si>
    <t>F</t>
  </si>
  <si>
    <t>L0T2</t>
  </si>
  <si>
    <t>L3T4</t>
  </si>
  <si>
    <t>L5T8</t>
  </si>
  <si>
    <t>ARG</t>
  </si>
  <si>
    <t>Argentina</t>
  </si>
  <si>
    <t>Note: Data for Chile refer to 2017, for Argentina to 2018, and for Denmark, India, Japan and Türkiye to 2019. Data for 5 EU non-OECD countries refer to age group 20-64 years old.</t>
  </si>
  <si>
    <t>Source: ILO (2022), "ILOSTAT Database", SDG indicator 5.5.2 - Female share of employment in managerial positions (%) - via https://ilostat.ilo.org/data</t>
  </si>
  <si>
    <t>Gender Employment Gap (↗)</t>
  </si>
  <si>
    <t>Gender Employment Gap</t>
  </si>
  <si>
    <t>Gender Gap in Full-Time Equivalent Employment Rates</t>
  </si>
  <si>
    <r>
      <rPr>
        <sz val="10"/>
        <rFont val="Arial Narrow"/>
        <family val="2"/>
      </rPr>
      <t>Chart LMF1.6.F.</t>
    </r>
    <r>
      <rPr>
        <b/>
        <sz val="10"/>
        <rFont val="Arial Narrow"/>
        <family val="2"/>
      </rPr>
      <t xml:space="preserve"> Gender differences in temporary employment</t>
    </r>
  </si>
  <si>
    <r>
      <rPr>
        <sz val="10"/>
        <rFont val="Arial Narrow"/>
        <family val="2"/>
      </rPr>
      <t>Chart LMF1.6.E.</t>
    </r>
    <r>
      <rPr>
        <b/>
        <sz val="10"/>
        <rFont val="Arial Narrow"/>
        <family val="2"/>
      </rPr>
      <t xml:space="preserve"> Women's share of managerial employment</t>
    </r>
  </si>
  <si>
    <r>
      <rPr>
        <sz val="10"/>
        <rFont val="Arial Narrow"/>
        <family val="2"/>
      </rPr>
      <t>Chart LMF1.6.D.</t>
    </r>
    <r>
      <rPr>
        <b/>
        <sz val="10"/>
        <rFont val="Arial Narrow"/>
        <family val="2"/>
      </rPr>
      <t xml:space="preserve"> Change in part-time employment</t>
    </r>
  </si>
  <si>
    <r>
      <rPr>
        <sz val="10"/>
        <rFont val="Arial Narrow"/>
        <family val="2"/>
      </rPr>
      <t>Chart LMF1.6.C.</t>
    </r>
    <r>
      <rPr>
        <b/>
        <sz val="10"/>
        <rFont val="Arial Narrow"/>
        <family val="2"/>
      </rPr>
      <t xml:space="preserve"> Gender differences in part-time employment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</si>
</sst>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_ ;\-#,##0.0\ "/>
  </numFmts>
  <fonts count="42" x14ac:knownFonts="1">
    <font>
      <sz val="10"/>
      <color theme="1"/>
      <name val="Arial"/>
      <family val="2"/>
    </font>
    <font>
      <sz val="10"/>
      <name val="Arial"/>
      <family val="2"/>
    </font>
    <font>
      <sz val="10"/>
      <name val="Arial"/>
      <family val="2"/>
    </font>
    <font>
      <sz val="10"/>
      <name val="Arial"/>
      <family val="2"/>
    </font>
    <font>
      <sz val="10"/>
      <name val="Arial Narrow"/>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u/>
      <sz val="10"/>
      <color theme="10"/>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mbria"/>
      <family val="2"/>
      <scheme val="major"/>
    </font>
    <font>
      <b/>
      <sz val="10"/>
      <color theme="1"/>
      <name val="Arial"/>
      <family val="2"/>
    </font>
    <font>
      <sz val="10"/>
      <color rgb="FFFF0000"/>
      <name val="Arial"/>
      <family val="2"/>
    </font>
    <font>
      <sz val="10"/>
      <color theme="1"/>
      <name val="Calibri"/>
      <family val="2"/>
      <scheme val="minor"/>
    </font>
    <font>
      <sz val="10"/>
      <color theme="1"/>
      <name val="Arial Narrow"/>
      <family val="2"/>
    </font>
    <font>
      <b/>
      <sz val="10"/>
      <color theme="1"/>
      <name val="Arial Narrow"/>
      <family val="2"/>
    </font>
    <font>
      <i/>
      <sz val="10"/>
      <color theme="1"/>
      <name val="Arial Narrow"/>
      <family val="2"/>
    </font>
    <font>
      <u/>
      <sz val="10"/>
      <color theme="10"/>
      <name val="Arial Narrow"/>
      <family val="2"/>
    </font>
    <font>
      <b/>
      <sz val="11"/>
      <name val="Arial Narrow"/>
      <family val="2"/>
    </font>
    <font>
      <sz val="11"/>
      <name val="Arial Narrow"/>
      <family val="2"/>
    </font>
    <font>
      <b/>
      <sz val="10"/>
      <name val="Arial Narrow"/>
      <family val="2"/>
    </font>
    <font>
      <b/>
      <sz val="10"/>
      <name val="Arial"/>
      <family val="2"/>
    </font>
    <font>
      <sz val="8"/>
      <name val="Arial Narrow"/>
      <family val="2"/>
    </font>
    <font>
      <sz val="8"/>
      <color theme="1"/>
      <name val="Arial Narrow"/>
      <family val="2"/>
    </font>
    <font>
      <u/>
      <sz val="8"/>
      <color theme="10"/>
      <name val="Arial Narrow"/>
      <family val="2"/>
    </font>
    <font>
      <b/>
      <sz val="10"/>
      <color rgb="FF000000"/>
      <name val="Arial Narrow"/>
      <family val="2"/>
    </font>
    <font>
      <sz val="10"/>
      <color rgb="FF000000"/>
      <name val="Arial Narrow"/>
      <family val="2"/>
    </font>
    <font>
      <sz val="8"/>
      <name val="Arial"/>
      <family val="2"/>
    </font>
    <font>
      <sz val="10"/>
      <color rgb="FFFF0000"/>
      <name val="Arial Narrow"/>
      <family val="2"/>
    </font>
    <font>
      <b/>
      <sz val="10"/>
      <color rgb="FFFF0000"/>
      <name val="Arial Narrow"/>
      <family val="2"/>
    </font>
    <font>
      <b/>
      <sz val="10"/>
      <color indexed="8"/>
      <name val="Arial Narrow"/>
      <family val="2"/>
    </font>
    <font>
      <b/>
      <i/>
      <sz val="10"/>
      <color theme="1"/>
      <name val="Arial Narrow"/>
      <family val="2"/>
    </font>
  </fonts>
  <fills count="3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14999847407452621"/>
        <bgColor indexed="64"/>
      </patternFill>
    </fill>
  </fills>
  <borders count="14">
    <border>
      <left/>
      <right/>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right/>
      <top style="medium">
        <color theme="4"/>
      </top>
      <bottom/>
      <diagonal/>
    </border>
    <border>
      <left/>
      <right/>
      <top style="thin">
        <color auto="1"/>
      </top>
      <bottom/>
      <diagonal/>
    </border>
  </borders>
  <cellStyleXfs count="46">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 applyNumberFormat="0" applyAlignment="0" applyProtection="0"/>
    <xf numFmtId="0" fontId="9" fillId="28" borderId="3"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30" borderId="2" applyNumberFormat="0" applyAlignment="0" applyProtection="0"/>
    <xf numFmtId="0" fontId="17" fillId="0" borderId="7" applyNumberFormat="0" applyFill="0" applyAlignment="0" applyProtection="0"/>
    <xf numFmtId="0" fontId="18" fillId="31" borderId="0" applyNumberFormat="0" applyBorder="0" applyAlignment="0" applyProtection="0"/>
    <xf numFmtId="0" fontId="1" fillId="0" borderId="0"/>
    <xf numFmtId="0" fontId="2" fillId="0" borderId="0"/>
    <xf numFmtId="0" fontId="3" fillId="0" borderId="0"/>
    <xf numFmtId="0" fontId="5" fillId="32" borderId="8" applyNumberFormat="0" applyFont="0" applyAlignment="0" applyProtection="0"/>
    <xf numFmtId="0" fontId="19" fillId="27" borderId="9" applyNumberForma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cellStyleXfs>
  <cellXfs count="206">
    <xf numFmtId="0" fontId="0" fillId="0" borderId="0" xfId="0"/>
    <xf numFmtId="0" fontId="23" fillId="0" borderId="0" xfId="0" applyFont="1" applyAlignment="1">
      <alignment horizontal="center"/>
    </xf>
    <xf numFmtId="0" fontId="23" fillId="0" borderId="0" xfId="0" applyFont="1" applyAlignment="1">
      <alignment horizontal="right"/>
    </xf>
    <xf numFmtId="0" fontId="23" fillId="0" borderId="0" xfId="0" applyFont="1"/>
    <xf numFmtId="0" fontId="23" fillId="0" borderId="0" xfId="0" applyFont="1" applyBorder="1"/>
    <xf numFmtId="164" fontId="23" fillId="0" borderId="0" xfId="0" applyNumberFormat="1" applyFont="1" applyAlignment="1">
      <alignment horizontal="center"/>
    </xf>
    <xf numFmtId="0" fontId="24" fillId="33" borderId="0" xfId="0" applyFont="1" applyFill="1" applyBorder="1" applyAlignment="1">
      <alignment horizontal="center"/>
    </xf>
    <xf numFmtId="0" fontId="24" fillId="0" borderId="0" xfId="0" applyFont="1" applyAlignment="1">
      <alignment horizontal="center"/>
    </xf>
    <xf numFmtId="0" fontId="24" fillId="0" borderId="0" xfId="0" applyFont="1" applyAlignment="1">
      <alignment horizontal="right"/>
    </xf>
    <xf numFmtId="0" fontId="24" fillId="0" borderId="0" xfId="0" applyFont="1"/>
    <xf numFmtId="0" fontId="25" fillId="33" borderId="0" xfId="0" applyFont="1" applyFill="1" applyBorder="1" applyAlignment="1"/>
    <xf numFmtId="0" fontId="25" fillId="33" borderId="0" xfId="0" applyFont="1" applyFill="1" applyBorder="1" applyAlignment="1">
      <alignment horizontal="left"/>
    </xf>
    <xf numFmtId="0" fontId="24" fillId="33" borderId="0" xfId="0" applyFont="1" applyFill="1" applyBorder="1" applyAlignment="1">
      <alignment horizontal="right"/>
    </xf>
    <xf numFmtId="164" fontId="24" fillId="33" borderId="0" xfId="0" applyNumberFormat="1" applyFont="1" applyFill="1" applyBorder="1" applyAlignment="1">
      <alignment horizontal="center"/>
    </xf>
    <xf numFmtId="0" fontId="24" fillId="33" borderId="0" xfId="0" applyFont="1" applyFill="1" applyBorder="1"/>
    <xf numFmtId="0" fontId="24" fillId="0" borderId="0" xfId="0" applyFont="1" applyBorder="1" applyAlignment="1">
      <alignment horizontal="center"/>
    </xf>
    <xf numFmtId="0" fontId="24" fillId="0" borderId="0" xfId="0" applyFont="1" applyBorder="1"/>
    <xf numFmtId="0" fontId="26" fillId="0" borderId="0" xfId="0" applyNumberFormat="1" applyFont="1" applyBorder="1" applyAlignment="1">
      <alignment wrapText="1"/>
    </xf>
    <xf numFmtId="0" fontId="27" fillId="33" borderId="0" xfId="34" applyFont="1" applyFill="1" applyBorder="1" applyAlignment="1" applyProtection="1"/>
    <xf numFmtId="0" fontId="24" fillId="33" borderId="0" xfId="0" applyFont="1" applyFill="1" applyBorder="1" applyAlignment="1">
      <alignment horizontal="left"/>
    </xf>
    <xf numFmtId="0" fontId="24" fillId="0" borderId="0" xfId="0" applyFont="1" applyAlignment="1">
      <alignment horizontal="left"/>
    </xf>
    <xf numFmtId="0" fontId="25" fillId="33" borderId="1" xfId="0" applyFont="1" applyFill="1" applyBorder="1" applyAlignment="1"/>
    <xf numFmtId="0" fontId="25" fillId="33" borderId="1" xfId="0" applyFont="1" applyFill="1" applyBorder="1" applyAlignment="1">
      <alignment horizontal="left"/>
    </xf>
    <xf numFmtId="0" fontId="25" fillId="33" borderId="1" xfId="0" applyFont="1" applyFill="1" applyBorder="1" applyAlignment="1">
      <alignment horizontal="center"/>
    </xf>
    <xf numFmtId="0" fontId="24" fillId="34" borderId="0" xfId="0" applyFont="1" applyFill="1" applyBorder="1" applyAlignment="1">
      <alignment horizontal="right"/>
    </xf>
    <xf numFmtId="0" fontId="24" fillId="34" borderId="0" xfId="0" applyFont="1" applyFill="1" applyBorder="1" applyAlignment="1">
      <alignment horizontal="left"/>
    </xf>
    <xf numFmtId="164" fontId="24" fillId="34" borderId="0" xfId="0" applyNumberFormat="1" applyFont="1" applyFill="1" applyBorder="1" applyAlignment="1">
      <alignment horizontal="center"/>
    </xf>
    <xf numFmtId="0" fontId="24" fillId="33" borderId="1" xfId="0" applyFont="1" applyFill="1" applyBorder="1" applyAlignment="1">
      <alignment horizontal="right"/>
    </xf>
    <xf numFmtId="0" fontId="24" fillId="33" borderId="1" xfId="0" applyFont="1" applyFill="1" applyBorder="1" applyAlignment="1">
      <alignment horizontal="left"/>
    </xf>
    <xf numFmtId="164" fontId="24" fillId="33" borderId="1" xfId="0" applyNumberFormat="1" applyFont="1" applyFill="1" applyBorder="1" applyAlignment="1">
      <alignment horizontal="center"/>
    </xf>
    <xf numFmtId="0" fontId="24" fillId="34" borderId="1" xfId="0" applyFont="1" applyFill="1" applyBorder="1" applyAlignment="1">
      <alignment horizontal="right"/>
    </xf>
    <xf numFmtId="0" fontId="24" fillId="34" borderId="1" xfId="0" applyFont="1" applyFill="1" applyBorder="1" applyAlignment="1">
      <alignment horizontal="left"/>
    </xf>
    <xf numFmtId="164" fontId="24" fillId="34" borderId="1" xfId="0" applyNumberFormat="1" applyFont="1" applyFill="1" applyBorder="1" applyAlignment="1">
      <alignment horizontal="center"/>
    </xf>
    <xf numFmtId="164" fontId="24" fillId="34" borderId="0" xfId="0" applyNumberFormat="1" applyFont="1" applyFill="1" applyBorder="1" applyAlignment="1">
      <alignment horizontal="center" vertical="center"/>
    </xf>
    <xf numFmtId="164" fontId="24" fillId="33" borderId="0" xfId="0" applyNumberFormat="1" applyFont="1" applyFill="1" applyBorder="1" applyAlignment="1">
      <alignment horizontal="center" vertical="center"/>
    </xf>
    <xf numFmtId="164" fontId="24" fillId="33" borderId="1" xfId="0" applyNumberFormat="1" applyFont="1" applyFill="1" applyBorder="1" applyAlignment="1">
      <alignment horizontal="center" vertical="center"/>
    </xf>
    <xf numFmtId="164" fontId="24" fillId="34" borderId="1" xfId="0" applyNumberFormat="1" applyFont="1" applyFill="1" applyBorder="1" applyAlignment="1">
      <alignment horizontal="center" vertical="center"/>
    </xf>
    <xf numFmtId="0" fontId="31" fillId="0" borderId="0" xfId="0" applyFont="1"/>
    <xf numFmtId="0" fontId="4" fillId="33" borderId="0" xfId="38" applyFont="1" applyFill="1" applyAlignment="1">
      <alignment horizontal="center"/>
    </xf>
    <xf numFmtId="0" fontId="24" fillId="33" borderId="1" xfId="38" applyFont="1" applyFill="1" applyBorder="1"/>
    <xf numFmtId="1" fontId="24" fillId="33" borderId="1" xfId="38" applyNumberFormat="1" applyFont="1" applyFill="1" applyBorder="1" applyAlignment="1">
      <alignment horizontal="center"/>
    </xf>
    <xf numFmtId="0" fontId="24" fillId="33" borderId="1" xfId="38" applyFont="1" applyFill="1" applyBorder="1" applyAlignment="1">
      <alignment horizontal="center"/>
    </xf>
    <xf numFmtId="0" fontId="24" fillId="33" borderId="1" xfId="0" applyFont="1" applyFill="1" applyBorder="1" applyAlignment="1">
      <alignment horizontal="center"/>
    </xf>
    <xf numFmtId="0" fontId="1" fillId="0" borderId="0" xfId="0" applyFont="1"/>
    <xf numFmtId="0" fontId="24" fillId="34" borderId="0" xfId="38" applyFont="1" applyFill="1"/>
    <xf numFmtId="164" fontId="24" fillId="34" borderId="0" xfId="38" applyNumberFormat="1" applyFont="1" applyFill="1" applyAlignment="1">
      <alignment horizontal="center"/>
    </xf>
    <xf numFmtId="0" fontId="24" fillId="33" borderId="0" xfId="38" applyFont="1" applyFill="1"/>
    <xf numFmtId="164" fontId="24" fillId="33" borderId="0" xfId="38" applyNumberFormat="1" applyFont="1" applyFill="1" applyAlignment="1">
      <alignment horizontal="center"/>
    </xf>
    <xf numFmtId="164" fontId="24" fillId="33" borderId="1" xfId="38" applyNumberFormat="1" applyFont="1" applyFill="1" applyBorder="1" applyAlignment="1">
      <alignment horizontal="center"/>
    </xf>
    <xf numFmtId="164" fontId="1" fillId="0" borderId="0" xfId="0" applyNumberFormat="1" applyFont="1"/>
    <xf numFmtId="0" fontId="24" fillId="33" borderId="1" xfId="38" applyFont="1" applyFill="1" applyBorder="1" applyAlignment="1">
      <alignment horizontal="center" wrapText="1"/>
    </xf>
    <xf numFmtId="0" fontId="24" fillId="33" borderId="1" xfId="0" applyFont="1" applyFill="1" applyBorder="1" applyAlignment="1">
      <alignment horizontal="center" wrapText="1"/>
    </xf>
    <xf numFmtId="0" fontId="1" fillId="0" borderId="0" xfId="0" applyFont="1" applyAlignment="1">
      <alignment horizontal="left"/>
    </xf>
    <xf numFmtId="0" fontId="34" fillId="33" borderId="0" xfId="34" applyFont="1" applyFill="1" applyBorder="1" applyAlignment="1" applyProtection="1"/>
    <xf numFmtId="0" fontId="34" fillId="33" borderId="0" xfId="34" applyFont="1" applyFill="1" applyBorder="1"/>
    <xf numFmtId="0" fontId="33" fillId="33" borderId="0" xfId="0" applyFont="1" applyFill="1" applyBorder="1" applyAlignment="1">
      <alignment horizontal="left"/>
    </xf>
    <xf numFmtId="0" fontId="33" fillId="33" borderId="0" xfId="0" applyFont="1" applyFill="1" applyBorder="1" applyAlignment="1">
      <alignment horizontal="center"/>
    </xf>
    <xf numFmtId="0" fontId="33" fillId="33" borderId="0" xfId="0" applyFont="1" applyFill="1" applyAlignment="1">
      <alignment horizontal="left"/>
    </xf>
    <xf numFmtId="0" fontId="33" fillId="33" borderId="0" xfId="0" applyFont="1" applyFill="1" applyAlignment="1">
      <alignment horizontal="center"/>
    </xf>
    <xf numFmtId="0" fontId="34" fillId="33" borderId="0" xfId="34" applyFont="1" applyFill="1" applyBorder="1" applyAlignment="1" applyProtection="1">
      <alignment horizontal="left"/>
    </xf>
    <xf numFmtId="0" fontId="35" fillId="33" borderId="0" xfId="0" applyFont="1" applyFill="1"/>
    <xf numFmtId="0" fontId="36" fillId="33" borderId="0" xfId="0" applyFont="1" applyFill="1"/>
    <xf numFmtId="0" fontId="4" fillId="33" borderId="0" xfId="0" applyFont="1" applyFill="1" applyAlignment="1">
      <alignment horizontal="center" vertical="top"/>
    </xf>
    <xf numFmtId="0" fontId="4" fillId="33" borderId="0" xfId="38" applyFont="1" applyFill="1" applyBorder="1" applyAlignment="1">
      <alignment horizontal="center" vertical="top" wrapText="1"/>
    </xf>
    <xf numFmtId="0" fontId="24" fillId="34" borderId="1" xfId="38" applyFont="1" applyFill="1" applyBorder="1"/>
    <xf numFmtId="164" fontId="24" fillId="34" borderId="1" xfId="38" applyNumberFormat="1" applyFont="1" applyFill="1" applyBorder="1" applyAlignment="1">
      <alignment horizontal="center"/>
    </xf>
    <xf numFmtId="0" fontId="25" fillId="34" borderId="1" xfId="38" applyFont="1" applyFill="1" applyBorder="1"/>
    <xf numFmtId="164" fontId="25" fillId="34" borderId="1" xfId="38" applyNumberFormat="1" applyFont="1" applyFill="1" applyBorder="1" applyAlignment="1">
      <alignment horizontal="center"/>
    </xf>
    <xf numFmtId="0" fontId="4" fillId="33" borderId="0" xfId="0" applyFont="1" applyFill="1"/>
    <xf numFmtId="164" fontId="4" fillId="33" borderId="0" xfId="0" applyNumberFormat="1" applyFont="1" applyFill="1" applyAlignment="1">
      <alignment horizontal="right" vertical="top"/>
    </xf>
    <xf numFmtId="164" fontId="4" fillId="33" borderId="0" xfId="0" applyNumberFormat="1" applyFont="1" applyFill="1"/>
    <xf numFmtId="0" fontId="34" fillId="0" borderId="0" xfId="34" applyFont="1" applyAlignment="1" applyProtection="1"/>
    <xf numFmtId="0" fontId="28" fillId="33" borderId="0" xfId="0" applyFont="1" applyFill="1" applyAlignment="1">
      <alignment horizontal="left" vertical="center"/>
    </xf>
    <xf numFmtId="0" fontId="30" fillId="33" borderId="0" xfId="0" applyFont="1" applyFill="1"/>
    <xf numFmtId="164" fontId="24" fillId="33" borderId="0" xfId="38" applyNumberFormat="1" applyFont="1" applyFill="1" applyAlignment="1">
      <alignment horizontal="left" vertical="top" wrapText="1"/>
    </xf>
    <xf numFmtId="0" fontId="4" fillId="33" borderId="0" xfId="0" applyFont="1" applyFill="1" applyAlignment="1">
      <alignment horizontal="left"/>
    </xf>
    <xf numFmtId="0" fontId="1" fillId="33" borderId="0" xfId="0" applyFont="1" applyFill="1"/>
    <xf numFmtId="0" fontId="32" fillId="33" borderId="0" xfId="0" applyFont="1" applyFill="1" applyAlignment="1">
      <alignment vertical="top"/>
    </xf>
    <xf numFmtId="164" fontId="32" fillId="33" borderId="0" xfId="0" applyNumberFormat="1" applyFont="1" applyFill="1" applyAlignment="1">
      <alignment vertical="top"/>
    </xf>
    <xf numFmtId="164" fontId="1" fillId="33" borderId="0" xfId="0" applyNumberFormat="1" applyFont="1" applyFill="1"/>
    <xf numFmtId="0" fontId="32" fillId="33" borderId="0" xfId="0" applyFont="1" applyFill="1"/>
    <xf numFmtId="0" fontId="30" fillId="33" borderId="0" xfId="0" applyFont="1" applyFill="1" applyAlignment="1">
      <alignment vertical="top"/>
    </xf>
    <xf numFmtId="0" fontId="31" fillId="33" borderId="0" xfId="0" applyFont="1" applyFill="1"/>
    <xf numFmtId="164" fontId="4" fillId="33" borderId="0" xfId="0" applyNumberFormat="1" applyFont="1" applyFill="1" applyBorder="1"/>
    <xf numFmtId="0" fontId="4" fillId="33" borderId="12" xfId="38" applyFont="1" applyFill="1" applyBorder="1" applyAlignment="1">
      <alignment horizontal="center" wrapText="1"/>
    </xf>
    <xf numFmtId="0" fontId="24" fillId="33" borderId="12" xfId="38" applyFont="1" applyFill="1" applyBorder="1" applyAlignment="1">
      <alignment horizontal="center" wrapText="1"/>
    </xf>
    <xf numFmtId="2" fontId="4" fillId="33" borderId="0" xfId="0" applyNumberFormat="1" applyFont="1" applyFill="1" applyAlignment="1">
      <alignment horizontal="right" vertical="top"/>
    </xf>
    <xf numFmtId="0" fontId="4" fillId="33" borderId="12" xfId="38" applyFont="1" applyFill="1" applyBorder="1" applyAlignment="1">
      <alignment horizontal="center"/>
    </xf>
    <xf numFmtId="0" fontId="25" fillId="0" borderId="1" xfId="0" applyFont="1" applyBorder="1"/>
    <xf numFmtId="165" fontId="24" fillId="34" borderId="0" xfId="0" applyNumberFormat="1" applyFont="1" applyFill="1" applyBorder="1" applyAlignment="1">
      <alignment horizontal="center" vertical="center"/>
    </xf>
    <xf numFmtId="165" fontId="24" fillId="33" borderId="0" xfId="0" applyNumberFormat="1" applyFont="1" applyFill="1" applyBorder="1" applyAlignment="1">
      <alignment horizontal="center" vertical="center"/>
    </xf>
    <xf numFmtId="0" fontId="24" fillId="33" borderId="1" xfId="0" applyFont="1" applyFill="1" applyBorder="1" applyAlignment="1">
      <alignment horizontal="center" wrapText="1"/>
    </xf>
    <xf numFmtId="0" fontId="24" fillId="0" borderId="0" xfId="0" applyFont="1" applyFill="1" applyBorder="1" applyAlignment="1">
      <alignment horizontal="right"/>
    </xf>
    <xf numFmtId="0" fontId="24" fillId="0" borderId="0" xfId="0" applyFont="1" applyFill="1" applyBorder="1" applyAlignment="1">
      <alignment horizontal="left"/>
    </xf>
    <xf numFmtId="164" fontId="24" fillId="0" borderId="0" xfId="0" applyNumberFormat="1" applyFont="1" applyFill="1" applyBorder="1" applyAlignment="1">
      <alignment horizontal="center"/>
    </xf>
    <xf numFmtId="164" fontId="24" fillId="0" borderId="0" xfId="0" applyNumberFormat="1" applyFont="1" applyFill="1" applyBorder="1" applyAlignment="1">
      <alignment horizontal="center" vertical="center"/>
    </xf>
    <xf numFmtId="0" fontId="24" fillId="34" borderId="0" xfId="38" applyFont="1" applyFill="1" applyBorder="1"/>
    <xf numFmtId="0" fontId="24" fillId="0" borderId="0" xfId="0" applyFont="1" applyAlignment="1">
      <alignment horizontal="center"/>
    </xf>
    <xf numFmtId="0" fontId="28" fillId="33" borderId="0" xfId="38" applyFont="1" applyFill="1" applyBorder="1" applyAlignment="1">
      <alignment vertical="top" wrapText="1"/>
    </xf>
    <xf numFmtId="0" fontId="4" fillId="33" borderId="0" xfId="38" applyFont="1" applyFill="1" applyBorder="1" applyAlignment="1">
      <alignment vertical="top" wrapText="1"/>
    </xf>
    <xf numFmtId="0" fontId="29" fillId="33" borderId="0" xfId="38" applyFont="1" applyFill="1" applyBorder="1" applyAlignment="1">
      <alignment vertical="top" wrapText="1"/>
    </xf>
    <xf numFmtId="0" fontId="29" fillId="33" borderId="0" xfId="38" applyFont="1" applyFill="1" applyBorder="1" applyAlignment="1">
      <alignment vertical="top"/>
    </xf>
    <xf numFmtId="0" fontId="28" fillId="33" borderId="0" xfId="38" applyFont="1" applyFill="1" applyBorder="1" applyAlignment="1">
      <alignment vertical="top"/>
    </xf>
    <xf numFmtId="0" fontId="4" fillId="33" borderId="0" xfId="38" applyFont="1" applyFill="1" applyBorder="1" applyAlignment="1">
      <alignment vertical="top"/>
    </xf>
    <xf numFmtId="0" fontId="34" fillId="33" borderId="0" xfId="34" applyFont="1" applyFill="1" applyBorder="1" applyAlignment="1"/>
    <xf numFmtId="0" fontId="27" fillId="0" borderId="0" xfId="34" applyFont="1" applyAlignment="1" applyProtection="1"/>
    <xf numFmtId="0" fontId="24" fillId="33" borderId="1" xfId="0" applyFont="1" applyFill="1" applyBorder="1" applyAlignment="1">
      <alignment wrapText="1"/>
    </xf>
    <xf numFmtId="0" fontId="24" fillId="33" borderId="0" xfId="0" applyFont="1" applyFill="1" applyBorder="1" applyAlignment="1">
      <alignment horizontal="left"/>
    </xf>
    <xf numFmtId="0" fontId="24" fillId="33" borderId="0" xfId="0" applyFont="1" applyFill="1" applyBorder="1" applyAlignment="1">
      <alignment horizontal="left"/>
    </xf>
    <xf numFmtId="164" fontId="4" fillId="34" borderId="0" xfId="0" applyNumberFormat="1" applyFont="1" applyFill="1" applyBorder="1" applyAlignment="1">
      <alignment horizontal="center"/>
    </xf>
    <xf numFmtId="0" fontId="25" fillId="33" borderId="12" xfId="0" applyFont="1" applyFill="1" applyBorder="1" applyAlignment="1"/>
    <xf numFmtId="164" fontId="38" fillId="34" borderId="0" xfId="38" applyNumberFormat="1" applyFont="1" applyFill="1" applyAlignment="1">
      <alignment horizontal="center"/>
    </xf>
    <xf numFmtId="164" fontId="38" fillId="33" borderId="0" xfId="38" applyNumberFormat="1" applyFont="1" applyFill="1" applyAlignment="1">
      <alignment horizontal="center"/>
    </xf>
    <xf numFmtId="0" fontId="24" fillId="33" borderId="0" xfId="38" applyFont="1" applyFill="1" applyBorder="1"/>
    <xf numFmtId="164" fontId="38" fillId="33" borderId="0" xfId="38" applyNumberFormat="1" applyFont="1" applyFill="1" applyBorder="1" applyAlignment="1">
      <alignment horizontal="center"/>
    </xf>
    <xf numFmtId="0" fontId="4" fillId="33" borderId="0" xfId="0" applyFont="1" applyFill="1" applyAlignment="1">
      <alignment horizontal="center"/>
    </xf>
    <xf numFmtId="0" fontId="24" fillId="33" borderId="0" xfId="0" applyFont="1" applyFill="1" applyBorder="1" applyAlignment="1">
      <alignment horizontal="left"/>
    </xf>
    <xf numFmtId="0" fontId="24" fillId="33" borderId="0" xfId="0" applyFont="1" applyFill="1" applyBorder="1" applyAlignment="1">
      <alignment horizontal="left"/>
    </xf>
    <xf numFmtId="0" fontId="25" fillId="33" borderId="0" xfId="38" applyFont="1" applyFill="1"/>
    <xf numFmtId="164" fontId="25" fillId="33" borderId="0" xfId="38" applyNumberFormat="1" applyFont="1" applyFill="1" applyAlignment="1">
      <alignment horizontal="center"/>
    </xf>
    <xf numFmtId="0" fontId="25" fillId="35" borderId="0" xfId="38" applyFont="1" applyFill="1" applyBorder="1"/>
    <xf numFmtId="164" fontId="39" fillId="35" borderId="0" xfId="38" applyNumberFormat="1" applyFont="1" applyFill="1" applyBorder="1" applyAlignment="1">
      <alignment horizontal="center"/>
    </xf>
    <xf numFmtId="0" fontId="33" fillId="33" borderId="0" xfId="0" applyNumberFormat="1" applyFont="1" applyFill="1" applyBorder="1" applyAlignment="1">
      <alignment vertical="top" wrapText="1"/>
    </xf>
    <xf numFmtId="0" fontId="25" fillId="34" borderId="0" xfId="38" applyFont="1" applyFill="1"/>
    <xf numFmtId="164" fontId="25" fillId="34" borderId="0" xfId="38" applyNumberFormat="1" applyFont="1" applyFill="1" applyAlignment="1">
      <alignment horizontal="center"/>
    </xf>
    <xf numFmtId="0" fontId="25" fillId="33" borderId="0" xfId="0" applyFont="1" applyFill="1" applyBorder="1" applyAlignment="1">
      <alignment horizontal="center"/>
    </xf>
    <xf numFmtId="0" fontId="24" fillId="33" borderId="0" xfId="0" applyFont="1" applyFill="1" applyBorder="1" applyAlignment="1">
      <alignment horizontal="left"/>
    </xf>
    <xf numFmtId="0" fontId="24" fillId="33" borderId="0" xfId="0" applyFont="1" applyFill="1" applyBorder="1" applyAlignment="1">
      <alignment horizontal="left"/>
    </xf>
    <xf numFmtId="0" fontId="25" fillId="33" borderId="0" xfId="0" applyFont="1" applyFill="1" applyBorder="1" applyAlignment="1">
      <alignment horizontal="right"/>
    </xf>
    <xf numFmtId="0" fontId="40" fillId="33" borderId="0" xfId="0" applyFont="1" applyFill="1" applyBorder="1" applyAlignment="1">
      <alignment horizontal="right"/>
    </xf>
    <xf numFmtId="164" fontId="25" fillId="33" borderId="0" xfId="0" applyNumberFormat="1" applyFont="1" applyFill="1" applyBorder="1" applyAlignment="1">
      <alignment horizontal="center"/>
    </xf>
    <xf numFmtId="164" fontId="41" fillId="33" borderId="0" xfId="0" applyNumberFormat="1" applyFont="1" applyFill="1" applyBorder="1" applyAlignment="1">
      <alignment horizontal="center"/>
    </xf>
    <xf numFmtId="0" fontId="24" fillId="33" borderId="0" xfId="0" applyFont="1" applyFill="1" applyBorder="1" applyAlignment="1">
      <alignment horizontal="left"/>
    </xf>
    <xf numFmtId="164" fontId="26" fillId="36" borderId="0" xfId="0" applyNumberFormat="1" applyFont="1" applyFill="1" applyBorder="1" applyAlignment="1">
      <alignment horizontal="center"/>
    </xf>
    <xf numFmtId="0" fontId="25" fillId="0" borderId="0" xfId="0" applyFont="1" applyFill="1" applyBorder="1" applyAlignment="1">
      <alignment horizontal="right"/>
    </xf>
    <xf numFmtId="0" fontId="24" fillId="0" borderId="0" xfId="0" applyFont="1" applyFill="1" applyBorder="1" applyAlignment="1">
      <alignment horizontal="center"/>
    </xf>
    <xf numFmtId="164" fontId="25" fillId="0" borderId="0" xfId="0" applyNumberFormat="1" applyFont="1" applyFill="1" applyBorder="1" applyAlignment="1">
      <alignment horizontal="center"/>
    </xf>
    <xf numFmtId="0" fontId="24" fillId="0" borderId="0" xfId="0" applyFont="1" applyFill="1" applyAlignment="1">
      <alignment horizontal="center"/>
    </xf>
    <xf numFmtId="0" fontId="24" fillId="0" borderId="0" xfId="0" applyFont="1" applyFill="1" applyAlignment="1">
      <alignment horizontal="right"/>
    </xf>
    <xf numFmtId="0" fontId="24" fillId="0" borderId="0" xfId="0" applyFont="1" applyFill="1"/>
    <xf numFmtId="0" fontId="4" fillId="33" borderId="0" xfId="38" applyFont="1" applyFill="1" applyBorder="1" applyAlignment="1">
      <alignment horizontal="center" vertical="top" wrapText="1"/>
    </xf>
    <xf numFmtId="164" fontId="0" fillId="0" borderId="0" xfId="0" applyNumberFormat="1" applyAlignment="1">
      <alignment horizontal="center"/>
    </xf>
    <xf numFmtId="164" fontId="24" fillId="0" borderId="0" xfId="0" applyNumberFormat="1" applyFont="1" applyAlignment="1">
      <alignment horizontal="center"/>
    </xf>
    <xf numFmtId="164" fontId="24" fillId="0" borderId="0" xfId="0" applyNumberFormat="1" applyFont="1" applyFill="1" applyAlignment="1">
      <alignment horizontal="center"/>
    </xf>
    <xf numFmtId="0" fontId="36" fillId="0" borderId="0" xfId="0" applyFont="1"/>
    <xf numFmtId="2" fontId="0" fillId="0" borderId="0" xfId="0" applyNumberFormat="1" applyAlignment="1">
      <alignment horizontal="center"/>
    </xf>
    <xf numFmtId="0" fontId="4" fillId="0" borderId="0" xfId="0" applyFont="1" applyFill="1"/>
    <xf numFmtId="0" fontId="1" fillId="0" borderId="0" xfId="0" applyFont="1" applyFill="1"/>
    <xf numFmtId="0" fontId="4" fillId="33" borderId="0" xfId="38" applyFont="1" applyFill="1"/>
    <xf numFmtId="164" fontId="4" fillId="33" borderId="0" xfId="38" applyNumberFormat="1" applyFont="1" applyFill="1" applyAlignment="1">
      <alignment horizontal="center"/>
    </xf>
    <xf numFmtId="0" fontId="4" fillId="34" borderId="0" xfId="38" applyFont="1" applyFill="1"/>
    <xf numFmtId="164" fontId="4" fillId="34" borderId="0" xfId="38" applyNumberFormat="1" applyFont="1" applyFill="1" applyAlignment="1">
      <alignment horizontal="center"/>
    </xf>
    <xf numFmtId="0" fontId="24" fillId="0" borderId="0" xfId="38" applyFont="1" applyFill="1"/>
    <xf numFmtId="0" fontId="24" fillId="33" borderId="13" xfId="38" applyFont="1" applyFill="1" applyBorder="1"/>
    <xf numFmtId="164" fontId="24" fillId="33" borderId="13" xfId="38" applyNumberFormat="1" applyFont="1" applyFill="1" applyBorder="1" applyAlignment="1">
      <alignment horizontal="center"/>
    </xf>
    <xf numFmtId="0" fontId="4" fillId="0" borderId="13" xfId="38" applyFont="1" applyFill="1" applyBorder="1"/>
    <xf numFmtId="164" fontId="4" fillId="0" borderId="13" xfId="38" applyNumberFormat="1" applyFont="1" applyFill="1" applyBorder="1" applyAlignment="1">
      <alignment horizontal="center"/>
    </xf>
    <xf numFmtId="0" fontId="4" fillId="0" borderId="0" xfId="38" applyFont="1" applyFill="1"/>
    <xf numFmtId="164" fontId="4" fillId="0" borderId="0" xfId="38" applyNumberFormat="1" applyFont="1" applyFill="1" applyAlignment="1">
      <alignment horizontal="center"/>
    </xf>
    <xf numFmtId="0" fontId="32" fillId="33" borderId="0" xfId="0" applyFont="1" applyFill="1" applyBorder="1" applyAlignment="1">
      <alignment vertical="top"/>
    </xf>
    <xf numFmtId="0" fontId="33" fillId="33" borderId="0" xfId="0" applyNumberFormat="1" applyFont="1" applyFill="1" applyBorder="1" applyAlignment="1">
      <alignment vertical="top"/>
    </xf>
    <xf numFmtId="0" fontId="24" fillId="33" borderId="0" xfId="0" applyFont="1" applyFill="1" applyBorder="1" applyAlignment="1">
      <alignment horizontal="left"/>
    </xf>
    <xf numFmtId="0" fontId="4" fillId="34" borderId="0" xfId="38" applyFont="1" applyFill="1" applyBorder="1"/>
    <xf numFmtId="164" fontId="4" fillId="34" borderId="0" xfId="38" applyNumberFormat="1" applyFont="1" applyFill="1" applyBorder="1" applyAlignment="1">
      <alignment horizontal="center"/>
    </xf>
    <xf numFmtId="0" fontId="4" fillId="33" borderId="0" xfId="38" applyFont="1" applyFill="1" applyBorder="1"/>
    <xf numFmtId="164" fontId="4" fillId="33" borderId="0" xfId="38" applyNumberFormat="1" applyFont="1" applyFill="1" applyBorder="1" applyAlignment="1">
      <alignment horizontal="center"/>
    </xf>
    <xf numFmtId="0" fontId="30" fillId="33" borderId="0" xfId="38" applyFont="1" applyFill="1"/>
    <xf numFmtId="164" fontId="30" fillId="33" borderId="0" xfId="38" applyNumberFormat="1" applyFont="1" applyFill="1" applyAlignment="1">
      <alignment horizontal="center"/>
    </xf>
    <xf numFmtId="0" fontId="24" fillId="33" borderId="0" xfId="0" applyNumberFormat="1" applyFont="1" applyFill="1" applyBorder="1" applyAlignment="1">
      <alignment vertical="top" wrapText="1"/>
    </xf>
    <xf numFmtId="164" fontId="25" fillId="33" borderId="0" xfId="0" applyNumberFormat="1" applyFont="1" applyFill="1" applyBorder="1" applyAlignment="1">
      <alignment horizontal="center" vertical="center"/>
    </xf>
    <xf numFmtId="2" fontId="25" fillId="33" borderId="0" xfId="38" applyNumberFormat="1" applyFont="1" applyFill="1" applyAlignment="1">
      <alignment horizontal="center"/>
    </xf>
    <xf numFmtId="0" fontId="24" fillId="33" borderId="0" xfId="0" applyFont="1" applyFill="1" applyBorder="1" applyAlignment="1">
      <alignment horizontal="left"/>
    </xf>
    <xf numFmtId="164" fontId="24" fillId="0" borderId="0" xfId="38" applyNumberFormat="1" applyFont="1" applyFill="1" applyAlignment="1">
      <alignment horizontal="center"/>
    </xf>
    <xf numFmtId="164" fontId="4" fillId="0" borderId="0" xfId="0" applyNumberFormat="1" applyFont="1" applyFill="1"/>
    <xf numFmtId="1" fontId="4" fillId="33" borderId="0" xfId="0" applyNumberFormat="1" applyFont="1" applyFill="1" applyAlignment="1">
      <alignment horizontal="center"/>
    </xf>
    <xf numFmtId="1" fontId="4" fillId="0" borderId="0" xfId="0" applyNumberFormat="1" applyFont="1" applyFill="1" applyAlignment="1">
      <alignment horizontal="center"/>
    </xf>
    <xf numFmtId="0" fontId="24" fillId="0" borderId="0" xfId="38" applyFont="1" applyFill="1" applyBorder="1"/>
    <xf numFmtId="0" fontId="4" fillId="33" borderId="0" xfId="38" applyFont="1" applyFill="1" applyBorder="1" applyAlignment="1">
      <alignment horizontal="center" vertical="top" wrapText="1"/>
    </xf>
    <xf numFmtId="0" fontId="24" fillId="33" borderId="0" xfId="38" applyFont="1" applyFill="1" applyBorder="1" applyAlignment="1">
      <alignment horizontal="center" vertical="top" wrapText="1"/>
    </xf>
    <xf numFmtId="0" fontId="30" fillId="33" borderId="0" xfId="0" applyFont="1" applyFill="1" applyAlignment="1">
      <alignment horizontal="left" vertical="top" wrapText="1"/>
    </xf>
    <xf numFmtId="0" fontId="34" fillId="33" borderId="0" xfId="34" applyFont="1" applyFill="1" applyBorder="1" applyAlignment="1" applyProtection="1">
      <alignment horizontal="left"/>
    </xf>
    <xf numFmtId="0" fontId="4" fillId="0" borderId="0" xfId="0" applyFont="1" applyFill="1" applyAlignment="1">
      <alignment horizontal="left" vertical="top" wrapText="1"/>
    </xf>
    <xf numFmtId="0" fontId="32" fillId="33" borderId="0" xfId="0" applyFont="1" applyFill="1" applyBorder="1" applyAlignment="1">
      <alignment horizontal="left" vertical="top" wrapText="1"/>
    </xf>
    <xf numFmtId="0" fontId="30" fillId="33" borderId="0" xfId="0" applyFont="1" applyFill="1" applyAlignment="1">
      <alignment horizontal="center" vertical="top" wrapText="1"/>
    </xf>
    <xf numFmtId="0" fontId="4" fillId="0" borderId="0" xfId="0" applyFont="1" applyFill="1" applyAlignment="1">
      <alignment horizontal="center" vertical="top" wrapText="1"/>
    </xf>
    <xf numFmtId="0" fontId="4" fillId="33" borderId="0" xfId="0" applyFont="1" applyFill="1" applyBorder="1" applyAlignment="1">
      <alignment horizontal="left" vertical="top" wrapText="1"/>
    </xf>
    <xf numFmtId="0" fontId="24" fillId="33" borderId="0" xfId="0" applyNumberFormat="1" applyFont="1" applyFill="1" applyBorder="1" applyAlignment="1">
      <alignment horizontal="left" vertical="top" wrapText="1"/>
    </xf>
    <xf numFmtId="0" fontId="25" fillId="33" borderId="0" xfId="0" applyFont="1" applyFill="1" applyBorder="1" applyAlignment="1">
      <alignment horizontal="center"/>
    </xf>
    <xf numFmtId="0" fontId="24" fillId="33" borderId="11" xfId="0" applyFont="1" applyFill="1" applyBorder="1" applyAlignment="1">
      <alignment horizontal="center"/>
    </xf>
    <xf numFmtId="0" fontId="25" fillId="33" borderId="12" xfId="0" applyFont="1" applyFill="1" applyBorder="1" applyAlignment="1">
      <alignment horizontal="center"/>
    </xf>
    <xf numFmtId="0" fontId="24" fillId="0" borderId="0" xfId="0" applyFont="1" applyAlignment="1">
      <alignment horizontal="left" wrapText="1"/>
    </xf>
    <xf numFmtId="0" fontId="4" fillId="33" borderId="0" xfId="0" applyFont="1" applyFill="1" applyAlignment="1">
      <alignment horizontal="left" vertical="top" wrapText="1"/>
    </xf>
    <xf numFmtId="0" fontId="4" fillId="33" borderId="0" xfId="0" applyFont="1" applyFill="1" applyAlignment="1">
      <alignment horizontal="center" vertical="top"/>
    </xf>
    <xf numFmtId="0" fontId="33" fillId="33" borderId="0" xfId="0" applyNumberFormat="1" applyFont="1" applyFill="1" applyBorder="1" applyAlignment="1">
      <alignment horizontal="left" vertical="top" wrapText="1"/>
    </xf>
    <xf numFmtId="0" fontId="32" fillId="33" borderId="0" xfId="0" applyFont="1" applyFill="1" applyAlignment="1">
      <alignment horizontal="left" vertical="top" wrapText="1"/>
    </xf>
    <xf numFmtId="0" fontId="24" fillId="33" borderId="0" xfId="0" applyFont="1" applyFill="1" applyBorder="1" applyAlignment="1">
      <alignment horizontal="left"/>
    </xf>
    <xf numFmtId="0" fontId="30" fillId="33" borderId="0" xfId="0" applyFont="1" applyFill="1" applyAlignment="1">
      <alignment horizontal="left" vertical="center" wrapText="1"/>
    </xf>
    <xf numFmtId="0" fontId="4" fillId="33" borderId="0" xfId="0" applyFont="1" applyFill="1" applyAlignment="1">
      <alignment horizontal="left" vertical="center" wrapText="1"/>
    </xf>
    <xf numFmtId="0" fontId="30" fillId="33" borderId="0" xfId="38" applyFont="1" applyFill="1" applyAlignment="1">
      <alignment horizontal="left" vertical="top" wrapText="1"/>
    </xf>
    <xf numFmtId="0" fontId="4" fillId="33" borderId="0" xfId="38" applyFont="1" applyFill="1" applyBorder="1" applyAlignment="1">
      <alignment horizontal="left" vertical="top" wrapText="1"/>
    </xf>
    <xf numFmtId="0" fontId="4" fillId="33" borderId="12" xfId="38" applyFont="1" applyFill="1" applyBorder="1" applyAlignment="1">
      <alignment horizontal="center" wrapText="1"/>
    </xf>
    <xf numFmtId="0" fontId="24" fillId="33" borderId="12" xfId="38" applyFont="1" applyFill="1" applyBorder="1" applyAlignment="1">
      <alignment horizontal="center" wrapText="1"/>
    </xf>
    <xf numFmtId="0" fontId="33" fillId="33" borderId="13" xfId="38" applyFont="1" applyFill="1" applyBorder="1" applyAlignment="1">
      <alignment horizontal="left" wrapText="1"/>
    </xf>
    <xf numFmtId="0" fontId="33" fillId="33" borderId="0" xfId="38" applyFont="1" applyFill="1" applyBorder="1" applyAlignment="1">
      <alignment horizontal="left" wrapText="1"/>
    </xf>
    <xf numFmtId="0" fontId="4" fillId="33" borderId="0" xfId="0" applyFont="1" applyFill="1" applyAlignment="1">
      <alignment horizontal="left" vertical="top"/>
    </xf>
    <xf numFmtId="0" fontId="32" fillId="0" borderId="0" xfId="0" applyFont="1" applyFill="1" applyAlignment="1">
      <alignment horizontal="left" vertical="top"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xr:uid="{00000000-0005-0000-0000-000026000000}"/>
    <cellStyle name="Normal 3" xfId="39" xr:uid="{00000000-0005-0000-0000-000027000000}"/>
    <cellStyle name="Normal 4" xfId="40" xr:uid="{00000000-0005-0000-0000-000028000000}"/>
    <cellStyle name="Note" xfId="41" builtinId="10" customBuiltin="1"/>
    <cellStyle name="Output" xfId="42" builtinId="21" customBuiltin="1"/>
    <cellStyle name="Title" xfId="43" builtinId="15" customBuiltin="1"/>
    <cellStyle name="Total" xfId="44" builtinId="25" customBuiltin="1"/>
    <cellStyle name="Warning Text" xfId="45" builtinId="11" customBuiltin="1"/>
  </cellStyles>
  <dxfs count="1">
    <dxf>
      <font>
        <color rgb="FF9C0006"/>
      </font>
      <fill>
        <patternFill>
          <bgColor rgb="FFFFC7CE"/>
        </patternFill>
      </fill>
    </dxf>
  </dxfs>
  <tableStyles count="0" defaultTableStyle="TableStyleMedium9" defaultPivotStyle="PivotStyleLight16"/>
  <colors>
    <mruColors>
      <color rgb="FFEAEAEA"/>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0617120716728503E-2"/>
          <c:y val="0.210048005998201"/>
          <c:w val="0.94327438451222501"/>
          <c:h val="0.58430303462847299"/>
        </c:manualLayout>
      </c:layout>
      <c:barChart>
        <c:barDir val="col"/>
        <c:grouping val="clustered"/>
        <c:varyColors val="0"/>
        <c:ser>
          <c:idx val="1"/>
          <c:order val="0"/>
          <c:tx>
            <c:strRef>
              <c:f>'Chart LMF1.6.A'!$O$4</c:f>
              <c:strCache>
                <c:ptCount val="1"/>
                <c:pt idx="0">
                  <c:v>Gender Employment Gap (↗)</c:v>
                </c:pt>
              </c:strCache>
            </c:strRef>
          </c:tx>
          <c:spPr>
            <a:solidFill>
              <a:schemeClr val="tx2"/>
            </a:solidFill>
            <a:ln w="6350" cmpd="sng">
              <a:solidFill>
                <a:srgbClr val="000000"/>
              </a:solidFill>
              <a:round/>
            </a:ln>
            <a:effectLst/>
          </c:spPr>
          <c:invertIfNegative val="0"/>
          <c:dPt>
            <c:idx val="26"/>
            <c:invertIfNegative val="0"/>
            <c:bubble3D val="0"/>
            <c:extLst>
              <c:ext xmlns:c16="http://schemas.microsoft.com/office/drawing/2014/chart" uri="{C3380CC4-5D6E-409C-BE32-E72D297353CC}">
                <c16:uniqueId val="{00000002-C2DD-FB49-B030-D95AE603C95B}"/>
              </c:ext>
            </c:extLst>
          </c:dPt>
          <c:dPt>
            <c:idx val="27"/>
            <c:invertIfNegative val="0"/>
            <c:bubble3D val="0"/>
            <c:extLst>
              <c:ext xmlns:c16="http://schemas.microsoft.com/office/drawing/2014/chart" uri="{C3380CC4-5D6E-409C-BE32-E72D297353CC}">
                <c16:uniqueId val="{00000001-5777-E344-91B0-B08649ACF94F}"/>
              </c:ext>
            </c:extLst>
          </c:dPt>
          <c:dPt>
            <c:idx val="29"/>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4-AF7A-46DA-9BC4-966E7F6A772A}"/>
              </c:ext>
            </c:extLst>
          </c:dPt>
          <c:cat>
            <c:strRef>
              <c:f>'Chart LMF1.6.A'!$L$5:$L$48</c:f>
              <c:strCache>
                <c:ptCount val="44"/>
                <c:pt idx="0">
                  <c:v>Lithuania</c:v>
                </c:pt>
                <c:pt idx="1">
                  <c:v>Finland</c:v>
                </c:pt>
                <c:pt idx="2">
                  <c:v>Israel</c:v>
                </c:pt>
                <c:pt idx="3">
                  <c:v>Estonia</c:v>
                </c:pt>
                <c:pt idx="4">
                  <c:v>Norway</c:v>
                </c:pt>
                <c:pt idx="5">
                  <c:v>Latvia</c:v>
                </c:pt>
                <c:pt idx="6">
                  <c:v>Sweden</c:v>
                </c:pt>
                <c:pt idx="7">
                  <c:v>Portugal</c:v>
                </c:pt>
                <c:pt idx="8">
                  <c:v>France</c:v>
                </c:pt>
                <c:pt idx="9">
                  <c:v>Iceland</c:v>
                </c:pt>
                <c:pt idx="10">
                  <c:v>Denmark</c:v>
                </c:pt>
                <c:pt idx="11">
                  <c:v>Canada</c:v>
                </c:pt>
                <c:pt idx="12">
                  <c:v>Slovenia</c:v>
                </c:pt>
                <c:pt idx="13">
                  <c:v>United Kingdom</c:v>
                </c:pt>
                <c:pt idx="14">
                  <c:v>Luxembourg</c:v>
                </c:pt>
                <c:pt idx="15">
                  <c:v>Belgium</c:v>
                </c:pt>
                <c:pt idx="16">
                  <c:v>Netherlands</c:v>
                </c:pt>
                <c:pt idx="17">
                  <c:v>Germany</c:v>
                </c:pt>
                <c:pt idx="18">
                  <c:v>Australia</c:v>
                </c:pt>
                <c:pt idx="19">
                  <c:v>Slovak Republic</c:v>
                </c:pt>
                <c:pt idx="20">
                  <c:v>Switzerland</c:v>
                </c:pt>
                <c:pt idx="21">
                  <c:v>Bulgaria</c:v>
                </c:pt>
                <c:pt idx="22">
                  <c:v>New Zealand</c:v>
                </c:pt>
                <c:pt idx="23">
                  <c:v>Austria</c:v>
                </c:pt>
                <c:pt idx="24">
                  <c:v>Ireland</c:v>
                </c:pt>
                <c:pt idx="25">
                  <c:v>Croatia</c:v>
                </c:pt>
                <c:pt idx="26">
                  <c:v>United States</c:v>
                </c:pt>
                <c:pt idx="27">
                  <c:v>Hungary</c:v>
                </c:pt>
                <c:pt idx="28">
                  <c:v>Spain</c:v>
                </c:pt>
                <c:pt idx="29">
                  <c:v>OECD average</c:v>
                </c:pt>
                <c:pt idx="30">
                  <c:v>Cyprus</c:v>
                </c:pt>
                <c:pt idx="31">
                  <c:v>Japan</c:v>
                </c:pt>
                <c:pt idx="32">
                  <c:v>Poland</c:v>
                </c:pt>
                <c:pt idx="33">
                  <c:v>Czech Republic</c:v>
                </c:pt>
                <c:pt idx="34">
                  <c:v>Malta</c:v>
                </c:pt>
                <c:pt idx="35">
                  <c:v>Korea</c:v>
                </c:pt>
                <c:pt idx="36">
                  <c:v>Italy</c:v>
                </c:pt>
                <c:pt idx="37">
                  <c:v>Greece</c:v>
                </c:pt>
                <c:pt idx="38">
                  <c:v>Romania</c:v>
                </c:pt>
                <c:pt idx="39">
                  <c:v>Chile</c:v>
                </c:pt>
                <c:pt idx="40">
                  <c:v>Costa Rica</c:v>
                </c:pt>
                <c:pt idx="41">
                  <c:v>Colombia</c:v>
                </c:pt>
                <c:pt idx="42">
                  <c:v>Mexico</c:v>
                </c:pt>
                <c:pt idx="43">
                  <c:v>Türkiye</c:v>
                </c:pt>
              </c:strCache>
            </c:strRef>
          </c:cat>
          <c:val>
            <c:numRef>
              <c:f>'Chart LMF1.6.A'!$O$5:$O$48</c:f>
              <c:numCache>
                <c:formatCode>0.0</c:formatCode>
                <c:ptCount val="44"/>
                <c:pt idx="0">
                  <c:v>1.018052032328626</c:v>
                </c:pt>
                <c:pt idx="1">
                  <c:v>2.1095987268443679</c:v>
                </c:pt>
                <c:pt idx="2">
                  <c:v>2.9681158268722498</c:v>
                </c:pt>
                <c:pt idx="3">
                  <c:v>3.2832667777529849</c:v>
                </c:pt>
                <c:pt idx="4">
                  <c:v>3.8600368063943336</c:v>
                </c:pt>
                <c:pt idx="5">
                  <c:v>3.881761857396782</c:v>
                </c:pt>
                <c:pt idx="6">
                  <c:v>4.1066139309464091</c:v>
                </c:pt>
                <c:pt idx="7">
                  <c:v>5.1496755899597844</c:v>
                </c:pt>
                <c:pt idx="8">
                  <c:v>5.5220511666202157</c:v>
                </c:pt>
                <c:pt idx="9">
                  <c:v>5.7007848205092984</c:v>
                </c:pt>
                <c:pt idx="10">
                  <c:v>5.8276076470149576</c:v>
                </c:pt>
                <c:pt idx="11">
                  <c:v>6.1470444139924609</c:v>
                </c:pt>
                <c:pt idx="12">
                  <c:v>6.3283420922557383</c:v>
                </c:pt>
                <c:pt idx="13">
                  <c:v>6.5485860812258778</c:v>
                </c:pt>
                <c:pt idx="14">
                  <c:v>6.6207803365061864</c:v>
                </c:pt>
                <c:pt idx="15">
                  <c:v>6.9369999903636597</c:v>
                </c:pt>
                <c:pt idx="16">
                  <c:v>7.031978750321997</c:v>
                </c:pt>
                <c:pt idx="17">
                  <c:v>7.160274385565998</c:v>
                </c:pt>
                <c:pt idx="18">
                  <c:v>7.5610671304896329</c:v>
                </c:pt>
                <c:pt idx="19">
                  <c:v>7.7097672404271123</c:v>
                </c:pt>
                <c:pt idx="20">
                  <c:v>7.7388954584458247</c:v>
                </c:pt>
                <c:pt idx="21">
                  <c:v>7.7607967028538383</c:v>
                </c:pt>
                <c:pt idx="22">
                  <c:v>7.9818704930997342</c:v>
                </c:pt>
                <c:pt idx="23">
                  <c:v>8.5269271555516326</c:v>
                </c:pt>
                <c:pt idx="24">
                  <c:v>8.5757332460178759</c:v>
                </c:pt>
                <c:pt idx="25">
                  <c:v>9.565723655971567</c:v>
                </c:pt>
                <c:pt idx="26">
                  <c:v>9.6449167253006465</c:v>
                </c:pt>
                <c:pt idx="27">
                  <c:v>9.7407876683821542</c:v>
                </c:pt>
                <c:pt idx="28">
                  <c:v>9.8584045428766487</c:v>
                </c:pt>
                <c:pt idx="29" formatCode="0.00">
                  <c:v>10.543548072502249</c:v>
                </c:pt>
                <c:pt idx="30">
                  <c:v>11.323903192760312</c:v>
                </c:pt>
                <c:pt idx="31">
                  <c:v>12.618966899217853</c:v>
                </c:pt>
                <c:pt idx="32">
                  <c:v>12.963473528751159</c:v>
                </c:pt>
                <c:pt idx="33">
                  <c:v>14.205126056611121</c:v>
                </c:pt>
                <c:pt idx="34">
                  <c:v>15.834944251471896</c:v>
                </c:pt>
                <c:pt idx="35">
                  <c:v>17.517001552806967</c:v>
                </c:pt>
                <c:pt idx="36">
                  <c:v>17.671813695163401</c:v>
                </c:pt>
                <c:pt idx="37">
                  <c:v>18.230477388943726</c:v>
                </c:pt>
                <c:pt idx="38">
                  <c:v>18.567775478478445</c:v>
                </c:pt>
                <c:pt idx="39">
                  <c:v>19.01747480039419</c:v>
                </c:pt>
                <c:pt idx="40">
                  <c:v>26.16594251257991</c:v>
                </c:pt>
                <c:pt idx="41">
                  <c:v>26.762275260925172</c:v>
                </c:pt>
                <c:pt idx="42">
                  <c:v>31.088945886526389</c:v>
                </c:pt>
                <c:pt idx="43">
                  <c:v>36.873388279702411</c:v>
                </c:pt>
              </c:numCache>
            </c:numRef>
          </c:val>
          <c:extLst>
            <c:ext xmlns:c16="http://schemas.microsoft.com/office/drawing/2014/chart" uri="{C3380CC4-5D6E-409C-BE32-E72D297353CC}">
              <c16:uniqueId val="{00000002-5777-E344-91B0-B08649ACF94F}"/>
            </c:ext>
          </c:extLst>
        </c:ser>
        <c:dLbls>
          <c:showLegendKey val="0"/>
          <c:showVal val="0"/>
          <c:showCatName val="0"/>
          <c:showSerName val="0"/>
          <c:showPercent val="0"/>
          <c:showBubbleSize val="0"/>
        </c:dLbls>
        <c:gapWidth val="150"/>
        <c:axId val="266790784"/>
        <c:axId val="271126912"/>
      </c:barChart>
      <c:lineChart>
        <c:grouping val="standard"/>
        <c:varyColors val="0"/>
        <c:ser>
          <c:idx val="4"/>
          <c:order val="1"/>
          <c:tx>
            <c:v>Gender Gap in Full-Time Equivalent Employment Rates</c:v>
          </c:tx>
          <c:spPr>
            <a:ln w="25400">
              <a:noFill/>
            </a:ln>
          </c:spPr>
          <c:marker>
            <c:symbol val="diamond"/>
            <c:size val="5"/>
            <c:spPr>
              <a:solidFill>
                <a:srgbClr val="FFFFFF"/>
              </a:solidFill>
              <a:ln w="6350">
                <a:solidFill>
                  <a:srgbClr val="000000"/>
                </a:solidFill>
                <a:prstDash val="solid"/>
              </a:ln>
            </c:spPr>
          </c:marker>
          <c:val>
            <c:numRef>
              <c:f>'Chart LMF1.6.A'!$R$5:$R$48</c:f>
              <c:numCache>
                <c:formatCode>0.0</c:formatCode>
                <c:ptCount val="44"/>
                <c:pt idx="0">
                  <c:v>2.7719447649202351</c:v>
                </c:pt>
                <c:pt idx="1">
                  <c:v>9.3399416684576408</c:v>
                </c:pt>
                <c:pt idx="2">
                  <c:v>13.89806476300793</c:v>
                </c:pt>
                <c:pt idx="3">
                  <c:v>7.9733502408258516</c:v>
                </c:pt>
                <c:pt idx="4">
                  <c:v>11.912139332316535</c:v>
                </c:pt>
                <c:pt idx="5">
                  <c:v>6.0834955525338188</c:v>
                </c:pt>
                <c:pt idx="6">
                  <c:v>9.6488595323159529</c:v>
                </c:pt>
                <c:pt idx="7">
                  <c:v>10.77771764988897</c:v>
                </c:pt>
                <c:pt idx="8">
                  <c:v>13.19684671840983</c:v>
                </c:pt>
                <c:pt idx="9">
                  <c:v>21.304004197561852</c:v>
                </c:pt>
                <c:pt idx="10">
                  <c:v>13.457700313421952</c:v>
                </c:pt>
                <c:pt idx="12">
                  <c:v>9.4643793832910035</c:v>
                </c:pt>
                <c:pt idx="13">
                  <c:v>20.709066348086893</c:v>
                </c:pt>
                <c:pt idx="14">
                  <c:v>15.267393113189655</c:v>
                </c:pt>
                <c:pt idx="15">
                  <c:v>16.183475943682751</c:v>
                </c:pt>
                <c:pt idx="16">
                  <c:v>23.473017132843495</c:v>
                </c:pt>
                <c:pt idx="17">
                  <c:v>20.925332003365426</c:v>
                </c:pt>
                <c:pt idx="18">
                  <c:v>23.731158592324505</c:v>
                </c:pt>
                <c:pt idx="19">
                  <c:v>10.955396250598156</c:v>
                </c:pt>
                <c:pt idx="20">
                  <c:v>26.057217276696036</c:v>
                </c:pt>
                <c:pt idx="21">
                  <c:v>8.7008907314735495</c:v>
                </c:pt>
                <c:pt idx="22">
                  <c:v>22.660342073391966</c:v>
                </c:pt>
                <c:pt idx="23">
                  <c:v>22.482828706167304</c:v>
                </c:pt>
                <c:pt idx="24">
                  <c:v>21.639144447874003</c:v>
                </c:pt>
                <c:pt idx="25">
                  <c:v>11.239049518654234</c:v>
                </c:pt>
                <c:pt idx="26">
                  <c:v>15.141288740726971</c:v>
                </c:pt>
                <c:pt idx="27">
                  <c:v>11.844728439914903</c:v>
                </c:pt>
                <c:pt idx="28">
                  <c:v>17.125055521199236</c:v>
                </c:pt>
                <c:pt idx="29">
                  <c:v>19.60992597647747</c:v>
                </c:pt>
                <c:pt idx="30">
                  <c:v>15.622135125772473</c:v>
                </c:pt>
                <c:pt idx="32">
                  <c:v>17.390298112335472</c:v>
                </c:pt>
                <c:pt idx="33">
                  <c:v>18.393136475740846</c:v>
                </c:pt>
                <c:pt idx="34">
                  <c:v>21.379093804136019</c:v>
                </c:pt>
                <c:pt idx="35">
                  <c:v>25.974435903229654</c:v>
                </c:pt>
                <c:pt idx="36">
                  <c:v>26.130556184327929</c:v>
                </c:pt>
                <c:pt idx="37">
                  <c:v>25.633801601979656</c:v>
                </c:pt>
                <c:pt idx="38">
                  <c:v>19.505167512690988</c:v>
                </c:pt>
                <c:pt idx="39">
                  <c:v>25.09049072043716</c:v>
                </c:pt>
                <c:pt idx="40">
                  <c:v>38.962540222436161</c:v>
                </c:pt>
                <c:pt idx="41">
                  <c:v>40.20019010512398</c:v>
                </c:pt>
                <c:pt idx="42">
                  <c:v>44.25157722822928</c:v>
                </c:pt>
                <c:pt idx="43">
                  <c:v>45.906419892335983</c:v>
                </c:pt>
              </c:numCache>
            </c:numRef>
          </c:val>
          <c:smooth val="0"/>
          <c:extLst>
            <c:ext xmlns:c16="http://schemas.microsoft.com/office/drawing/2014/chart" uri="{C3380CC4-5D6E-409C-BE32-E72D297353CC}">
              <c16:uniqueId val="{00000003-5777-E344-91B0-B08649ACF94F}"/>
            </c:ext>
          </c:extLst>
        </c:ser>
        <c:dLbls>
          <c:showLegendKey val="0"/>
          <c:showVal val="0"/>
          <c:showCatName val="0"/>
          <c:showSerName val="0"/>
          <c:showPercent val="0"/>
          <c:showBubbleSize val="0"/>
        </c:dLbls>
        <c:marker val="1"/>
        <c:smooth val="0"/>
        <c:axId val="266790784"/>
        <c:axId val="271126912"/>
      </c:lineChart>
      <c:catAx>
        <c:axId val="26679078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71126912"/>
        <c:crosses val="autoZero"/>
        <c:auto val="1"/>
        <c:lblAlgn val="ctr"/>
        <c:lblOffset val="0"/>
        <c:tickLblSkip val="1"/>
        <c:tickMarkSkip val="1"/>
        <c:noMultiLvlLbl val="0"/>
      </c:catAx>
      <c:valAx>
        <c:axId val="271126912"/>
        <c:scaling>
          <c:orientation val="minMax"/>
          <c:max val="50"/>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GB" sz="750" b="0" i="0">
                    <a:solidFill>
                      <a:srgbClr val="000000"/>
                    </a:solidFill>
                    <a:latin typeface="Arial Narrow"/>
                  </a:rPr>
                  <a:t>Gender Employment Gap (percentage points)</a:t>
                </a:r>
              </a:p>
            </c:rich>
          </c:tx>
          <c:layout>
            <c:manualLayout>
              <c:xMode val="edge"/>
              <c:yMode val="edge"/>
              <c:x val="8.7445796086387494E-3"/>
              <c:y val="9.4623814457326705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66790784"/>
        <c:crosses val="autoZero"/>
        <c:crossBetween val="between"/>
      </c:valAx>
      <c:spPr>
        <a:solidFill>
          <a:srgbClr val="EAEAEA"/>
        </a:solidFill>
        <a:ln w="9525">
          <a:solidFill>
            <a:srgbClr val="000000"/>
          </a:solidFill>
        </a:ln>
      </c:spPr>
    </c:plotArea>
    <c:legend>
      <c:legendPos val="t"/>
      <c:layout>
        <c:manualLayout>
          <c:xMode val="edge"/>
          <c:yMode val="edge"/>
          <c:x val="3.9199965579952964E-2"/>
          <c:y val="1.9920915254803863E-2"/>
          <c:w val="0.94203806887320396"/>
          <c:h val="7.4703011413678994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rtl="0">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1" r="0.75000000000000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895638102903587E-2"/>
          <c:y val="0.21261370044732258"/>
          <c:w val="0.93645858602571963"/>
          <c:h val="0.720458755915245"/>
        </c:manualLayout>
      </c:layout>
      <c:lineChart>
        <c:grouping val="standard"/>
        <c:varyColors val="0"/>
        <c:ser>
          <c:idx val="0"/>
          <c:order val="0"/>
          <c:tx>
            <c:strRef>
              <c:f>'Chart LMF1.6.B'!$L$27</c:f>
              <c:strCache>
                <c:ptCount val="1"/>
                <c:pt idx="0">
                  <c:v>Gender Employment Gap</c:v>
                </c:pt>
              </c:strCache>
            </c:strRef>
          </c:tx>
          <c:spPr>
            <a:ln w="19050" cap="rnd">
              <a:solidFill>
                <a:schemeClr val="tx1"/>
              </a:solidFill>
              <a:prstDash val="solid"/>
              <a:round/>
            </a:ln>
            <a:effectLst/>
          </c:spPr>
          <c:marker>
            <c:symbol val="square"/>
            <c:size val="5"/>
            <c:spPr>
              <a:solidFill>
                <a:schemeClr val="tx1"/>
              </a:solidFill>
              <a:ln w="19050">
                <a:solidFill>
                  <a:schemeClr val="tx1"/>
                </a:solidFill>
                <a:prstDash val="solid"/>
              </a:ln>
              <a:effectLst/>
            </c:spPr>
          </c:marker>
          <c:cat>
            <c:numRef>
              <c:f>'Chart LMF1.6.B'!$M$26:$AH$26</c:f>
              <c:numCache>
                <c:formatCode>General</c:formatCode>
                <c:ptCount val="22"/>
                <c:pt idx="0">
                  <c:v>2000</c:v>
                </c:pt>
                <c:pt idx="5">
                  <c:v>2005</c:v>
                </c:pt>
                <c:pt idx="9">
                  <c:v>2009</c:v>
                </c:pt>
                <c:pt idx="15">
                  <c:v>2015</c:v>
                </c:pt>
                <c:pt idx="21">
                  <c:v>2021</c:v>
                </c:pt>
              </c:numCache>
            </c:numRef>
          </c:cat>
          <c:val>
            <c:numRef>
              <c:f>'Chart LMF1.6.B'!$M$27:$AH$27</c:f>
              <c:numCache>
                <c:formatCode>0.0</c:formatCode>
                <c:ptCount val="22"/>
                <c:pt idx="0">
                  <c:v>18.107704849697278</c:v>
                </c:pt>
                <c:pt idx="1">
                  <c:v>17.547458275352476</c:v>
                </c:pt>
                <c:pt idx="2">
                  <c:v>16.977850698802143</c:v>
                </c:pt>
                <c:pt idx="3">
                  <c:v>16.635501103437655</c:v>
                </c:pt>
                <c:pt idx="4">
                  <c:v>16.441746107281318</c:v>
                </c:pt>
                <c:pt idx="5">
                  <c:v>16.087925241335135</c:v>
                </c:pt>
                <c:pt idx="6">
                  <c:v>16.037682808277481</c:v>
                </c:pt>
                <c:pt idx="7">
                  <c:v>15.885717762394428</c:v>
                </c:pt>
                <c:pt idx="8">
                  <c:v>15.159328616970548</c:v>
                </c:pt>
                <c:pt idx="9">
                  <c:v>13.059796021819281</c:v>
                </c:pt>
                <c:pt idx="10">
                  <c:v>12.719907016914149</c:v>
                </c:pt>
                <c:pt idx="11">
                  <c:v>12.812497653150217</c:v>
                </c:pt>
                <c:pt idx="12">
                  <c:v>12.28156724768656</c:v>
                </c:pt>
                <c:pt idx="13">
                  <c:v>12.116295361322756</c:v>
                </c:pt>
                <c:pt idx="14">
                  <c:v>12.085036744269516</c:v>
                </c:pt>
                <c:pt idx="15">
                  <c:v>11.965047169097446</c:v>
                </c:pt>
                <c:pt idx="16">
                  <c:v>11.770018834317575</c:v>
                </c:pt>
                <c:pt idx="17">
                  <c:v>11.697720206795012</c:v>
                </c:pt>
                <c:pt idx="18">
                  <c:v>11.607248431896934</c:v>
                </c:pt>
                <c:pt idx="19">
                  <c:v>11.190786585246229</c:v>
                </c:pt>
                <c:pt idx="20">
                  <c:v>10.97711992160292</c:v>
                </c:pt>
                <c:pt idx="21">
                  <c:v>10.543548072502233</c:v>
                </c:pt>
              </c:numCache>
            </c:numRef>
          </c:val>
          <c:smooth val="0"/>
          <c:extLst>
            <c:ext xmlns:c16="http://schemas.microsoft.com/office/drawing/2014/chart" uri="{C3380CC4-5D6E-409C-BE32-E72D297353CC}">
              <c16:uniqueId val="{00000000-6651-464C-8129-030F40E31DCD}"/>
            </c:ext>
          </c:extLst>
        </c:ser>
        <c:ser>
          <c:idx val="1"/>
          <c:order val="1"/>
          <c:tx>
            <c:strRef>
              <c:f>'Chart LMF1.6.B'!$L$28</c:f>
              <c:strCache>
                <c:ptCount val="1"/>
                <c:pt idx="0">
                  <c:v>Gender Gap in Full-Time Equivalent Employment Rates</c:v>
                </c:pt>
              </c:strCache>
            </c:strRef>
          </c:tx>
          <c:spPr>
            <a:ln w="19050" cap="rnd">
              <a:solidFill>
                <a:schemeClr val="tx1"/>
              </a:solidFill>
              <a:prstDash val="dash"/>
              <a:round/>
            </a:ln>
            <a:effectLst/>
          </c:spPr>
          <c:marker>
            <c:symbol val="diamond"/>
            <c:size val="7"/>
            <c:spPr>
              <a:solidFill>
                <a:schemeClr val="bg1"/>
              </a:solidFill>
              <a:ln w="19050">
                <a:solidFill>
                  <a:schemeClr val="tx1"/>
                </a:solidFill>
                <a:prstDash val="solid"/>
              </a:ln>
              <a:effectLst/>
            </c:spPr>
          </c:marker>
          <c:cat>
            <c:numRef>
              <c:f>'Chart LMF1.6.B'!$M$26:$AH$26</c:f>
              <c:numCache>
                <c:formatCode>General</c:formatCode>
                <c:ptCount val="22"/>
                <c:pt idx="0">
                  <c:v>2000</c:v>
                </c:pt>
                <c:pt idx="5">
                  <c:v>2005</c:v>
                </c:pt>
                <c:pt idx="9">
                  <c:v>2009</c:v>
                </c:pt>
                <c:pt idx="15">
                  <c:v>2015</c:v>
                </c:pt>
                <c:pt idx="21">
                  <c:v>2021</c:v>
                </c:pt>
              </c:numCache>
            </c:numRef>
          </c:cat>
          <c:val>
            <c:numRef>
              <c:f>'Chart LMF1.6.B'!$M$28:$AH$28</c:f>
              <c:numCache>
                <c:formatCode>0.0</c:formatCode>
                <c:ptCount val="22"/>
                <c:pt idx="0">
                  <c:v>29.54765256606651</c:v>
                </c:pt>
                <c:pt idx="1">
                  <c:v>29.145650138585239</c:v>
                </c:pt>
                <c:pt idx="2">
                  <c:v>28.421128426727115</c:v>
                </c:pt>
                <c:pt idx="3">
                  <c:v>28.080165591371227</c:v>
                </c:pt>
                <c:pt idx="4">
                  <c:v>27.996364474113186</c:v>
                </c:pt>
                <c:pt idx="5">
                  <c:v>27.769034242492701</c:v>
                </c:pt>
                <c:pt idx="6">
                  <c:v>27.631871454193536</c:v>
                </c:pt>
                <c:pt idx="7">
                  <c:v>27.365191852523957</c:v>
                </c:pt>
                <c:pt idx="8">
                  <c:v>26.395679655047985</c:v>
                </c:pt>
                <c:pt idx="9">
                  <c:v>23.90618350821147</c:v>
                </c:pt>
                <c:pt idx="10">
                  <c:v>23.510831620756456</c:v>
                </c:pt>
                <c:pt idx="11">
                  <c:v>23.460515491279189</c:v>
                </c:pt>
                <c:pt idx="12">
                  <c:v>22.837203112749719</c:v>
                </c:pt>
                <c:pt idx="13">
                  <c:v>22.542325060692932</c:v>
                </c:pt>
                <c:pt idx="14">
                  <c:v>22.369985121290249</c:v>
                </c:pt>
                <c:pt idx="15">
                  <c:v>22.233012706787441</c:v>
                </c:pt>
                <c:pt idx="16">
                  <c:v>21.921623807666542</c:v>
                </c:pt>
                <c:pt idx="17">
                  <c:v>21.819238332475599</c:v>
                </c:pt>
                <c:pt idx="18">
                  <c:v>21.694615639913224</c:v>
                </c:pt>
                <c:pt idx="19">
                  <c:v>21.085339896733842</c:v>
                </c:pt>
                <c:pt idx="20">
                  <c:v>19.928621889312048</c:v>
                </c:pt>
                <c:pt idx="21">
                  <c:v>19.609925976477484</c:v>
                </c:pt>
              </c:numCache>
            </c:numRef>
          </c:val>
          <c:smooth val="0"/>
          <c:extLst>
            <c:ext xmlns:c16="http://schemas.microsoft.com/office/drawing/2014/chart" uri="{C3380CC4-5D6E-409C-BE32-E72D297353CC}">
              <c16:uniqueId val="{00000001-6651-464C-8129-030F40E31DCD}"/>
            </c:ext>
          </c:extLst>
        </c:ser>
        <c:dLbls>
          <c:showLegendKey val="0"/>
          <c:showVal val="0"/>
          <c:showCatName val="0"/>
          <c:showSerName val="0"/>
          <c:showPercent val="0"/>
          <c:showBubbleSize val="0"/>
        </c:dLbls>
        <c:marker val="1"/>
        <c:smooth val="0"/>
        <c:axId val="1552498623"/>
        <c:axId val="1552503615"/>
      </c:lineChart>
      <c:catAx>
        <c:axId val="1552498623"/>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552503615"/>
        <c:crosses val="autoZero"/>
        <c:auto val="1"/>
        <c:lblAlgn val="ctr"/>
        <c:lblOffset val="0"/>
        <c:tickLblSkip val="1"/>
        <c:noMultiLvlLbl val="0"/>
      </c:catAx>
      <c:valAx>
        <c:axId val="1552503615"/>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000" b="0" i="0" u="none" strike="noStrike" kern="1200" baseline="0">
                    <a:solidFill>
                      <a:schemeClr val="tx1"/>
                    </a:solidFill>
                    <a:latin typeface="+mn-lt"/>
                    <a:ea typeface="+mn-ea"/>
                    <a:cs typeface="+mn-cs"/>
                  </a:defRPr>
                </a:pPr>
                <a:r>
                  <a:rPr lang="en-GB" sz="750" b="0" i="0" baseline="0">
                    <a:solidFill>
                      <a:schemeClr val="tx1"/>
                    </a:solidFill>
                    <a:effectLst/>
                    <a:latin typeface="Arial Narrow" panose="020B0606020202030204" pitchFamily="34" charset="0"/>
                  </a:rPr>
                  <a:t>Gender Employment Gap (percentage points)</a:t>
                </a:r>
                <a:endParaRPr lang="en-GB" sz="750">
                  <a:solidFill>
                    <a:schemeClr val="tx1"/>
                  </a:solidFill>
                  <a:effectLst/>
                  <a:latin typeface="Arial Narrow" panose="020B060602020203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solidFill>
                      <a:schemeClr val="tx1"/>
                    </a:solidFill>
                  </a:defRPr>
                </a:pPr>
                <a:endParaRPr lang="en-GB" sz="750">
                  <a:solidFill>
                    <a:schemeClr val="tx1"/>
                  </a:solidFill>
                  <a:latin typeface="Arial Narrow" panose="020B0606020202030204" pitchFamily="34" charset="0"/>
                </a:endParaRPr>
              </a:p>
            </c:rich>
          </c:tx>
          <c:layout>
            <c:manualLayout>
              <c:xMode val="edge"/>
              <c:yMode val="edge"/>
              <c:x val="2.7746500400334829E-4"/>
              <c:y val="7.6739032711792152E-2"/>
            </c:manualLayout>
          </c:layout>
          <c:overlay val="0"/>
          <c:spPr>
            <a:noFill/>
            <a:ln>
              <a:noFill/>
            </a:ln>
            <a:effectLst/>
          </c:spPr>
          <c:txPr>
            <a:bodyPr rot="0" spcFirstLastPara="1" vertOverflow="ellipsis"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000" b="0" i="0" u="none" strike="noStrike" kern="1200" baseline="0">
                  <a:solidFill>
                    <a:schemeClr val="tx1"/>
                  </a:solidFill>
                  <a:latin typeface="+mn-lt"/>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552498623"/>
        <c:crosses val="autoZero"/>
        <c:crossBetween val="between"/>
      </c:valAx>
      <c:spPr>
        <a:solidFill>
          <a:srgbClr val="EAEAEA"/>
        </a:solidFill>
        <a:ln w="9525">
          <a:solidFill>
            <a:schemeClr val="tx1"/>
          </a:solidFill>
        </a:ln>
        <a:effectLst/>
      </c:spPr>
    </c:plotArea>
    <c:legend>
      <c:legendPos val="b"/>
      <c:layout>
        <c:manualLayout>
          <c:xMode val="edge"/>
          <c:yMode val="edge"/>
          <c:x val="4.5753681187627335E-2"/>
          <c:y val="2.8564018381467782E-4"/>
          <c:w val="0.95092087480912113"/>
          <c:h val="7.4703011413679007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t" anchorCtr="0"/>
        <a:lstStyle/>
        <a:p>
          <a:pPr>
            <a:defRPr sz="750" b="0" i="0" u="none" strike="noStrike" kern="1200" baseline="0">
              <a:solidFill>
                <a:srgbClr val="000000"/>
              </a:solidFill>
              <a:latin typeface="Arial Narrow"/>
              <a:ea typeface="Arial Narrow"/>
              <a:cs typeface="Arial Narrow"/>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5348554731629402E-2"/>
          <c:y val="0.210048005998201"/>
          <c:w val="0.93731128269160502"/>
          <c:h val="0.58430303462847299"/>
        </c:manualLayout>
      </c:layout>
      <c:barChart>
        <c:barDir val="col"/>
        <c:grouping val="clustered"/>
        <c:varyColors val="0"/>
        <c:ser>
          <c:idx val="1"/>
          <c:order val="0"/>
          <c:tx>
            <c:strRef>
              <c:f>'Chart LMF1.6.C'!$N$4</c:f>
              <c:strCache>
                <c:ptCount val="1"/>
                <c:pt idx="0">
                  <c:v>Women (↗)</c:v>
                </c:pt>
              </c:strCache>
            </c:strRef>
          </c:tx>
          <c:spPr>
            <a:solidFill>
              <a:schemeClr val="tx2"/>
            </a:solidFill>
            <a:ln w="6350" cmpd="sng">
              <a:solidFill>
                <a:srgbClr val="000000"/>
              </a:solidFill>
              <a:round/>
            </a:ln>
            <a:effectLst/>
          </c:spPr>
          <c:invertIfNegative val="0"/>
          <c:dPt>
            <c:idx val="22"/>
            <c:invertIfNegative val="0"/>
            <c:bubble3D val="0"/>
            <c:extLst>
              <c:ext xmlns:c16="http://schemas.microsoft.com/office/drawing/2014/chart" uri="{C3380CC4-5D6E-409C-BE32-E72D297353CC}">
                <c16:uniqueId val="{00000003-4F6C-0545-A2AA-755D966FCB81}"/>
              </c:ext>
            </c:extLst>
          </c:dPt>
          <c:dPt>
            <c:idx val="23"/>
            <c:invertIfNegative val="0"/>
            <c:bubble3D val="0"/>
            <c:extLst>
              <c:ext xmlns:c16="http://schemas.microsoft.com/office/drawing/2014/chart" uri="{C3380CC4-5D6E-409C-BE32-E72D297353CC}">
                <c16:uniqueId val="{00000005-9B8F-4D92-89C1-7737DE1808D2}"/>
              </c:ext>
            </c:extLst>
          </c:dPt>
          <c:dPt>
            <c:idx val="24"/>
            <c:invertIfNegative val="0"/>
            <c:bubble3D val="0"/>
            <c:extLst>
              <c:ext xmlns:c16="http://schemas.microsoft.com/office/drawing/2014/chart" uri="{C3380CC4-5D6E-409C-BE32-E72D297353CC}">
                <c16:uniqueId val="{00000001-B2DD-4A4C-B0FC-A369C40323DD}"/>
              </c:ext>
            </c:extLst>
          </c:dPt>
          <c:dPt>
            <c:idx val="26"/>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8-E5D9-4E51-9CC2-3EF847424F2B}"/>
              </c:ext>
            </c:extLst>
          </c:dPt>
          <c:dPt>
            <c:idx val="27"/>
            <c:invertIfNegative val="0"/>
            <c:bubble3D val="0"/>
            <c:extLst>
              <c:ext xmlns:c16="http://schemas.microsoft.com/office/drawing/2014/chart" uri="{C3380CC4-5D6E-409C-BE32-E72D297353CC}">
                <c16:uniqueId val="{00000005-0977-4D9E-91D4-43F4EBD36C13}"/>
              </c:ext>
            </c:extLst>
          </c:dPt>
          <c:dPt>
            <c:idx val="28"/>
            <c:invertIfNegative val="0"/>
            <c:bubble3D val="0"/>
            <c:extLst>
              <c:ext xmlns:c16="http://schemas.microsoft.com/office/drawing/2014/chart" uri="{C3380CC4-5D6E-409C-BE32-E72D297353CC}">
                <c16:uniqueId val="{00000006-4A49-42FB-B530-E8CB8CC736A6}"/>
              </c:ext>
            </c:extLst>
          </c:dPt>
          <c:dPt>
            <c:idx val="29"/>
            <c:invertIfNegative val="0"/>
            <c:bubble3D val="0"/>
            <c:extLst>
              <c:ext xmlns:c16="http://schemas.microsoft.com/office/drawing/2014/chart" uri="{C3380CC4-5D6E-409C-BE32-E72D297353CC}">
                <c16:uniqueId val="{00000003-B2DD-4A4C-B0FC-A369C40323DD}"/>
              </c:ext>
            </c:extLst>
          </c:dPt>
          <c:dLbls>
            <c:dLbl>
              <c:idx val="2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5D9-4E51-9CC2-3EF847424F2B}"/>
                </c:ext>
              </c:extLst>
            </c:dLbl>
            <c:numFmt formatCode="#,##0" sourceLinked="0"/>
            <c:spPr>
              <a:noFill/>
              <a:ln>
                <a:noFill/>
              </a:ln>
              <a:effectLst/>
            </c:spPr>
            <c:txPr>
              <a:bodyPr wrap="square" lIns="38100" tIns="19050" rIns="38100" bIns="19050" anchor="ctr">
                <a:spAutoFit/>
              </a:bodyPr>
              <a:lstStyle/>
              <a:p>
                <a:pPr>
                  <a:defRPr sz="750"/>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cat>
            <c:strRef>
              <c:f>'Chart LMF1.6.C'!$L$5:$L$50</c:f>
              <c:strCache>
                <c:ptCount val="46"/>
                <c:pt idx="0">
                  <c:v>Bulgaria</c:v>
                </c:pt>
                <c:pt idx="1">
                  <c:v>Romania</c:v>
                </c:pt>
                <c:pt idx="2">
                  <c:v>Slovak Republic</c:v>
                </c:pt>
                <c:pt idx="3">
                  <c:v>Croatia</c:v>
                </c:pt>
                <c:pt idx="4">
                  <c:v>Lithuania</c:v>
                </c:pt>
                <c:pt idx="5">
                  <c:v>Hungary</c:v>
                </c:pt>
                <c:pt idx="6">
                  <c:v>Portugal</c:v>
                </c:pt>
                <c:pt idx="7">
                  <c:v>Poland</c:v>
                </c:pt>
                <c:pt idx="8">
                  <c:v>Czech Republic</c:v>
                </c:pt>
                <c:pt idx="9">
                  <c:v>Latvia</c:v>
                </c:pt>
                <c:pt idx="10">
                  <c:v>Slovenia</c:v>
                </c:pt>
                <c:pt idx="11">
                  <c:v>Malta</c:v>
                </c:pt>
                <c:pt idx="12">
                  <c:v>Cyprus</c:v>
                </c:pt>
                <c:pt idx="13">
                  <c:v>South Africa</c:v>
                </c:pt>
                <c:pt idx="14">
                  <c:v>Estonia</c:v>
                </c:pt>
                <c:pt idx="15">
                  <c:v>Greece</c:v>
                </c:pt>
                <c:pt idx="16">
                  <c:v>Türkiye</c:v>
                </c:pt>
                <c:pt idx="17">
                  <c:v>Sweden</c:v>
                </c:pt>
                <c:pt idx="18">
                  <c:v>United States</c:v>
                </c:pt>
                <c:pt idx="19">
                  <c:v>Luxembourg</c:v>
                </c:pt>
                <c:pt idx="20">
                  <c:v>France</c:v>
                </c:pt>
                <c:pt idx="21">
                  <c:v>Spain</c:v>
                </c:pt>
                <c:pt idx="22">
                  <c:v>Brazil</c:v>
                </c:pt>
                <c:pt idx="23">
                  <c:v>Israel</c:v>
                </c:pt>
                <c:pt idx="24">
                  <c:v>Finland</c:v>
                </c:pt>
                <c:pt idx="25">
                  <c:v>Denmark</c:v>
                </c:pt>
                <c:pt idx="26">
                  <c:v>Chile</c:v>
                </c:pt>
                <c:pt idx="27">
                  <c:v>OECD average</c:v>
                </c:pt>
                <c:pt idx="28">
                  <c:v>Korea</c:v>
                </c:pt>
                <c:pt idx="29">
                  <c:v>Colombia</c:v>
                </c:pt>
                <c:pt idx="30">
                  <c:v>Canada</c:v>
                </c:pt>
                <c:pt idx="31">
                  <c:v>Iceland</c:v>
                </c:pt>
                <c:pt idx="32">
                  <c:v>Mexico</c:v>
                </c:pt>
                <c:pt idx="33">
                  <c:v>Belgium</c:v>
                </c:pt>
                <c:pt idx="34">
                  <c:v>Norway</c:v>
                </c:pt>
                <c:pt idx="35">
                  <c:v>Costa Rica</c:v>
                </c:pt>
                <c:pt idx="36">
                  <c:v>New Zealand</c:v>
                </c:pt>
                <c:pt idx="37">
                  <c:v>Italy</c:v>
                </c:pt>
                <c:pt idx="38">
                  <c:v>Ireland</c:v>
                </c:pt>
                <c:pt idx="39">
                  <c:v>United Kingdom</c:v>
                </c:pt>
                <c:pt idx="40">
                  <c:v>Austria</c:v>
                </c:pt>
                <c:pt idx="41">
                  <c:v>Germany</c:v>
                </c:pt>
                <c:pt idx="42">
                  <c:v>Australia</c:v>
                </c:pt>
                <c:pt idx="43">
                  <c:v>Japan</c:v>
                </c:pt>
                <c:pt idx="44">
                  <c:v>Switzerland</c:v>
                </c:pt>
                <c:pt idx="45">
                  <c:v>Netherlands</c:v>
                </c:pt>
              </c:strCache>
            </c:strRef>
          </c:cat>
          <c:val>
            <c:numRef>
              <c:f>'Chart LMF1.6.C'!$N$5:$N$50</c:f>
              <c:numCache>
                <c:formatCode>0.0</c:formatCode>
                <c:ptCount val="46"/>
                <c:pt idx="0">
                  <c:v>1.6221026379005847</c:v>
                </c:pt>
                <c:pt idx="1">
                  <c:v>2.3718689312976702</c:v>
                </c:pt>
                <c:pt idx="2">
                  <c:v>4.4670562950404848</c:v>
                </c:pt>
                <c:pt idx="3">
                  <c:v>5.2483251076679212</c:v>
                </c:pt>
                <c:pt idx="4">
                  <c:v>5.9767436788951978</c:v>
                </c:pt>
                <c:pt idx="5">
                  <c:v>6.0077290055046459</c:v>
                </c:pt>
                <c:pt idx="6">
                  <c:v>7.3352294333118939</c:v>
                </c:pt>
                <c:pt idx="7">
                  <c:v>7.3790354677784658</c:v>
                </c:pt>
                <c:pt idx="8">
                  <c:v>7.8467262386543384</c:v>
                </c:pt>
                <c:pt idx="9">
                  <c:v>8.7785209719126556</c:v>
                </c:pt>
                <c:pt idx="10">
                  <c:v>9.0935930713732311</c:v>
                </c:pt>
                <c:pt idx="11">
                  <c:v>11.91780153498391</c:v>
                </c:pt>
                <c:pt idx="12">
                  <c:v>12.089644386812356</c:v>
                </c:pt>
                <c:pt idx="13">
                  <c:v>13.885014721834805</c:v>
                </c:pt>
                <c:pt idx="14">
                  <c:v>14.151935645706873</c:v>
                </c:pt>
                <c:pt idx="15">
                  <c:v>14.422007545714051</c:v>
                </c:pt>
                <c:pt idx="16">
                  <c:v>15.294901699433522</c:v>
                </c:pt>
                <c:pt idx="17">
                  <c:v>15.572126321644118</c:v>
                </c:pt>
                <c:pt idx="18">
                  <c:v>15.7356653467297</c:v>
                </c:pt>
                <c:pt idx="19">
                  <c:v>20.08244549680381</c:v>
                </c:pt>
                <c:pt idx="20">
                  <c:v>20.523489762229882</c:v>
                </c:pt>
                <c:pt idx="21">
                  <c:v>20.653874859302974</c:v>
                </c:pt>
                <c:pt idx="22">
                  <c:v>20.702897443236541</c:v>
                </c:pt>
                <c:pt idx="23">
                  <c:v>20.725063575946727</c:v>
                </c:pt>
                <c:pt idx="24">
                  <c:v>21.128675756116923</c:v>
                </c:pt>
                <c:pt idx="25">
                  <c:v>21.210902594040398</c:v>
                </c:pt>
                <c:pt idx="26">
                  <c:v>22.473169900096408</c:v>
                </c:pt>
                <c:pt idx="27">
                  <c:v>22.474233031071122</c:v>
                </c:pt>
                <c:pt idx="28">
                  <c:v>23.210122510314335</c:v>
                </c:pt>
                <c:pt idx="29">
                  <c:v>23.668617418833815</c:v>
                </c:pt>
                <c:pt idx="30">
                  <c:v>24.385209035707458</c:v>
                </c:pt>
                <c:pt idx="31">
                  <c:v>24.730275287706984</c:v>
                </c:pt>
                <c:pt idx="32">
                  <c:v>26.363126335306028</c:v>
                </c:pt>
                <c:pt idx="33">
                  <c:v>27.613415711695012</c:v>
                </c:pt>
                <c:pt idx="34">
                  <c:v>27.862749124815192</c:v>
                </c:pt>
                <c:pt idx="35">
                  <c:v>28.745711250997868</c:v>
                </c:pt>
                <c:pt idx="36">
                  <c:v>29.398799208084636</c:v>
                </c:pt>
                <c:pt idx="37">
                  <c:v>29.483412351619819</c:v>
                </c:pt>
                <c:pt idx="38">
                  <c:v>31.075259816306705</c:v>
                </c:pt>
                <c:pt idx="39">
                  <c:v>34.482488366721853</c:v>
                </c:pt>
                <c:pt idx="40">
                  <c:v>35.563455093321195</c:v>
                </c:pt>
                <c:pt idx="41">
                  <c:v>35.985194135571895</c:v>
                </c:pt>
                <c:pt idx="42">
                  <c:v>37.057065432946303</c:v>
                </c:pt>
                <c:pt idx="43">
                  <c:v>39.015817223198589</c:v>
                </c:pt>
                <c:pt idx="44">
                  <c:v>41.868699069930088</c:v>
                </c:pt>
                <c:pt idx="45">
                  <c:v>54.652545141388401</c:v>
                </c:pt>
              </c:numCache>
            </c:numRef>
          </c:val>
          <c:extLst>
            <c:ext xmlns:c16="http://schemas.microsoft.com/office/drawing/2014/chart" uri="{C3380CC4-5D6E-409C-BE32-E72D297353CC}">
              <c16:uniqueId val="{00000004-B2DD-4A4C-B0FC-A369C40323DD}"/>
            </c:ext>
          </c:extLst>
        </c:ser>
        <c:dLbls>
          <c:showLegendKey val="0"/>
          <c:showVal val="0"/>
          <c:showCatName val="0"/>
          <c:showSerName val="0"/>
          <c:showPercent val="0"/>
          <c:showBubbleSize val="0"/>
        </c:dLbls>
        <c:gapWidth val="150"/>
        <c:axId val="271288960"/>
        <c:axId val="271299712"/>
      </c:barChart>
      <c:lineChart>
        <c:grouping val="standard"/>
        <c:varyColors val="0"/>
        <c:ser>
          <c:idx val="4"/>
          <c:order val="1"/>
          <c:tx>
            <c:strRef>
              <c:f>'Chart LMF1.6.C'!$M$4</c:f>
              <c:strCache>
                <c:ptCount val="1"/>
                <c:pt idx="0">
                  <c:v>Men</c:v>
                </c:pt>
              </c:strCache>
            </c:strRef>
          </c:tx>
          <c:spPr>
            <a:ln w="25400">
              <a:noFill/>
            </a:ln>
          </c:spPr>
          <c:marker>
            <c:symbol val="diamond"/>
            <c:size val="5"/>
            <c:spPr>
              <a:solidFill>
                <a:srgbClr val="FFFFFF"/>
              </a:solidFill>
              <a:ln w="6350">
                <a:solidFill>
                  <a:srgbClr val="000000"/>
                </a:solidFill>
                <a:prstDash val="solid"/>
              </a:ln>
            </c:spPr>
          </c:marker>
          <c:cat>
            <c:strLit>
              <c:ptCount val="37"/>
              <c:pt idx="0">
                <c:v>New Zealand</c:v>
              </c:pt>
              <c:pt idx="1">
                <c:v>Norway</c:v>
              </c:pt>
              <c:pt idx="2">
                <c:v>Belgium</c:v>
              </c:pt>
              <c:pt idx="3">
                <c:v>Luxembourg</c:v>
              </c:pt>
              <c:pt idx="4">
                <c:v>Greece</c:v>
              </c:pt>
              <c:pt idx="5">
                <c:v>Lithuania</c:v>
              </c:pt>
              <c:pt idx="6">
                <c:v>Denmark</c:v>
              </c:pt>
              <c:pt idx="7">
                <c:v>Ireland</c:v>
              </c:pt>
              <c:pt idx="8">
                <c:v>Spain</c:v>
              </c:pt>
              <c:pt idx="9">
                <c:v>Hungary</c:v>
              </c:pt>
              <c:pt idx="10">
                <c:v>Poland</c:v>
              </c:pt>
              <c:pt idx="11">
                <c:v>Italy</c:v>
              </c:pt>
              <c:pt idx="12">
                <c:v>Slovenia</c:v>
              </c:pt>
              <c:pt idx="13">
                <c:v>Latvia</c:v>
              </c:pt>
              <c:pt idx="14">
                <c:v>Mexico</c:v>
              </c:pt>
              <c:pt idx="15">
                <c:v>Australia</c:v>
              </c:pt>
              <c:pt idx="16">
                <c:v>France</c:v>
              </c:pt>
              <c:pt idx="17">
                <c:v>Iceland</c:v>
              </c:pt>
              <c:pt idx="18">
                <c:v>Sweden</c:v>
              </c:pt>
              <c:pt idx="19">
                <c:v>OECD Average</c:v>
              </c:pt>
              <c:pt idx="20">
                <c:v>Czech Republic</c:v>
              </c:pt>
              <c:pt idx="21">
                <c:v>Slovak Republic</c:v>
              </c:pt>
              <c:pt idx="22">
                <c:v>Chile</c:v>
              </c:pt>
              <c:pt idx="23">
                <c:v>Portugal</c:v>
              </c:pt>
              <c:pt idx="24">
                <c:v>Germany</c:v>
              </c:pt>
              <c:pt idx="25">
                <c:v>United Kingdom</c:v>
              </c:pt>
              <c:pt idx="26">
                <c:v>Austria</c:v>
              </c:pt>
              <c:pt idx="27">
                <c:v>Switzerland</c:v>
              </c:pt>
              <c:pt idx="28">
                <c:v>Finland</c:v>
              </c:pt>
              <c:pt idx="29">
                <c:v>Canada</c:v>
              </c:pt>
              <c:pt idx="30">
                <c:v>United States</c:v>
              </c:pt>
              <c:pt idx="31">
                <c:v>Turkey</c:v>
              </c:pt>
              <c:pt idx="32">
                <c:v>Netherlands</c:v>
              </c:pt>
              <c:pt idx="33">
                <c:v>Israel</c:v>
              </c:pt>
              <c:pt idx="34">
                <c:v>Japan</c:v>
              </c:pt>
              <c:pt idx="35">
                <c:v>Estonia</c:v>
              </c:pt>
              <c:pt idx="36">
                <c:v>Korea</c:v>
              </c:pt>
            </c:strLit>
          </c:cat>
          <c:val>
            <c:numRef>
              <c:f>'Chart LMF1.6.C'!$M$5:$M$50</c:f>
              <c:numCache>
                <c:formatCode>0.0</c:formatCode>
                <c:ptCount val="46"/>
                <c:pt idx="0">
                  <c:v>0.70761672917155083</c:v>
                </c:pt>
                <c:pt idx="1">
                  <c:v>1.5896616796664262</c:v>
                </c:pt>
                <c:pt idx="2">
                  <c:v>1.9623611489019197</c:v>
                </c:pt>
                <c:pt idx="3">
                  <c:v>3.7372833300615196</c:v>
                </c:pt>
                <c:pt idx="4">
                  <c:v>2.6681419359092553</c:v>
                </c:pt>
                <c:pt idx="5">
                  <c:v>2.7366306643306548</c:v>
                </c:pt>
                <c:pt idx="6">
                  <c:v>2.474756362844091</c:v>
                </c:pt>
                <c:pt idx="7">
                  <c:v>2.9083466132324398</c:v>
                </c:pt>
                <c:pt idx="8">
                  <c:v>2.9922919053281181</c:v>
                </c:pt>
                <c:pt idx="9">
                  <c:v>4.4696632326335219</c:v>
                </c:pt>
                <c:pt idx="10">
                  <c:v>5.0375997205980374</c:v>
                </c:pt>
                <c:pt idx="11">
                  <c:v>4.4690330255361639</c:v>
                </c:pt>
                <c:pt idx="12">
                  <c:v>8.7869804978219008</c:v>
                </c:pt>
                <c:pt idx="13">
                  <c:v>7.4175172086399241</c:v>
                </c:pt>
                <c:pt idx="14">
                  <c:v>6.4829261722288516</c:v>
                </c:pt>
                <c:pt idx="15">
                  <c:v>5.1416852072813439</c:v>
                </c:pt>
                <c:pt idx="16">
                  <c:v>6.1745237734323677</c:v>
                </c:pt>
                <c:pt idx="17">
                  <c:v>9.4593555447043443</c:v>
                </c:pt>
                <c:pt idx="18">
                  <c:v>7.9066950867611796</c:v>
                </c:pt>
                <c:pt idx="19">
                  <c:v>6.5278039573565003</c:v>
                </c:pt>
                <c:pt idx="20">
                  <c:v>7.3190615614682697</c:v>
                </c:pt>
                <c:pt idx="21">
                  <c:v>6.43101213745949</c:v>
                </c:pt>
                <c:pt idx="22">
                  <c:v>9.5823248058981285</c:v>
                </c:pt>
                <c:pt idx="23">
                  <c:v>8.8520220075718221</c:v>
                </c:pt>
                <c:pt idx="24">
                  <c:v>13.34634911674752</c:v>
                </c:pt>
                <c:pt idx="25">
                  <c:v>12.539734079301647</c:v>
                </c:pt>
                <c:pt idx="26">
                  <c:v>12.444891767431427</c:v>
                </c:pt>
                <c:pt idx="27">
                  <c:v>8.8247819640148979</c:v>
                </c:pt>
                <c:pt idx="28">
                  <c:v>10.729753613809217</c:v>
                </c:pt>
                <c:pt idx="29">
                  <c:v>8.1948856177804057</c:v>
                </c:pt>
                <c:pt idx="30">
                  <c:v>13.050474088255344</c:v>
                </c:pt>
                <c:pt idx="31">
                  <c:v>10.391525840330932</c:v>
                </c:pt>
                <c:pt idx="32">
                  <c:v>12.488581031459594</c:v>
                </c:pt>
                <c:pt idx="33">
                  <c:v>8.2641304486138516</c:v>
                </c:pt>
                <c:pt idx="34">
                  <c:v>13.606622853443071</c:v>
                </c:pt>
                <c:pt idx="35">
                  <c:v>11.124168077479931</c:v>
                </c:pt>
                <c:pt idx="36">
                  <c:v>11.547375546420817</c:v>
                </c:pt>
                <c:pt idx="37">
                  <c:v>7.9392564901976055</c:v>
                </c:pt>
                <c:pt idx="38">
                  <c:v>9.8350670245785619</c:v>
                </c:pt>
                <c:pt idx="39">
                  <c:v>11.376464139715015</c:v>
                </c:pt>
                <c:pt idx="40">
                  <c:v>8.4615042570440622</c:v>
                </c:pt>
                <c:pt idx="41">
                  <c:v>10.035635526849035</c:v>
                </c:pt>
                <c:pt idx="42">
                  <c:v>15.289809809166757</c:v>
                </c:pt>
                <c:pt idx="43">
                  <c:v>14.976250349259569</c:v>
                </c:pt>
                <c:pt idx="44">
                  <c:v>10.844630839859326</c:v>
                </c:pt>
                <c:pt idx="45">
                  <c:v>19.309727082780171</c:v>
                </c:pt>
              </c:numCache>
            </c:numRef>
          </c:val>
          <c:smooth val="0"/>
          <c:extLst>
            <c:ext xmlns:c16="http://schemas.microsoft.com/office/drawing/2014/chart" uri="{C3380CC4-5D6E-409C-BE32-E72D297353CC}">
              <c16:uniqueId val="{00000005-B2DD-4A4C-B0FC-A369C40323DD}"/>
            </c:ext>
          </c:extLst>
        </c:ser>
        <c:dLbls>
          <c:showLegendKey val="0"/>
          <c:showVal val="0"/>
          <c:showCatName val="0"/>
          <c:showSerName val="0"/>
          <c:showPercent val="0"/>
          <c:showBubbleSize val="0"/>
        </c:dLbls>
        <c:marker val="1"/>
        <c:smooth val="0"/>
        <c:axId val="271288960"/>
        <c:axId val="271299712"/>
      </c:lineChart>
      <c:catAx>
        <c:axId val="2712889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71299712"/>
        <c:crosses val="autoZero"/>
        <c:auto val="1"/>
        <c:lblAlgn val="ctr"/>
        <c:lblOffset val="0"/>
        <c:tickLblSkip val="1"/>
        <c:tickMarkSkip val="1"/>
        <c:noMultiLvlLbl val="0"/>
      </c:catAx>
      <c:valAx>
        <c:axId val="271299712"/>
        <c:scaling>
          <c:orientation val="minMax"/>
          <c:max val="50"/>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GB" sz="750" b="0" i="0" baseline="0">
                    <a:solidFill>
                      <a:srgbClr val="000000"/>
                    </a:solidFill>
                    <a:latin typeface="Arial Narrow"/>
                  </a:rPr>
                  <a:t>(%)</a:t>
                </a:r>
                <a:endParaRPr lang="en-GB" sz="750" b="0" i="0">
                  <a:solidFill>
                    <a:srgbClr val="000000"/>
                  </a:solidFill>
                  <a:latin typeface="Arial Narrow"/>
                </a:endParaRPr>
              </a:p>
            </c:rich>
          </c:tx>
          <c:layout>
            <c:manualLayout>
              <c:xMode val="edge"/>
              <c:yMode val="edge"/>
              <c:x val="1.31168694129581E-2"/>
              <c:y val="9.4623814457326705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71288960"/>
        <c:crosses val="autoZero"/>
        <c:crossBetween val="between"/>
      </c:valAx>
      <c:spPr>
        <a:solidFill>
          <a:srgbClr val="EAEAEA"/>
        </a:solidFill>
        <a:ln w="9525">
          <a:solidFill>
            <a:srgbClr val="000000"/>
          </a:solidFill>
        </a:ln>
      </c:spPr>
    </c:plotArea>
    <c:legend>
      <c:legendPos val="t"/>
      <c:layout>
        <c:manualLayout>
          <c:xMode val="edge"/>
          <c:yMode val="edge"/>
          <c:x val="4.5977209353326297E-2"/>
          <c:y val="1.9920803043647701E-2"/>
          <c:w val="0.93633859976213996"/>
          <c:h val="7.4703011413678994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1" r="0.750000000000001" t="1" header="0.5" footer="0.5"/>
    <c:pageSetup orientation="portrait"/>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4993877730544002E-2"/>
          <c:y val="0.16256836980550932"/>
          <c:w val="0.93811266930611203"/>
          <c:h val="0.60425908906497094"/>
        </c:manualLayout>
      </c:layout>
      <c:barChart>
        <c:barDir val="col"/>
        <c:grouping val="clustered"/>
        <c:varyColors val="0"/>
        <c:ser>
          <c:idx val="1"/>
          <c:order val="0"/>
          <c:tx>
            <c:v>Women (↗)</c:v>
          </c:tx>
          <c:spPr>
            <a:solidFill>
              <a:schemeClr val="tx2"/>
            </a:solidFill>
            <a:ln w="6350" cmpd="sng">
              <a:solidFill>
                <a:srgbClr val="000000"/>
              </a:solidFill>
              <a:round/>
            </a:ln>
            <a:effectLst/>
          </c:spPr>
          <c:invertIfNegative val="0"/>
          <c:dPt>
            <c:idx val="24"/>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5-0DCD-40E5-A925-DF0AAEFE18CF}"/>
              </c:ext>
            </c:extLst>
          </c:dPt>
          <c:dPt>
            <c:idx val="25"/>
            <c:invertIfNegative val="0"/>
            <c:bubble3D val="0"/>
            <c:extLst>
              <c:ext xmlns:c16="http://schemas.microsoft.com/office/drawing/2014/chart" uri="{C3380CC4-5D6E-409C-BE32-E72D297353CC}">
                <c16:uniqueId val="{00000004-0D0C-4DB6-9B3A-5E4C8A7A9908}"/>
              </c:ext>
            </c:extLst>
          </c:dPt>
          <c:dPt>
            <c:idx val="26"/>
            <c:invertIfNegative val="0"/>
            <c:bubble3D val="0"/>
            <c:extLst>
              <c:ext xmlns:c16="http://schemas.microsoft.com/office/drawing/2014/chart" uri="{C3380CC4-5D6E-409C-BE32-E72D297353CC}">
                <c16:uniqueId val="{00000001-D115-3D4C-9078-5BD529F2D338}"/>
              </c:ext>
            </c:extLst>
          </c:dPt>
          <c:dPt>
            <c:idx val="27"/>
            <c:invertIfNegative val="0"/>
            <c:bubble3D val="0"/>
            <c:extLst>
              <c:ext xmlns:c16="http://schemas.microsoft.com/office/drawing/2014/chart" uri="{C3380CC4-5D6E-409C-BE32-E72D297353CC}">
                <c16:uniqueId val="{00000004-B807-43B0-B8C6-1BAD7B49E93B}"/>
              </c:ext>
            </c:extLst>
          </c:dPt>
          <c:dPt>
            <c:idx val="28"/>
            <c:invertIfNegative val="0"/>
            <c:bubble3D val="0"/>
            <c:extLst>
              <c:ext xmlns:c16="http://schemas.microsoft.com/office/drawing/2014/chart" uri="{C3380CC4-5D6E-409C-BE32-E72D297353CC}">
                <c16:uniqueId val="{00000003-D115-3D4C-9078-5BD529F2D338}"/>
              </c:ext>
            </c:extLst>
          </c:dPt>
          <c:dLbls>
            <c:dLbl>
              <c:idx val="2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DCD-40E5-A925-DF0AAEFE18CF}"/>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strRef>
              <c:f>'Chart LMF1.6.D'!$L$5:$L$48</c:f>
              <c:strCache>
                <c:ptCount val="44"/>
                <c:pt idx="0">
                  <c:v>Luxembourg</c:v>
                </c:pt>
                <c:pt idx="1">
                  <c:v>Brazil</c:v>
                </c:pt>
                <c:pt idx="2">
                  <c:v>Poland</c:v>
                </c:pt>
                <c:pt idx="3">
                  <c:v>Malta</c:v>
                </c:pt>
                <c:pt idx="4">
                  <c:v>Portugal</c:v>
                </c:pt>
                <c:pt idx="5">
                  <c:v>Israel</c:v>
                </c:pt>
                <c:pt idx="6">
                  <c:v>Netherlands</c:v>
                </c:pt>
                <c:pt idx="7">
                  <c:v>Switzerland</c:v>
                </c:pt>
                <c:pt idx="8">
                  <c:v>New Zealand</c:v>
                </c:pt>
                <c:pt idx="9">
                  <c:v>Belgium</c:v>
                </c:pt>
                <c:pt idx="10">
                  <c:v>Lithuania</c:v>
                </c:pt>
                <c:pt idx="11">
                  <c:v>Norway</c:v>
                </c:pt>
                <c:pt idx="12">
                  <c:v>United Kingdom</c:v>
                </c:pt>
                <c:pt idx="13">
                  <c:v>Croatia</c:v>
                </c:pt>
                <c:pt idx="14">
                  <c:v>Romania</c:v>
                </c:pt>
                <c:pt idx="15">
                  <c:v>Ireland</c:v>
                </c:pt>
                <c:pt idx="16">
                  <c:v>Sweden</c:v>
                </c:pt>
                <c:pt idx="17">
                  <c:v>Germany</c:v>
                </c:pt>
                <c:pt idx="18">
                  <c:v>Denmark</c:v>
                </c:pt>
                <c:pt idx="19">
                  <c:v>Canada</c:v>
                </c:pt>
                <c:pt idx="20">
                  <c:v>United States</c:v>
                </c:pt>
                <c:pt idx="21">
                  <c:v>France</c:v>
                </c:pt>
                <c:pt idx="22">
                  <c:v>Iceland</c:v>
                </c:pt>
                <c:pt idx="23">
                  <c:v>Australia</c:v>
                </c:pt>
                <c:pt idx="24">
                  <c:v>OECD average</c:v>
                </c:pt>
                <c:pt idx="25">
                  <c:v>Bulgaria</c:v>
                </c:pt>
                <c:pt idx="26">
                  <c:v>Mexico</c:v>
                </c:pt>
                <c:pt idx="27">
                  <c:v>Latvia</c:v>
                </c:pt>
                <c:pt idx="28">
                  <c:v>Colombia</c:v>
                </c:pt>
                <c:pt idx="29">
                  <c:v>Spain</c:v>
                </c:pt>
                <c:pt idx="30">
                  <c:v>Slovenia</c:v>
                </c:pt>
                <c:pt idx="31">
                  <c:v>Cyprus</c:v>
                </c:pt>
                <c:pt idx="32">
                  <c:v>Italy</c:v>
                </c:pt>
                <c:pt idx="33">
                  <c:v>Slovak Republic</c:v>
                </c:pt>
                <c:pt idx="34">
                  <c:v>Hungary</c:v>
                </c:pt>
                <c:pt idx="35">
                  <c:v>Türkiye</c:v>
                </c:pt>
                <c:pt idx="36">
                  <c:v>Czech Republic</c:v>
                </c:pt>
                <c:pt idx="37">
                  <c:v>Greece</c:v>
                </c:pt>
                <c:pt idx="38">
                  <c:v>Estonia</c:v>
                </c:pt>
                <c:pt idx="39">
                  <c:v>Austria</c:v>
                </c:pt>
                <c:pt idx="40">
                  <c:v>Finland</c:v>
                </c:pt>
                <c:pt idx="41">
                  <c:v>Japan</c:v>
                </c:pt>
                <c:pt idx="42">
                  <c:v>Chile</c:v>
                </c:pt>
                <c:pt idx="43">
                  <c:v>Korea</c:v>
                </c:pt>
              </c:strCache>
            </c:strRef>
          </c:cat>
          <c:val>
            <c:numRef>
              <c:f>'Chart LMF1.6.D'!$R$5:$R$48</c:f>
              <c:numCache>
                <c:formatCode>0.0</c:formatCode>
                <c:ptCount val="44"/>
                <c:pt idx="0">
                  <c:v>-10.665611821306175</c:v>
                </c:pt>
                <c:pt idx="1">
                  <c:v>-10.158405957298498</c:v>
                </c:pt>
                <c:pt idx="2">
                  <c:v>-10.063433566208815</c:v>
                </c:pt>
                <c:pt idx="3">
                  <c:v>-7.198087231851785</c:v>
                </c:pt>
                <c:pt idx="4">
                  <c:v>-6.7847671714251812</c:v>
                </c:pt>
                <c:pt idx="5">
                  <c:v>-6.2179466827792211</c:v>
                </c:pt>
                <c:pt idx="6">
                  <c:v>-5.999555224862327</c:v>
                </c:pt>
                <c:pt idx="7">
                  <c:v>-5.7677078236393911</c:v>
                </c:pt>
                <c:pt idx="8">
                  <c:v>-5.6780917799869179</c:v>
                </c:pt>
                <c:pt idx="9">
                  <c:v>-5.4904132822937157</c:v>
                </c:pt>
                <c:pt idx="10">
                  <c:v>-5.3434504021546188</c:v>
                </c:pt>
                <c:pt idx="11">
                  <c:v>-5.0098639428530056</c:v>
                </c:pt>
                <c:pt idx="12">
                  <c:v>-3.9796064938787268</c:v>
                </c:pt>
                <c:pt idx="13">
                  <c:v>-3.7266115941837592</c:v>
                </c:pt>
                <c:pt idx="14">
                  <c:v>-3.6421546612260061</c:v>
                </c:pt>
                <c:pt idx="15">
                  <c:v>-3.4928341656034902</c:v>
                </c:pt>
                <c:pt idx="16">
                  <c:v>-3.4314421928511276</c:v>
                </c:pt>
                <c:pt idx="17">
                  <c:v>-2.7823058671799785</c:v>
                </c:pt>
                <c:pt idx="18">
                  <c:v>-2.6803112195860059</c:v>
                </c:pt>
                <c:pt idx="19">
                  <c:v>-2.5790859904064014</c:v>
                </c:pt>
                <c:pt idx="20">
                  <c:v>-2.5432811498745984</c:v>
                </c:pt>
                <c:pt idx="21">
                  <c:v>-2.0529585166597677</c:v>
                </c:pt>
                <c:pt idx="22">
                  <c:v>-1.7389746572115641</c:v>
                </c:pt>
                <c:pt idx="23">
                  <c:v>-1.6397711478224366</c:v>
                </c:pt>
                <c:pt idx="24">
                  <c:v>-1.1361855920982096</c:v>
                </c:pt>
                <c:pt idx="25">
                  <c:v>-1.1205644718522718</c:v>
                </c:pt>
                <c:pt idx="26">
                  <c:v>-0.82097958138278671</c:v>
                </c:pt>
                <c:pt idx="27">
                  <c:v>-0.59230788486421915</c:v>
                </c:pt>
                <c:pt idx="28">
                  <c:v>-0.5920674309274645</c:v>
                </c:pt>
                <c:pt idx="29">
                  <c:v>-0.2975085106350015</c:v>
                </c:pt>
                <c:pt idx="30">
                  <c:v>-0.21581278196689979</c:v>
                </c:pt>
                <c:pt idx="31">
                  <c:v>0.10829680750720527</c:v>
                </c:pt>
                <c:pt idx="32">
                  <c:v>0.65276192434295766</c:v>
                </c:pt>
                <c:pt idx="33">
                  <c:v>0.72104415137474387</c:v>
                </c:pt>
                <c:pt idx="34">
                  <c:v>0.73823115994015609</c:v>
                </c:pt>
                <c:pt idx="35">
                  <c:v>2.2224946544237376</c:v>
                </c:pt>
                <c:pt idx="36">
                  <c:v>2.3463003960944144</c:v>
                </c:pt>
                <c:pt idx="37">
                  <c:v>3.0274187021274201</c:v>
                </c:pt>
                <c:pt idx="38">
                  <c:v>4.6799861616995155</c:v>
                </c:pt>
                <c:pt idx="39">
                  <c:v>5.2864063172721139</c:v>
                </c:pt>
                <c:pt idx="40">
                  <c:v>6.361836377878582</c:v>
                </c:pt>
                <c:pt idx="41">
                  <c:v>7.2809244356742227</c:v>
                </c:pt>
                <c:pt idx="42">
                  <c:v>10.334485491810808</c:v>
                </c:pt>
                <c:pt idx="43">
                  <c:v>10.769332608087389</c:v>
                </c:pt>
              </c:numCache>
            </c:numRef>
          </c:val>
          <c:extLst>
            <c:ext xmlns:c16="http://schemas.microsoft.com/office/drawing/2014/chart" uri="{C3380CC4-5D6E-409C-BE32-E72D297353CC}">
              <c16:uniqueId val="{00000004-D115-3D4C-9078-5BD529F2D338}"/>
            </c:ext>
          </c:extLst>
        </c:ser>
        <c:dLbls>
          <c:showLegendKey val="0"/>
          <c:showVal val="0"/>
          <c:showCatName val="0"/>
          <c:showSerName val="0"/>
          <c:showPercent val="0"/>
          <c:showBubbleSize val="0"/>
        </c:dLbls>
        <c:gapWidth val="150"/>
        <c:axId val="272144640"/>
        <c:axId val="272151296"/>
      </c:barChart>
      <c:lineChart>
        <c:grouping val="standard"/>
        <c:varyColors val="0"/>
        <c:ser>
          <c:idx val="4"/>
          <c:order val="1"/>
          <c:tx>
            <c:v>Men</c:v>
          </c:tx>
          <c:spPr>
            <a:ln w="25400">
              <a:noFill/>
            </a:ln>
          </c:spPr>
          <c:marker>
            <c:symbol val="diamond"/>
            <c:size val="5"/>
            <c:spPr>
              <a:solidFill>
                <a:srgbClr val="FFFFFF"/>
              </a:solidFill>
              <a:ln w="6350">
                <a:solidFill>
                  <a:srgbClr val="000000"/>
                </a:solidFill>
                <a:prstDash val="solid"/>
              </a:ln>
            </c:spPr>
          </c:marker>
          <c:dLbls>
            <c:dLbl>
              <c:idx val="24"/>
              <c:layout>
                <c:manualLayout>
                  <c:x val="-2.2046068692175558E-2"/>
                  <c:y val="-5.73743043362719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6C4-4579-810B-0FEAC3F9F675}"/>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strLit>
              <c:ptCount val="37"/>
              <c:pt idx="0">
                <c:v>New Zealand</c:v>
              </c:pt>
              <c:pt idx="1">
                <c:v>Norway</c:v>
              </c:pt>
              <c:pt idx="2">
                <c:v>Belgium</c:v>
              </c:pt>
              <c:pt idx="3">
                <c:v>Luxembourg</c:v>
              </c:pt>
              <c:pt idx="4">
                <c:v>Greece</c:v>
              </c:pt>
              <c:pt idx="5">
                <c:v>Lithuania</c:v>
              </c:pt>
              <c:pt idx="6">
                <c:v>Denmark</c:v>
              </c:pt>
              <c:pt idx="7">
                <c:v>Ireland</c:v>
              </c:pt>
              <c:pt idx="8">
                <c:v>Spain</c:v>
              </c:pt>
              <c:pt idx="9">
                <c:v>Hungary</c:v>
              </c:pt>
              <c:pt idx="10">
                <c:v>Poland</c:v>
              </c:pt>
              <c:pt idx="11">
                <c:v>Italy</c:v>
              </c:pt>
              <c:pt idx="12">
                <c:v>Slovenia</c:v>
              </c:pt>
              <c:pt idx="13">
                <c:v>Latvia</c:v>
              </c:pt>
              <c:pt idx="14">
                <c:v>Mexico</c:v>
              </c:pt>
              <c:pt idx="15">
                <c:v>Australia</c:v>
              </c:pt>
              <c:pt idx="16">
                <c:v>France</c:v>
              </c:pt>
              <c:pt idx="17">
                <c:v>Iceland</c:v>
              </c:pt>
              <c:pt idx="18">
                <c:v>Sweden</c:v>
              </c:pt>
              <c:pt idx="19">
                <c:v>OECD Average</c:v>
              </c:pt>
              <c:pt idx="20">
                <c:v>Czech Republic</c:v>
              </c:pt>
              <c:pt idx="21">
                <c:v>Slovak Republic</c:v>
              </c:pt>
              <c:pt idx="22">
                <c:v>Chile</c:v>
              </c:pt>
              <c:pt idx="23">
                <c:v>Portugal</c:v>
              </c:pt>
              <c:pt idx="24">
                <c:v>Germany</c:v>
              </c:pt>
              <c:pt idx="25">
                <c:v>United Kingdom</c:v>
              </c:pt>
              <c:pt idx="26">
                <c:v>Austria</c:v>
              </c:pt>
              <c:pt idx="27">
                <c:v>Switzerland</c:v>
              </c:pt>
              <c:pt idx="28">
                <c:v>Finland</c:v>
              </c:pt>
              <c:pt idx="29">
                <c:v>Canada</c:v>
              </c:pt>
              <c:pt idx="30">
                <c:v>United States</c:v>
              </c:pt>
              <c:pt idx="31">
                <c:v>Turkey</c:v>
              </c:pt>
              <c:pt idx="32">
                <c:v>Netherlands</c:v>
              </c:pt>
              <c:pt idx="33">
                <c:v>Israel</c:v>
              </c:pt>
              <c:pt idx="34">
                <c:v>Japan</c:v>
              </c:pt>
              <c:pt idx="35">
                <c:v>Estonia</c:v>
              </c:pt>
              <c:pt idx="36">
                <c:v>Korea</c:v>
              </c:pt>
            </c:strLit>
          </c:cat>
          <c:val>
            <c:numRef>
              <c:f>'Chart LMF1.6.D'!$O$5:$O$48</c:f>
              <c:numCache>
                <c:formatCode>0.0</c:formatCode>
                <c:ptCount val="44"/>
                <c:pt idx="0">
                  <c:v>4.8950100945566533</c:v>
                </c:pt>
                <c:pt idx="1">
                  <c:v>-0.71797428067531044</c:v>
                </c:pt>
                <c:pt idx="2">
                  <c:v>-4.1908812304923497</c:v>
                </c:pt>
                <c:pt idx="3">
                  <c:v>-2.8160439539374416E-2</c:v>
                </c:pt>
                <c:pt idx="4">
                  <c:v>-3.1588887023849725</c:v>
                </c:pt>
                <c:pt idx="5">
                  <c:v>0.81068693055737029</c:v>
                </c:pt>
                <c:pt idx="6">
                  <c:v>4.0381275275077382</c:v>
                </c:pt>
                <c:pt idx="7">
                  <c:v>1.641295575697411</c:v>
                </c:pt>
                <c:pt idx="8">
                  <c:v>1.5814624508212454</c:v>
                </c:pt>
                <c:pt idx="9">
                  <c:v>1.5446993403002072</c:v>
                </c:pt>
                <c:pt idx="10">
                  <c:v>-1.2501393585677154</c:v>
                </c:pt>
                <c:pt idx="11">
                  <c:v>3.6258609581580625</c:v>
                </c:pt>
                <c:pt idx="12">
                  <c:v>1.8851165420800804</c:v>
                </c:pt>
                <c:pt idx="13">
                  <c:v>-1.2755285481630589</c:v>
                </c:pt>
                <c:pt idx="14">
                  <c:v>-1.876241573567194</c:v>
                </c:pt>
                <c:pt idx="15">
                  <c:v>2.9672837384281996</c:v>
                </c:pt>
                <c:pt idx="16">
                  <c:v>0.93738543845547184</c:v>
                </c:pt>
                <c:pt idx="17">
                  <c:v>2.7837399811421406</c:v>
                </c:pt>
                <c:pt idx="18">
                  <c:v>0.87765599274109363</c:v>
                </c:pt>
                <c:pt idx="19">
                  <c:v>2.1454745583955255</c:v>
                </c:pt>
                <c:pt idx="20">
                  <c:v>0.12482578793922983</c:v>
                </c:pt>
                <c:pt idx="21">
                  <c:v>2.2749952725788951</c:v>
                </c:pt>
                <c:pt idx="22">
                  <c:v>3.2368886490134283</c:v>
                </c:pt>
                <c:pt idx="23">
                  <c:v>3.2687599453972105</c:v>
                </c:pt>
                <c:pt idx="24">
                  <c:v>1.9630213705945554</c:v>
                </c:pt>
                <c:pt idx="25">
                  <c:v>-0.88981156342330159</c:v>
                </c:pt>
                <c:pt idx="26">
                  <c:v>2.4110881177092871</c:v>
                </c:pt>
                <c:pt idx="27">
                  <c:v>0.30341608115828933</c:v>
                </c:pt>
                <c:pt idx="28">
                  <c:v>-1.8326503390396134</c:v>
                </c:pt>
                <c:pt idx="29">
                  <c:v>2.5518681818961597</c:v>
                </c:pt>
                <c:pt idx="30">
                  <c:v>-0.74347071032194645</c:v>
                </c:pt>
                <c:pt idx="31">
                  <c:v>4.9274034008314196</c:v>
                </c:pt>
                <c:pt idx="32">
                  <c:v>2.6525721252711874</c:v>
                </c:pt>
                <c:pt idx="33">
                  <c:v>0.6436798302206006</c:v>
                </c:pt>
                <c:pt idx="34">
                  <c:v>0.71465023158303564</c:v>
                </c:pt>
                <c:pt idx="35">
                  <c:v>3.146246482169583</c:v>
                </c:pt>
                <c:pt idx="36">
                  <c:v>1.4282960908258138</c:v>
                </c:pt>
                <c:pt idx="37">
                  <c:v>1.8923194450739547</c:v>
                </c:pt>
                <c:pt idx="38">
                  <c:v>2.2772051627229768</c:v>
                </c:pt>
                <c:pt idx="39">
                  <c:v>3.5781674089520576</c:v>
                </c:pt>
                <c:pt idx="40">
                  <c:v>5.4621978697644149</c:v>
                </c:pt>
                <c:pt idx="41">
                  <c:v>6.2125140855233045</c:v>
                </c:pt>
                <c:pt idx="42">
                  <c:v>7.6093938750612562</c:v>
                </c:pt>
                <c:pt idx="43">
                  <c:v>4.2849372811032858</c:v>
                </c:pt>
              </c:numCache>
            </c:numRef>
          </c:val>
          <c:smooth val="0"/>
          <c:extLst>
            <c:ext xmlns:c16="http://schemas.microsoft.com/office/drawing/2014/chart" uri="{C3380CC4-5D6E-409C-BE32-E72D297353CC}">
              <c16:uniqueId val="{00000005-D115-3D4C-9078-5BD529F2D338}"/>
            </c:ext>
          </c:extLst>
        </c:ser>
        <c:dLbls>
          <c:showLegendKey val="0"/>
          <c:showVal val="0"/>
          <c:showCatName val="0"/>
          <c:showSerName val="0"/>
          <c:showPercent val="0"/>
          <c:showBubbleSize val="0"/>
        </c:dLbls>
        <c:marker val="1"/>
        <c:smooth val="0"/>
        <c:axId val="272144640"/>
        <c:axId val="272151296"/>
      </c:lineChart>
      <c:catAx>
        <c:axId val="27214464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72151296"/>
        <c:crosses val="autoZero"/>
        <c:auto val="1"/>
        <c:lblAlgn val="ctr"/>
        <c:lblOffset val="0"/>
        <c:tickLblSkip val="1"/>
        <c:tickMarkSkip val="1"/>
        <c:noMultiLvlLbl val="0"/>
      </c:catAx>
      <c:valAx>
        <c:axId val="272151296"/>
        <c:scaling>
          <c:orientation val="minMax"/>
          <c:max val="15"/>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GB" sz="750" b="0" i="0">
                    <a:solidFill>
                      <a:srgbClr val="000000"/>
                    </a:solidFill>
                    <a:latin typeface="Arial Narrow"/>
                  </a:rPr>
                  <a:t>Percentage point</a:t>
                </a:r>
              </a:p>
            </c:rich>
          </c:tx>
          <c:layout>
            <c:manualLayout>
              <c:xMode val="edge"/>
              <c:yMode val="edge"/>
              <c:x val="1.6471008223569845E-3"/>
              <c:y val="7.673414640204674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72144640"/>
        <c:crosses val="autoZero"/>
        <c:crossBetween val="between"/>
      </c:valAx>
      <c:spPr>
        <a:solidFill>
          <a:srgbClr val="EAEAEA"/>
        </a:solidFill>
        <a:ln w="9525">
          <a:solidFill>
            <a:srgbClr val="000000"/>
          </a:solidFill>
        </a:ln>
      </c:spPr>
    </c:plotArea>
    <c:legend>
      <c:legendPos val="t"/>
      <c:layout>
        <c:manualLayout>
          <c:xMode val="edge"/>
          <c:yMode val="edge"/>
          <c:x val="4.5772432227842101E-2"/>
          <c:y val="0"/>
          <c:w val="0.93678236996354003"/>
          <c:h val="5.4782208370031303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1" r="0.750000000000001"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4.5348554731629402E-2"/>
          <c:y val="0.130955476290194"/>
          <c:w val="0.93731128269160502"/>
          <c:h val="0.63760087001605203"/>
        </c:manualLayout>
      </c:layout>
      <c:barChart>
        <c:barDir val="col"/>
        <c:grouping val="clustered"/>
        <c:varyColors val="0"/>
        <c:ser>
          <c:idx val="1"/>
          <c:order val="0"/>
          <c:spPr>
            <a:solidFill>
              <a:schemeClr val="tx2"/>
            </a:solidFill>
            <a:ln w="6350" cmpd="sng">
              <a:solidFill>
                <a:srgbClr val="000000"/>
              </a:solidFill>
              <a:round/>
            </a:ln>
            <a:effectLst/>
          </c:spPr>
          <c:invertIfNegative val="0"/>
          <c:dPt>
            <c:idx val="15"/>
            <c:invertIfNegative val="0"/>
            <c:bubble3D val="0"/>
            <c:extLst>
              <c:ext xmlns:c16="http://schemas.microsoft.com/office/drawing/2014/chart" uri="{C3380CC4-5D6E-409C-BE32-E72D297353CC}">
                <c16:uniqueId val="{00000004-D8B7-CB4E-9835-4EDE0EFB06B5}"/>
              </c:ext>
            </c:extLst>
          </c:dPt>
          <c:dPt>
            <c:idx val="16"/>
            <c:invertIfNegative val="0"/>
            <c:bubble3D val="0"/>
            <c:extLst>
              <c:ext xmlns:c16="http://schemas.microsoft.com/office/drawing/2014/chart" uri="{C3380CC4-5D6E-409C-BE32-E72D297353CC}">
                <c16:uniqueId val="{00000001-745C-1842-9A9D-189D846B1594}"/>
              </c:ext>
            </c:extLst>
          </c:dPt>
          <c:dPt>
            <c:idx val="19"/>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A-9D43-4A35-BE4A-FBC0F73954DC}"/>
              </c:ext>
            </c:extLst>
          </c:dPt>
          <c:dPt>
            <c:idx val="20"/>
            <c:invertIfNegative val="0"/>
            <c:bubble3D val="0"/>
            <c:extLst>
              <c:ext xmlns:c16="http://schemas.microsoft.com/office/drawing/2014/chart" uri="{C3380CC4-5D6E-409C-BE32-E72D297353CC}">
                <c16:uniqueId val="{00000006-0B02-49DB-9128-8361CB80FC49}"/>
              </c:ext>
            </c:extLst>
          </c:dPt>
          <c:dPt>
            <c:idx val="26"/>
            <c:invertIfNegative val="0"/>
            <c:bubble3D val="0"/>
            <c:extLst>
              <c:ext xmlns:c16="http://schemas.microsoft.com/office/drawing/2014/chart" uri="{C3380CC4-5D6E-409C-BE32-E72D297353CC}">
                <c16:uniqueId val="{00000003-745C-1842-9A9D-189D846B1594}"/>
              </c:ext>
            </c:extLst>
          </c:dPt>
          <c:dPt>
            <c:idx val="29"/>
            <c:invertIfNegative val="0"/>
            <c:bubble3D val="0"/>
            <c:extLst>
              <c:ext xmlns:c16="http://schemas.microsoft.com/office/drawing/2014/chart" uri="{C3380CC4-5D6E-409C-BE32-E72D297353CC}">
                <c16:uniqueId val="{00000004-745C-1842-9A9D-189D846B1594}"/>
              </c:ext>
            </c:extLst>
          </c:dPt>
          <c:dLbls>
            <c:dLbl>
              <c:idx val="1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D43-4A35-BE4A-FBC0F73954DC}"/>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strRef>
              <c:f>'Chart LMF1.6.E'!$L$4:$L$47</c:f>
              <c:strCache>
                <c:ptCount val="44"/>
                <c:pt idx="0">
                  <c:v>Japan</c:v>
                </c:pt>
                <c:pt idx="1">
                  <c:v>Türkiye</c:v>
                </c:pt>
                <c:pt idx="2">
                  <c:v>Korea</c:v>
                </c:pt>
                <c:pt idx="3">
                  <c:v>India</c:v>
                </c:pt>
                <c:pt idx="4">
                  <c:v>Cyprus</c:v>
                </c:pt>
                <c:pt idx="5">
                  <c:v>Netherlands</c:v>
                </c:pt>
                <c:pt idx="6">
                  <c:v>Denmark</c:v>
                </c:pt>
                <c:pt idx="7">
                  <c:v>Czech Republic</c:v>
                </c:pt>
                <c:pt idx="8">
                  <c:v>Italy</c:v>
                </c:pt>
                <c:pt idx="9">
                  <c:v>Croatia</c:v>
                </c:pt>
                <c:pt idx="10">
                  <c:v>Malta</c:v>
                </c:pt>
                <c:pt idx="11">
                  <c:v>Germany</c:v>
                </c:pt>
                <c:pt idx="12">
                  <c:v>Greece</c:v>
                </c:pt>
                <c:pt idx="13">
                  <c:v>Chile</c:v>
                </c:pt>
                <c:pt idx="14">
                  <c:v>South Africa</c:v>
                </c:pt>
                <c:pt idx="15">
                  <c:v>Switzerland</c:v>
                </c:pt>
                <c:pt idx="16">
                  <c:v>Indonesia</c:v>
                </c:pt>
                <c:pt idx="17">
                  <c:v>Spain</c:v>
                </c:pt>
                <c:pt idx="18">
                  <c:v>Norway</c:v>
                </c:pt>
                <c:pt idx="19">
                  <c:v>OECD average</c:v>
                </c:pt>
                <c:pt idx="20">
                  <c:v>Slovenia</c:v>
                </c:pt>
                <c:pt idx="21">
                  <c:v>Israel</c:v>
                </c:pt>
                <c:pt idx="22">
                  <c:v>Belgium</c:v>
                </c:pt>
                <c:pt idx="23">
                  <c:v>Austria</c:v>
                </c:pt>
                <c:pt idx="24">
                  <c:v>Canada</c:v>
                </c:pt>
                <c:pt idx="25">
                  <c:v>Romania</c:v>
                </c:pt>
                <c:pt idx="26">
                  <c:v>Finland</c:v>
                </c:pt>
                <c:pt idx="27">
                  <c:v>United Kingdom</c:v>
                </c:pt>
                <c:pt idx="28">
                  <c:v>Lithuania</c:v>
                </c:pt>
                <c:pt idx="29">
                  <c:v>Slovak Republic</c:v>
                </c:pt>
                <c:pt idx="30">
                  <c:v>Hungary</c:v>
                </c:pt>
                <c:pt idx="31">
                  <c:v>Iceland</c:v>
                </c:pt>
                <c:pt idx="32">
                  <c:v>France</c:v>
                </c:pt>
                <c:pt idx="33">
                  <c:v>Portugal</c:v>
                </c:pt>
                <c:pt idx="34">
                  <c:v>Ireland</c:v>
                </c:pt>
                <c:pt idx="35">
                  <c:v>Bulgaria</c:v>
                </c:pt>
                <c:pt idx="36">
                  <c:v>Mexico</c:v>
                </c:pt>
                <c:pt idx="37">
                  <c:v>Brazil</c:v>
                </c:pt>
                <c:pt idx="38">
                  <c:v>Australia</c:v>
                </c:pt>
                <c:pt idx="39">
                  <c:v>Estonia</c:v>
                </c:pt>
                <c:pt idx="40">
                  <c:v>United States</c:v>
                </c:pt>
                <c:pt idx="41">
                  <c:v>Sweden</c:v>
                </c:pt>
                <c:pt idx="42">
                  <c:v>Poland</c:v>
                </c:pt>
                <c:pt idx="43">
                  <c:v>Latvia</c:v>
                </c:pt>
              </c:strCache>
            </c:strRef>
          </c:cat>
          <c:val>
            <c:numRef>
              <c:f>'Chart LMF1.6.E'!$M$4:$M$47</c:f>
              <c:numCache>
                <c:formatCode>0.0</c:formatCode>
                <c:ptCount val="44"/>
                <c:pt idx="0">
                  <c:v>13.2</c:v>
                </c:pt>
                <c:pt idx="1">
                  <c:v>16.2</c:v>
                </c:pt>
                <c:pt idx="2">
                  <c:v>16.3</c:v>
                </c:pt>
                <c:pt idx="3">
                  <c:v>17.600000000000001</c:v>
                </c:pt>
                <c:pt idx="4">
                  <c:v>21</c:v>
                </c:pt>
                <c:pt idx="5">
                  <c:v>26</c:v>
                </c:pt>
                <c:pt idx="6">
                  <c:v>28.2</c:v>
                </c:pt>
                <c:pt idx="7">
                  <c:v>28.4</c:v>
                </c:pt>
                <c:pt idx="8">
                  <c:v>28.6</c:v>
                </c:pt>
                <c:pt idx="9">
                  <c:v>28.9</c:v>
                </c:pt>
                <c:pt idx="10">
                  <c:v>29</c:v>
                </c:pt>
                <c:pt idx="11">
                  <c:v>29.2</c:v>
                </c:pt>
                <c:pt idx="12">
                  <c:v>29.6</c:v>
                </c:pt>
                <c:pt idx="13">
                  <c:v>30.4</c:v>
                </c:pt>
                <c:pt idx="14">
                  <c:v>31.6</c:v>
                </c:pt>
                <c:pt idx="15">
                  <c:v>31.9</c:v>
                </c:pt>
                <c:pt idx="16">
                  <c:v>32.4</c:v>
                </c:pt>
                <c:pt idx="17">
                  <c:v>33.299999999999997</c:v>
                </c:pt>
                <c:pt idx="18">
                  <c:v>33.5</c:v>
                </c:pt>
                <c:pt idx="19">
                  <c:v>33.700000000000003</c:v>
                </c:pt>
                <c:pt idx="20">
                  <c:v>34</c:v>
                </c:pt>
                <c:pt idx="21">
                  <c:v>34.6</c:v>
                </c:pt>
                <c:pt idx="22">
                  <c:v>35.4</c:v>
                </c:pt>
                <c:pt idx="23">
                  <c:v>35.5</c:v>
                </c:pt>
                <c:pt idx="24">
                  <c:v>35.6</c:v>
                </c:pt>
                <c:pt idx="25">
                  <c:v>35.799999999999997</c:v>
                </c:pt>
                <c:pt idx="26">
                  <c:v>36.5</c:v>
                </c:pt>
                <c:pt idx="27">
                  <c:v>36.799999999999997</c:v>
                </c:pt>
                <c:pt idx="28">
                  <c:v>37</c:v>
                </c:pt>
                <c:pt idx="29">
                  <c:v>37.299999999999997</c:v>
                </c:pt>
                <c:pt idx="30">
                  <c:v>37.299999999999997</c:v>
                </c:pt>
                <c:pt idx="31">
                  <c:v>37.6</c:v>
                </c:pt>
                <c:pt idx="32">
                  <c:v>37.799999999999997</c:v>
                </c:pt>
                <c:pt idx="33">
                  <c:v>38</c:v>
                </c:pt>
                <c:pt idx="34">
                  <c:v>38</c:v>
                </c:pt>
                <c:pt idx="35">
                  <c:v>38.299999999999997</c:v>
                </c:pt>
                <c:pt idx="36">
                  <c:v>38.5</c:v>
                </c:pt>
                <c:pt idx="37">
                  <c:v>38.700000000000003</c:v>
                </c:pt>
                <c:pt idx="38">
                  <c:v>40</c:v>
                </c:pt>
                <c:pt idx="39">
                  <c:v>41.2</c:v>
                </c:pt>
                <c:pt idx="40">
                  <c:v>41.4</c:v>
                </c:pt>
                <c:pt idx="41">
                  <c:v>43</c:v>
                </c:pt>
                <c:pt idx="42">
                  <c:v>43</c:v>
                </c:pt>
                <c:pt idx="43">
                  <c:v>45.9</c:v>
                </c:pt>
              </c:numCache>
            </c:numRef>
          </c:val>
          <c:extLst>
            <c:ext xmlns:c16="http://schemas.microsoft.com/office/drawing/2014/chart" uri="{C3380CC4-5D6E-409C-BE32-E72D297353CC}">
              <c16:uniqueId val="{00000005-745C-1842-9A9D-189D846B1594}"/>
            </c:ext>
          </c:extLst>
        </c:ser>
        <c:dLbls>
          <c:showLegendKey val="0"/>
          <c:showVal val="0"/>
          <c:showCatName val="0"/>
          <c:showSerName val="0"/>
          <c:showPercent val="0"/>
          <c:showBubbleSize val="0"/>
        </c:dLbls>
        <c:gapWidth val="100"/>
        <c:axId val="276051456"/>
        <c:axId val="276052992"/>
      </c:barChart>
      <c:catAx>
        <c:axId val="2760514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76052992"/>
        <c:crosses val="autoZero"/>
        <c:auto val="1"/>
        <c:lblAlgn val="ctr"/>
        <c:lblOffset val="0"/>
        <c:tickLblSkip val="1"/>
        <c:tickMarkSkip val="1"/>
        <c:noMultiLvlLbl val="0"/>
      </c:catAx>
      <c:valAx>
        <c:axId val="276052992"/>
        <c:scaling>
          <c:orientation val="minMax"/>
          <c:max val="50"/>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GB" sz="750" b="0" i="0" baseline="0">
                    <a:solidFill>
                      <a:srgbClr val="000000"/>
                    </a:solidFill>
                    <a:latin typeface="Arial Narrow"/>
                  </a:rPr>
                  <a:t>%</a:t>
                </a:r>
                <a:endParaRPr lang="en-GB" sz="750" b="0" i="0">
                  <a:solidFill>
                    <a:srgbClr val="000000"/>
                  </a:solidFill>
                  <a:latin typeface="Arial Narrow"/>
                </a:endParaRPr>
              </a:p>
            </c:rich>
          </c:tx>
          <c:layout>
            <c:manualLayout>
              <c:xMode val="edge"/>
              <c:yMode val="edge"/>
              <c:x val="1.31169040763108E-2"/>
              <c:y val="5.6450620984077196E-3"/>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76051456"/>
        <c:crosses val="autoZero"/>
        <c:crossBetween val="between"/>
      </c:valAx>
      <c:spPr>
        <a:solidFill>
          <a:srgbClr val="EAEAEA"/>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1" r="0.750000000000001"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5348554731629402E-2"/>
          <c:y val="0.210048005998201"/>
          <c:w val="0.93731128269160502"/>
          <c:h val="0.54179996095529404"/>
        </c:manualLayout>
      </c:layout>
      <c:barChart>
        <c:barDir val="col"/>
        <c:grouping val="clustered"/>
        <c:varyColors val="0"/>
        <c:ser>
          <c:idx val="1"/>
          <c:order val="0"/>
          <c:tx>
            <c:v>Women (↗)</c:v>
          </c:tx>
          <c:spPr>
            <a:solidFill>
              <a:schemeClr val="tx2"/>
            </a:solidFill>
            <a:ln w="6350" cmpd="sng">
              <a:solidFill>
                <a:schemeClr val="tx1"/>
              </a:solidFill>
              <a:round/>
            </a:ln>
            <a:effectLst/>
          </c:spPr>
          <c:invertIfNegative val="0"/>
          <c:dPt>
            <c:idx val="23"/>
            <c:invertIfNegative val="0"/>
            <c:bubble3D val="0"/>
            <c:extLst>
              <c:ext xmlns:c16="http://schemas.microsoft.com/office/drawing/2014/chart" uri="{C3380CC4-5D6E-409C-BE32-E72D297353CC}">
                <c16:uniqueId val="{00000002-5B15-A749-9713-099F7E65D032}"/>
              </c:ext>
            </c:extLst>
          </c:dPt>
          <c:dPt>
            <c:idx val="24"/>
            <c:invertIfNegative val="0"/>
            <c:bubble3D val="0"/>
            <c:spPr>
              <a:solidFill>
                <a:schemeClr val="tx1"/>
              </a:solidFill>
              <a:ln w="6350" cmpd="sng">
                <a:solidFill>
                  <a:schemeClr val="tx1"/>
                </a:solidFill>
                <a:round/>
              </a:ln>
              <a:effectLst/>
            </c:spPr>
            <c:extLst>
              <c:ext xmlns:c16="http://schemas.microsoft.com/office/drawing/2014/chart" uri="{C3380CC4-5D6E-409C-BE32-E72D297353CC}">
                <c16:uniqueId val="{00000004-91B1-4C7A-81A2-9F75BBCB56D0}"/>
              </c:ext>
            </c:extLst>
          </c:dPt>
          <c:dPt>
            <c:idx val="26"/>
            <c:invertIfNegative val="0"/>
            <c:bubble3D val="0"/>
            <c:extLst>
              <c:ext xmlns:c16="http://schemas.microsoft.com/office/drawing/2014/chart" uri="{C3380CC4-5D6E-409C-BE32-E72D297353CC}">
                <c16:uniqueId val="{00000001-A378-6044-9626-2608C6E8BD5B}"/>
              </c:ext>
            </c:extLst>
          </c:dPt>
          <c:cat>
            <c:strRef>
              <c:f>'Chart LMF1.6.F'!$L$5:$L$46</c:f>
              <c:strCache>
                <c:ptCount val="42"/>
                <c:pt idx="0">
                  <c:v>Romania</c:v>
                </c:pt>
                <c:pt idx="1">
                  <c:v>Estonia</c:v>
                </c:pt>
                <c:pt idx="2">
                  <c:v>Lithuania</c:v>
                </c:pt>
                <c:pt idx="3">
                  <c:v>Latvia</c:v>
                </c:pt>
                <c:pt idx="4">
                  <c:v>Bulgaria</c:v>
                </c:pt>
                <c:pt idx="5">
                  <c:v>United States</c:v>
                </c:pt>
                <c:pt idx="6">
                  <c:v>Slovak Republic</c:v>
                </c:pt>
                <c:pt idx="7">
                  <c:v>Costa Rica</c:v>
                </c:pt>
                <c:pt idx="8">
                  <c:v>Australia</c:v>
                </c:pt>
                <c:pt idx="9">
                  <c:v>United Kingdom</c:v>
                </c:pt>
                <c:pt idx="10">
                  <c:v>Hungary</c:v>
                </c:pt>
                <c:pt idx="11">
                  <c:v>Czech Republic</c:v>
                </c:pt>
                <c:pt idx="12">
                  <c:v>Austria</c:v>
                </c:pt>
                <c:pt idx="13">
                  <c:v>Ireland</c:v>
                </c:pt>
                <c:pt idx="14">
                  <c:v>New Zealand</c:v>
                </c:pt>
                <c:pt idx="15">
                  <c:v>Türkiye</c:v>
                </c:pt>
                <c:pt idx="16">
                  <c:v>Malta</c:v>
                </c:pt>
                <c:pt idx="17">
                  <c:v>Luxembourg</c:v>
                </c:pt>
                <c:pt idx="18">
                  <c:v>Norway</c:v>
                </c:pt>
                <c:pt idx="19">
                  <c:v>Belgium</c:v>
                </c:pt>
                <c:pt idx="20">
                  <c:v>Germany</c:v>
                </c:pt>
                <c:pt idx="21">
                  <c:v>Greece</c:v>
                </c:pt>
                <c:pt idx="22">
                  <c:v>Denmark</c:v>
                </c:pt>
                <c:pt idx="23">
                  <c:v>Canada</c:v>
                </c:pt>
                <c:pt idx="24">
                  <c:v>OECD average</c:v>
                </c:pt>
                <c:pt idx="25">
                  <c:v>Switzerland</c:v>
                </c:pt>
                <c:pt idx="26">
                  <c:v>Slovenia</c:v>
                </c:pt>
                <c:pt idx="27">
                  <c:v>Iceland</c:v>
                </c:pt>
                <c:pt idx="28">
                  <c:v>Croatia</c:v>
                </c:pt>
                <c:pt idx="29">
                  <c:v>Poland</c:v>
                </c:pt>
                <c:pt idx="30">
                  <c:v>France</c:v>
                </c:pt>
                <c:pt idx="31">
                  <c:v>Cyprus</c:v>
                </c:pt>
                <c:pt idx="32">
                  <c:v>Portugal</c:v>
                </c:pt>
                <c:pt idx="33">
                  <c:v>Sweden</c:v>
                </c:pt>
                <c:pt idx="34">
                  <c:v>Italy</c:v>
                </c:pt>
                <c:pt idx="35">
                  <c:v>Finland</c:v>
                </c:pt>
                <c:pt idx="36">
                  <c:v>Japan</c:v>
                </c:pt>
                <c:pt idx="37">
                  <c:v>Chile</c:v>
                </c:pt>
                <c:pt idx="38">
                  <c:v>Spain</c:v>
                </c:pt>
                <c:pt idx="39">
                  <c:v>Netherlands</c:v>
                </c:pt>
                <c:pt idx="40">
                  <c:v>Colombia</c:v>
                </c:pt>
                <c:pt idx="41">
                  <c:v>Korea</c:v>
                </c:pt>
              </c:strCache>
            </c:strRef>
          </c:cat>
          <c:val>
            <c:numRef>
              <c:f>'Chart LMF1.6.F'!$N$5:$N$46</c:f>
              <c:numCache>
                <c:formatCode>0.0</c:formatCode>
                <c:ptCount val="42"/>
                <c:pt idx="0">
                  <c:v>1.1200000000000001</c:v>
                </c:pt>
                <c:pt idx="1">
                  <c:v>1.67</c:v>
                </c:pt>
                <c:pt idx="2">
                  <c:v>1.9</c:v>
                </c:pt>
                <c:pt idx="3">
                  <c:v>2.4</c:v>
                </c:pt>
                <c:pt idx="4">
                  <c:v>2.95</c:v>
                </c:pt>
                <c:pt idx="5">
                  <c:v>3.82</c:v>
                </c:pt>
                <c:pt idx="6">
                  <c:v>4.51</c:v>
                </c:pt>
                <c:pt idx="7">
                  <c:v>4.6100000000000003</c:v>
                </c:pt>
                <c:pt idx="8">
                  <c:v>5.86</c:v>
                </c:pt>
                <c:pt idx="9">
                  <c:v>6.21</c:v>
                </c:pt>
                <c:pt idx="10">
                  <c:v>6.23</c:v>
                </c:pt>
                <c:pt idx="11">
                  <c:v>8.31</c:v>
                </c:pt>
                <c:pt idx="12">
                  <c:v>8.65</c:v>
                </c:pt>
                <c:pt idx="13">
                  <c:v>9.4</c:v>
                </c:pt>
                <c:pt idx="14">
                  <c:v>9.43</c:v>
                </c:pt>
                <c:pt idx="15">
                  <c:v>9.65</c:v>
                </c:pt>
                <c:pt idx="16">
                  <c:v>9.68</c:v>
                </c:pt>
                <c:pt idx="17">
                  <c:v>10.119999999999999</c:v>
                </c:pt>
                <c:pt idx="18">
                  <c:v>10.89</c:v>
                </c:pt>
                <c:pt idx="19">
                  <c:v>11.11</c:v>
                </c:pt>
                <c:pt idx="20">
                  <c:v>11.17</c:v>
                </c:pt>
                <c:pt idx="21">
                  <c:v>12.37</c:v>
                </c:pt>
                <c:pt idx="22">
                  <c:v>12.47</c:v>
                </c:pt>
                <c:pt idx="23">
                  <c:v>12.83</c:v>
                </c:pt>
                <c:pt idx="24">
                  <c:v>13.083888888888888</c:v>
                </c:pt>
                <c:pt idx="25">
                  <c:v>13.4</c:v>
                </c:pt>
                <c:pt idx="26">
                  <c:v>13.54</c:v>
                </c:pt>
                <c:pt idx="27">
                  <c:v>14.05</c:v>
                </c:pt>
                <c:pt idx="28">
                  <c:v>15.57</c:v>
                </c:pt>
                <c:pt idx="29">
                  <c:v>15.61</c:v>
                </c:pt>
                <c:pt idx="30">
                  <c:v>15.74</c:v>
                </c:pt>
                <c:pt idx="31">
                  <c:v>16.98</c:v>
                </c:pt>
                <c:pt idx="32">
                  <c:v>17.059999999999999</c:v>
                </c:pt>
                <c:pt idx="33">
                  <c:v>17.18</c:v>
                </c:pt>
                <c:pt idx="34">
                  <c:v>17.28</c:v>
                </c:pt>
                <c:pt idx="35">
                  <c:v>19.260000000000002</c:v>
                </c:pt>
                <c:pt idx="36">
                  <c:v>20.5</c:v>
                </c:pt>
                <c:pt idx="37">
                  <c:v>25.44</c:v>
                </c:pt>
                <c:pt idx="38">
                  <c:v>27.47</c:v>
                </c:pt>
                <c:pt idx="39">
                  <c:v>29.07</c:v>
                </c:pt>
                <c:pt idx="40">
                  <c:v>29.8</c:v>
                </c:pt>
                <c:pt idx="41">
                  <c:v>32.01</c:v>
                </c:pt>
              </c:numCache>
            </c:numRef>
          </c:val>
          <c:extLst>
            <c:ext xmlns:c16="http://schemas.microsoft.com/office/drawing/2014/chart" uri="{C3380CC4-5D6E-409C-BE32-E72D297353CC}">
              <c16:uniqueId val="{00000002-A378-6044-9626-2608C6E8BD5B}"/>
            </c:ext>
          </c:extLst>
        </c:ser>
        <c:dLbls>
          <c:showLegendKey val="0"/>
          <c:showVal val="0"/>
          <c:showCatName val="0"/>
          <c:showSerName val="0"/>
          <c:showPercent val="0"/>
          <c:showBubbleSize val="0"/>
        </c:dLbls>
        <c:gapWidth val="150"/>
        <c:axId val="276112128"/>
        <c:axId val="276114048"/>
      </c:barChart>
      <c:lineChart>
        <c:grouping val="standard"/>
        <c:varyColors val="0"/>
        <c:ser>
          <c:idx val="4"/>
          <c:order val="1"/>
          <c:tx>
            <c:v>Men</c:v>
          </c:tx>
          <c:spPr>
            <a:ln w="25400">
              <a:noFill/>
            </a:ln>
          </c:spPr>
          <c:marker>
            <c:symbol val="diamond"/>
            <c:size val="5"/>
            <c:spPr>
              <a:solidFill>
                <a:srgbClr val="FFFFFF"/>
              </a:solidFill>
              <a:ln w="6350">
                <a:solidFill>
                  <a:srgbClr val="000000"/>
                </a:solidFill>
                <a:prstDash val="solid"/>
              </a:ln>
            </c:spPr>
          </c:marker>
          <c:cat>
            <c:strLit>
              <c:ptCount val="37"/>
              <c:pt idx="0">
                <c:v>New Zealand</c:v>
              </c:pt>
              <c:pt idx="1">
                <c:v>Norway</c:v>
              </c:pt>
              <c:pt idx="2">
                <c:v>Belgium</c:v>
              </c:pt>
              <c:pt idx="3">
                <c:v>Luxembourg</c:v>
              </c:pt>
              <c:pt idx="4">
                <c:v>Greece</c:v>
              </c:pt>
              <c:pt idx="5">
                <c:v>Lithuania</c:v>
              </c:pt>
              <c:pt idx="6">
                <c:v>Denmark</c:v>
              </c:pt>
              <c:pt idx="7">
                <c:v>Ireland</c:v>
              </c:pt>
              <c:pt idx="8">
                <c:v>Spain</c:v>
              </c:pt>
              <c:pt idx="9">
                <c:v>Hungary</c:v>
              </c:pt>
              <c:pt idx="10">
                <c:v>Poland</c:v>
              </c:pt>
              <c:pt idx="11">
                <c:v>Italy</c:v>
              </c:pt>
              <c:pt idx="12">
                <c:v>Slovenia</c:v>
              </c:pt>
              <c:pt idx="13">
                <c:v>Latvia</c:v>
              </c:pt>
              <c:pt idx="14">
                <c:v>Mexico</c:v>
              </c:pt>
              <c:pt idx="15">
                <c:v>Australia</c:v>
              </c:pt>
              <c:pt idx="16">
                <c:v>France</c:v>
              </c:pt>
              <c:pt idx="17">
                <c:v>Iceland</c:v>
              </c:pt>
              <c:pt idx="18">
                <c:v>Sweden</c:v>
              </c:pt>
              <c:pt idx="19">
                <c:v>OECD Average</c:v>
              </c:pt>
              <c:pt idx="20">
                <c:v>Czech Republic</c:v>
              </c:pt>
              <c:pt idx="21">
                <c:v>Slovak Republic</c:v>
              </c:pt>
              <c:pt idx="22">
                <c:v>Chile</c:v>
              </c:pt>
              <c:pt idx="23">
                <c:v>Portugal</c:v>
              </c:pt>
              <c:pt idx="24">
                <c:v>Germany</c:v>
              </c:pt>
              <c:pt idx="25">
                <c:v>United Kingdom</c:v>
              </c:pt>
              <c:pt idx="26">
                <c:v>Austria</c:v>
              </c:pt>
              <c:pt idx="27">
                <c:v>Switzerland</c:v>
              </c:pt>
              <c:pt idx="28">
                <c:v>Finland</c:v>
              </c:pt>
              <c:pt idx="29">
                <c:v>Canada</c:v>
              </c:pt>
              <c:pt idx="30">
                <c:v>United States</c:v>
              </c:pt>
              <c:pt idx="31">
                <c:v>Turkey</c:v>
              </c:pt>
              <c:pt idx="32">
                <c:v>Netherlands</c:v>
              </c:pt>
              <c:pt idx="33">
                <c:v>Israel</c:v>
              </c:pt>
              <c:pt idx="34">
                <c:v>Japan</c:v>
              </c:pt>
              <c:pt idx="35">
                <c:v>Estonia</c:v>
              </c:pt>
              <c:pt idx="36">
                <c:v>Korea</c:v>
              </c:pt>
            </c:strLit>
          </c:cat>
          <c:val>
            <c:numRef>
              <c:f>'Chart LMF1.6.F'!$M$5:$M$46</c:f>
              <c:numCache>
                <c:formatCode>0.0</c:formatCode>
                <c:ptCount val="42"/>
                <c:pt idx="0">
                  <c:v>3.3</c:v>
                </c:pt>
                <c:pt idx="1">
                  <c:v>1.78</c:v>
                </c:pt>
                <c:pt idx="2">
                  <c:v>1.92</c:v>
                </c:pt>
                <c:pt idx="3">
                  <c:v>3.28</c:v>
                </c:pt>
                <c:pt idx="4">
                  <c:v>3.95</c:v>
                </c:pt>
                <c:pt idx="5">
                  <c:v>4.07</c:v>
                </c:pt>
                <c:pt idx="6">
                  <c:v>4.1900000000000004</c:v>
                </c:pt>
                <c:pt idx="7">
                  <c:v>8.42</c:v>
                </c:pt>
                <c:pt idx="8">
                  <c:v>4.7300000000000004</c:v>
                </c:pt>
                <c:pt idx="9">
                  <c:v>4.97</c:v>
                </c:pt>
                <c:pt idx="10">
                  <c:v>5.65</c:v>
                </c:pt>
                <c:pt idx="11">
                  <c:v>5.69</c:v>
                </c:pt>
                <c:pt idx="12">
                  <c:v>8.9499999999999993</c:v>
                </c:pt>
                <c:pt idx="13">
                  <c:v>8.52</c:v>
                </c:pt>
                <c:pt idx="14">
                  <c:v>6.63</c:v>
                </c:pt>
                <c:pt idx="15">
                  <c:v>12.5</c:v>
                </c:pt>
                <c:pt idx="16">
                  <c:v>6.87</c:v>
                </c:pt>
                <c:pt idx="17">
                  <c:v>8.3699999999999992</c:v>
                </c:pt>
                <c:pt idx="18">
                  <c:v>7.86</c:v>
                </c:pt>
                <c:pt idx="19">
                  <c:v>9.67</c:v>
                </c:pt>
                <c:pt idx="20">
                  <c:v>11.56</c:v>
                </c:pt>
                <c:pt idx="21">
                  <c:v>8.23</c:v>
                </c:pt>
                <c:pt idx="22">
                  <c:v>9.1300000000000008</c:v>
                </c:pt>
                <c:pt idx="23">
                  <c:v>11.47</c:v>
                </c:pt>
                <c:pt idx="24">
                  <c:v>11.408055555555555</c:v>
                </c:pt>
                <c:pt idx="25">
                  <c:v>13.34</c:v>
                </c:pt>
                <c:pt idx="26">
                  <c:v>10.56</c:v>
                </c:pt>
                <c:pt idx="27">
                  <c:v>11.09</c:v>
                </c:pt>
                <c:pt idx="28">
                  <c:v>11.91</c:v>
                </c:pt>
                <c:pt idx="29">
                  <c:v>14.61</c:v>
                </c:pt>
                <c:pt idx="30">
                  <c:v>14.43</c:v>
                </c:pt>
                <c:pt idx="31">
                  <c:v>9.1300000000000008</c:v>
                </c:pt>
                <c:pt idx="32">
                  <c:v>16.7</c:v>
                </c:pt>
                <c:pt idx="33">
                  <c:v>13.33</c:v>
                </c:pt>
                <c:pt idx="34">
                  <c:v>15.74</c:v>
                </c:pt>
                <c:pt idx="35">
                  <c:v>13.96</c:v>
                </c:pt>
                <c:pt idx="36">
                  <c:v>10.53</c:v>
                </c:pt>
                <c:pt idx="37">
                  <c:v>27.26</c:v>
                </c:pt>
                <c:pt idx="38">
                  <c:v>22.85</c:v>
                </c:pt>
                <c:pt idx="39">
                  <c:v>25.84</c:v>
                </c:pt>
                <c:pt idx="40">
                  <c:v>27.61</c:v>
                </c:pt>
                <c:pt idx="41">
                  <c:v>25.25</c:v>
                </c:pt>
              </c:numCache>
            </c:numRef>
          </c:val>
          <c:smooth val="0"/>
          <c:extLst>
            <c:ext xmlns:c16="http://schemas.microsoft.com/office/drawing/2014/chart" uri="{C3380CC4-5D6E-409C-BE32-E72D297353CC}">
              <c16:uniqueId val="{00000003-A378-6044-9626-2608C6E8BD5B}"/>
            </c:ext>
          </c:extLst>
        </c:ser>
        <c:dLbls>
          <c:showLegendKey val="0"/>
          <c:showVal val="0"/>
          <c:showCatName val="0"/>
          <c:showSerName val="0"/>
          <c:showPercent val="0"/>
          <c:showBubbleSize val="0"/>
        </c:dLbls>
        <c:marker val="1"/>
        <c:smooth val="0"/>
        <c:axId val="276112128"/>
        <c:axId val="276114048"/>
      </c:lineChart>
      <c:catAx>
        <c:axId val="27611212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76114048"/>
        <c:crosses val="autoZero"/>
        <c:auto val="1"/>
        <c:lblAlgn val="ctr"/>
        <c:lblOffset val="0"/>
        <c:tickLblSkip val="1"/>
        <c:tickMarkSkip val="1"/>
        <c:noMultiLvlLbl val="0"/>
      </c:catAx>
      <c:valAx>
        <c:axId val="276114048"/>
        <c:scaling>
          <c:orientation val="minMax"/>
          <c:max val="35"/>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GB" sz="750" b="0" i="0" baseline="0">
                    <a:solidFill>
                      <a:srgbClr val="000000"/>
                    </a:solidFill>
                    <a:latin typeface="Arial Narrow"/>
                  </a:rPr>
                  <a:t>(%)</a:t>
                </a:r>
                <a:endParaRPr lang="en-GB" sz="750" b="0" i="0">
                  <a:solidFill>
                    <a:srgbClr val="000000"/>
                  </a:solidFill>
                  <a:latin typeface="Arial Narrow"/>
                </a:endParaRPr>
              </a:p>
            </c:rich>
          </c:tx>
          <c:layout>
            <c:manualLayout>
              <c:xMode val="edge"/>
              <c:yMode val="edge"/>
              <c:x val="1.31168694129581E-2"/>
              <c:y val="9.4623814457326705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76112128"/>
        <c:crosses val="autoZero"/>
        <c:crossBetween val="between"/>
      </c:valAx>
      <c:spPr>
        <a:solidFill>
          <a:srgbClr val="EAEAEA"/>
        </a:solidFill>
        <a:ln w="9525">
          <a:solidFill>
            <a:srgbClr val="000000"/>
          </a:solidFill>
        </a:ln>
      </c:spPr>
    </c:plotArea>
    <c:legend>
      <c:legendPos val="t"/>
      <c:layout>
        <c:manualLayout>
          <c:xMode val="edge"/>
          <c:yMode val="edge"/>
          <c:x val="4.5977209353326297E-2"/>
          <c:y val="1.9920803043647701E-2"/>
          <c:w val="0.93633859976213996"/>
          <c:h val="7.4703011413678994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1" r="0.750000000000001" t="1" header="0.5" footer="0.5"/>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38100</xdr:rowOff>
    </xdr:from>
    <xdr:to>
      <xdr:col>8</xdr:col>
      <xdr:colOff>609599</xdr:colOff>
      <xdr:row>18</xdr:row>
      <xdr:rowOff>127000</xdr:rowOff>
    </xdr:to>
    <xdr:graphicFrame macro="">
      <xdr:nvGraphicFramePr>
        <xdr:cNvPr id="3" name="Chart 1">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140805</xdr:rowOff>
    </xdr:from>
    <xdr:to>
      <xdr:col>8</xdr:col>
      <xdr:colOff>543477</xdr:colOff>
      <xdr:row>38</xdr:row>
      <xdr:rowOff>99391</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0" y="4364935"/>
          <a:ext cx="5993434" cy="2261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327277</xdr:colOff>
      <xdr:row>3</xdr:row>
      <xdr:rowOff>63954</xdr:rowOff>
    </xdr:from>
    <xdr:to>
      <xdr:col>9</xdr:col>
      <xdr:colOff>531813</xdr:colOff>
      <xdr:row>19</xdr:row>
      <xdr:rowOff>111125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140805</xdr:rowOff>
    </xdr:from>
    <xdr:to>
      <xdr:col>8</xdr:col>
      <xdr:colOff>543477</xdr:colOff>
      <xdr:row>35</xdr:row>
      <xdr:rowOff>99391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0" y="4341330"/>
          <a:ext cx="5734602" cy="22160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1</xdr:row>
      <xdr:rowOff>428625</xdr:rowOff>
    </xdr:from>
    <xdr:to>
      <xdr:col>9</xdr:col>
      <xdr:colOff>0</xdr:colOff>
      <xdr:row>17</xdr:row>
      <xdr:rowOff>64073</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0</xdr:rowOff>
    </xdr:from>
    <xdr:to>
      <xdr:col>8</xdr:col>
      <xdr:colOff>544770</xdr:colOff>
      <xdr:row>41</xdr:row>
      <xdr:rowOff>59439</xdr:rowOff>
    </xdr:to>
    <xdr:sp macro="" textlink="">
      <xdr:nvSpPr>
        <xdr:cNvPr id="3" name="TextBox 2">
          <a:extLst>
            <a:ext uri="{FF2B5EF4-FFF2-40B4-BE49-F238E27FC236}">
              <a16:creationId xmlns:a16="http://schemas.microsoft.com/office/drawing/2014/main" id="{C3B1A73C-161C-47EC-A03D-3A84CDE45C53}"/>
            </a:ext>
          </a:extLst>
        </xdr:cNvPr>
        <xdr:cNvSpPr txBox="1"/>
      </xdr:nvSpPr>
      <xdr:spPr>
        <a:xfrm>
          <a:off x="0" y="4667250"/>
          <a:ext cx="5754212" cy="21549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0.9485</cdr:x>
      <cdr:y>0.15053</cdr:y>
    </cdr:from>
    <cdr:to>
      <cdr:x>0.99659</cdr:x>
      <cdr:y>0.19514</cdr:y>
    </cdr:to>
    <cdr:sp macro="" textlink="">
      <cdr:nvSpPr>
        <cdr:cNvPr id="14" name="xlamTextsS1P46"/>
        <cdr:cNvSpPr txBox="1"/>
      </cdr:nvSpPr>
      <cdr:spPr>
        <a:xfrm xmlns:a="http://schemas.openxmlformats.org/drawingml/2006/main">
          <a:off x="5438746" y="381000"/>
          <a:ext cx="275751" cy="112920"/>
        </a:xfrm>
        <a:prstGeom xmlns:a="http://schemas.openxmlformats.org/drawingml/2006/main" prst="rect">
          <a:avLst/>
        </a:prstGeom>
      </cdr:spPr>
      <cdr:txBody>
        <a:bodyPr xmlns:a="http://schemas.openxmlformats.org/drawingml/2006/main" vertOverflow="clip" vert="horz" wrap="square" lIns="0" tIns="0" rIns="0" bIns="0" rtlCol="0">
          <a:noAutofit/>
        </a:bodyPr>
        <a:lstStyle xmlns:a="http://schemas.openxmlformats.org/drawingml/2006/main"/>
        <a:p xmlns:a="http://schemas.openxmlformats.org/drawingml/2006/main">
          <a:pPr algn="ctr"/>
          <a:r>
            <a:rPr lang="en-GB" sz="750">
              <a:latin typeface="Arial Narrow"/>
            </a:rPr>
            <a:t>55</a:t>
          </a:r>
        </a:p>
        <a:p xmlns:a="http://schemas.openxmlformats.org/drawingml/2006/main">
          <a:pPr algn="ctr"/>
          <a:endParaRPr lang="en-GB" sz="750">
            <a:latin typeface="Arial Narrow"/>
          </a:endParaRPr>
        </a:p>
      </cdr:txBody>
    </cdr:sp>
  </cdr:relSizeAnchor>
  <cdr:relSizeAnchor xmlns:cdr="http://schemas.openxmlformats.org/drawingml/2006/chartDrawing">
    <cdr:from>
      <cdr:x>0.96738</cdr:x>
      <cdr:y>0.22874</cdr:y>
    </cdr:from>
    <cdr:to>
      <cdr:x>0.98096</cdr:x>
      <cdr:y>0.22874</cdr:y>
    </cdr:to>
    <cdr:cxnSp macro="">
      <cdr:nvCxnSpPr>
        <cdr:cNvPr id="15" name="xlamShapesHVS1P46">
          <a:extLst xmlns:a="http://schemas.openxmlformats.org/drawingml/2006/main">
            <a:ext uri="{FF2B5EF4-FFF2-40B4-BE49-F238E27FC236}">
              <a16:creationId xmlns:a16="http://schemas.microsoft.com/office/drawing/2014/main" id="{041D37BC-8524-7542-BE33-6305781774E7}"/>
            </a:ext>
          </a:extLst>
        </cdr:cNvPr>
        <cdr:cNvCxnSpPr/>
      </cdr:nvCxnSpPr>
      <cdr:spPr>
        <a:xfrm xmlns:a="http://schemas.openxmlformats.org/drawingml/2006/main" rot="-1800000">
          <a:off x="6330220" y="555712"/>
          <a:ext cx="88863" cy="0"/>
        </a:xfrm>
        <a:prstGeom xmlns:a="http://schemas.openxmlformats.org/drawingml/2006/main" prst="line">
          <a:avLst/>
        </a:prstGeom>
        <a:ln xmlns:a="http://schemas.openxmlformats.org/drawingml/2006/main" w="25400" cmpd="dbl">
          <a:solidFill>
            <a:srgbClr val="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2</xdr:row>
      <xdr:rowOff>66675</xdr:rowOff>
    </xdr:from>
    <xdr:to>
      <xdr:col>8</xdr:col>
      <xdr:colOff>590549</xdr:colOff>
      <xdr:row>17</xdr:row>
      <xdr:rowOff>47625</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0</xdr:rowOff>
    </xdr:from>
    <xdr:to>
      <xdr:col>8</xdr:col>
      <xdr:colOff>563087</xdr:colOff>
      <xdr:row>40</xdr:row>
      <xdr:rowOff>49914</xdr:rowOff>
    </xdr:to>
    <xdr:sp macro="" textlink="">
      <xdr:nvSpPr>
        <xdr:cNvPr id="3" name="TextBox 2">
          <a:extLst>
            <a:ext uri="{FF2B5EF4-FFF2-40B4-BE49-F238E27FC236}">
              <a16:creationId xmlns:a16="http://schemas.microsoft.com/office/drawing/2014/main" id="{0F494492-4BA1-4C3B-A2FB-BC9131861ED4}"/>
            </a:ext>
          </a:extLst>
        </xdr:cNvPr>
        <xdr:cNvSpPr txBox="1"/>
      </xdr:nvSpPr>
      <xdr:spPr>
        <a:xfrm>
          <a:off x="0" y="4667250"/>
          <a:ext cx="5754212" cy="21549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60</xdr:row>
      <xdr:rowOff>0</xdr:rowOff>
    </xdr:from>
    <xdr:to>
      <xdr:col>14</xdr:col>
      <xdr:colOff>124937</xdr:colOff>
      <xdr:row>75</xdr:row>
      <xdr:rowOff>49914</xdr:rowOff>
    </xdr:to>
    <xdr:sp macro="" textlink="">
      <xdr:nvSpPr>
        <xdr:cNvPr id="2" name="TextBox 1">
          <a:extLst>
            <a:ext uri="{FF2B5EF4-FFF2-40B4-BE49-F238E27FC236}">
              <a16:creationId xmlns:a16="http://schemas.microsoft.com/office/drawing/2014/main" id="{31BF09DC-068E-4C1F-9F27-0486E65FF30E}"/>
            </a:ext>
          </a:extLst>
        </xdr:cNvPr>
        <xdr:cNvSpPr txBox="1"/>
      </xdr:nvSpPr>
      <xdr:spPr>
        <a:xfrm>
          <a:off x="0" y="10144125"/>
          <a:ext cx="5754212" cy="21549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xdr:colOff>
      <xdr:row>1</xdr:row>
      <xdr:rowOff>200025</xdr:rowOff>
    </xdr:from>
    <xdr:to>
      <xdr:col>8</xdr:col>
      <xdr:colOff>581025</xdr:colOff>
      <xdr:row>17</xdr:row>
      <xdr:rowOff>102173</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8</xdr:col>
      <xdr:colOff>544770</xdr:colOff>
      <xdr:row>35</xdr:row>
      <xdr:rowOff>59439</xdr:rowOff>
    </xdr:to>
    <xdr:sp macro="" textlink="">
      <xdr:nvSpPr>
        <xdr:cNvPr id="3" name="TextBox 2">
          <a:extLst>
            <a:ext uri="{FF2B5EF4-FFF2-40B4-BE49-F238E27FC236}">
              <a16:creationId xmlns:a16="http://schemas.microsoft.com/office/drawing/2014/main" id="{A393E41C-87C3-48E5-8F98-366D4AF0407D}"/>
            </a:ext>
          </a:extLst>
        </xdr:cNvPr>
        <xdr:cNvSpPr txBox="1"/>
      </xdr:nvSpPr>
      <xdr:spPr>
        <a:xfrm>
          <a:off x="0" y="3626827"/>
          <a:ext cx="5754212" cy="21549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xdr:row>
      <xdr:rowOff>174624</xdr:rowOff>
    </xdr:from>
    <xdr:to>
      <xdr:col>8</xdr:col>
      <xdr:colOff>568325</xdr:colOff>
      <xdr:row>19</xdr:row>
      <xdr:rowOff>12699</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0</xdr:rowOff>
    </xdr:from>
    <xdr:to>
      <xdr:col>8</xdr:col>
      <xdr:colOff>577582</xdr:colOff>
      <xdr:row>37</xdr:row>
      <xdr:rowOff>1461</xdr:rowOff>
    </xdr:to>
    <xdr:sp macro="" textlink="">
      <xdr:nvSpPr>
        <xdr:cNvPr id="3" name="TextBox 2">
          <a:extLst>
            <a:ext uri="{FF2B5EF4-FFF2-40B4-BE49-F238E27FC236}">
              <a16:creationId xmlns:a16="http://schemas.microsoft.com/office/drawing/2014/main" id="{4DDA9E0B-50ED-4E55-BEE3-22EDC2748FE2}"/>
            </a:ext>
          </a:extLst>
        </xdr:cNvPr>
        <xdr:cNvSpPr txBox="1"/>
      </xdr:nvSpPr>
      <xdr:spPr>
        <a:xfrm>
          <a:off x="0" y="4083326"/>
          <a:ext cx="5754212" cy="21549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6.bin"/><Relationship Id="rId13" Type="http://schemas.openxmlformats.org/officeDocument/2006/relationships/customProperty" Target="../customProperty11.bin"/><Relationship Id="rId3" Type="http://schemas.openxmlformats.org/officeDocument/2006/relationships/customProperty" Target="../customProperty1.bin"/><Relationship Id="rId7" Type="http://schemas.openxmlformats.org/officeDocument/2006/relationships/customProperty" Target="../customProperty5.bin"/><Relationship Id="rId12" Type="http://schemas.openxmlformats.org/officeDocument/2006/relationships/customProperty" Target="../customProperty10.bin"/><Relationship Id="rId2" Type="http://schemas.openxmlformats.org/officeDocument/2006/relationships/printerSettings" Target="../printerSettings/printerSettings1.bin"/><Relationship Id="rId1" Type="http://schemas.openxmlformats.org/officeDocument/2006/relationships/hyperlink" Target="http://www.oecd.org/employment/employmentpoliciesanddata/onlineoecdemploymentdatabase.htm" TargetMode="External"/><Relationship Id="rId6" Type="http://schemas.openxmlformats.org/officeDocument/2006/relationships/customProperty" Target="../customProperty4.bin"/><Relationship Id="rId11" Type="http://schemas.openxmlformats.org/officeDocument/2006/relationships/customProperty" Target="../customProperty9.bin"/><Relationship Id="rId5" Type="http://schemas.openxmlformats.org/officeDocument/2006/relationships/customProperty" Target="../customProperty3.bin"/><Relationship Id="rId10" Type="http://schemas.openxmlformats.org/officeDocument/2006/relationships/customProperty" Target="../customProperty8.bin"/><Relationship Id="rId4" Type="http://schemas.openxmlformats.org/officeDocument/2006/relationships/customProperty" Target="../customProperty2.bin"/><Relationship Id="rId9" Type="http://schemas.openxmlformats.org/officeDocument/2006/relationships/customProperty" Target="../customProperty7.bin"/><Relationship Id="rId1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customProperty" Target="../customProperty41.bin"/><Relationship Id="rId13" Type="http://schemas.openxmlformats.org/officeDocument/2006/relationships/customProperty" Target="../customProperty46.bin"/><Relationship Id="rId3" Type="http://schemas.openxmlformats.org/officeDocument/2006/relationships/customProperty" Target="../customProperty36.bin"/><Relationship Id="rId7" Type="http://schemas.openxmlformats.org/officeDocument/2006/relationships/customProperty" Target="../customProperty40.bin"/><Relationship Id="rId12" Type="http://schemas.openxmlformats.org/officeDocument/2006/relationships/customProperty" Target="../customProperty45.bin"/><Relationship Id="rId2" Type="http://schemas.openxmlformats.org/officeDocument/2006/relationships/printerSettings" Target="../printerSettings/printerSettings10.bin"/><Relationship Id="rId1" Type="http://schemas.openxmlformats.org/officeDocument/2006/relationships/hyperlink" Target="http://www.oecd.org/employment/employmentpoliciesanddata/onlineoecdemploymentdatabase.htm" TargetMode="External"/><Relationship Id="rId6" Type="http://schemas.openxmlformats.org/officeDocument/2006/relationships/customProperty" Target="../customProperty39.bin"/><Relationship Id="rId11" Type="http://schemas.openxmlformats.org/officeDocument/2006/relationships/customProperty" Target="../customProperty44.bin"/><Relationship Id="rId5" Type="http://schemas.openxmlformats.org/officeDocument/2006/relationships/customProperty" Target="../customProperty38.bin"/><Relationship Id="rId10" Type="http://schemas.openxmlformats.org/officeDocument/2006/relationships/customProperty" Target="../customProperty43.bin"/><Relationship Id="rId4" Type="http://schemas.openxmlformats.org/officeDocument/2006/relationships/customProperty" Target="../customProperty37.bin"/><Relationship Id="rId9" Type="http://schemas.openxmlformats.org/officeDocument/2006/relationships/customProperty" Target="../customProperty42.bin"/><Relationship Id="rId14"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ec.europa.eu/eurostat/web/labour-market/statistics-illustrated" TargetMode="External"/><Relationship Id="rId1" Type="http://schemas.openxmlformats.org/officeDocument/2006/relationships/hyperlink" Target="http://www.oecd.org/education/eag.htm" TargetMode="External"/><Relationship Id="rId4"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2.bin"/><Relationship Id="rId1" Type="http://schemas.openxmlformats.org/officeDocument/2006/relationships/hyperlink" Target="http://www.ilo.org/ilostat/"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www.ilo.org/ilostat/"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4.bin"/><Relationship Id="rId1" Type="http://schemas.openxmlformats.org/officeDocument/2006/relationships/hyperlink" Target="http://www.oecd.org/employment/employmentpoliciesanddata/onlineoecdemploymentdatabase.htm"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www.oecd.org/employment/employmentpoliciesanddata/onlineoecdemploymentdatabase.htm"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oecd.org/employment/employmentpoliciesanddata/onlineoecdemploymentdatabase.htm" TargetMode="External"/></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17.bin"/><Relationship Id="rId13" Type="http://schemas.openxmlformats.org/officeDocument/2006/relationships/customProperty" Target="../customProperty22.bin"/><Relationship Id="rId3" Type="http://schemas.openxmlformats.org/officeDocument/2006/relationships/customProperty" Target="../customProperty12.bin"/><Relationship Id="rId7" Type="http://schemas.openxmlformats.org/officeDocument/2006/relationships/customProperty" Target="../customProperty16.bin"/><Relationship Id="rId12" Type="http://schemas.openxmlformats.org/officeDocument/2006/relationships/customProperty" Target="../customProperty21.bin"/><Relationship Id="rId2" Type="http://schemas.openxmlformats.org/officeDocument/2006/relationships/printerSettings" Target="../printerSettings/printerSettings2.bin"/><Relationship Id="rId16" Type="http://schemas.openxmlformats.org/officeDocument/2006/relationships/drawing" Target="../drawings/drawing2.xml"/><Relationship Id="rId1" Type="http://schemas.openxmlformats.org/officeDocument/2006/relationships/hyperlink" Target="http://www.oecd.org/employment/employmentpoliciesanddata/onlineoecdemploymentdatabase.htm" TargetMode="External"/><Relationship Id="rId6" Type="http://schemas.openxmlformats.org/officeDocument/2006/relationships/customProperty" Target="../customProperty15.bin"/><Relationship Id="rId11" Type="http://schemas.openxmlformats.org/officeDocument/2006/relationships/customProperty" Target="../customProperty20.bin"/><Relationship Id="rId5" Type="http://schemas.openxmlformats.org/officeDocument/2006/relationships/customProperty" Target="../customProperty14.bin"/><Relationship Id="rId15" Type="http://schemas.openxmlformats.org/officeDocument/2006/relationships/customProperty" Target="../customProperty24.bin"/><Relationship Id="rId10" Type="http://schemas.openxmlformats.org/officeDocument/2006/relationships/customProperty" Target="../customProperty19.bin"/><Relationship Id="rId4" Type="http://schemas.openxmlformats.org/officeDocument/2006/relationships/customProperty" Target="../customProperty13.bin"/><Relationship Id="rId9" Type="http://schemas.openxmlformats.org/officeDocument/2006/relationships/customProperty" Target="../customProperty18.bin"/><Relationship Id="rId14" Type="http://schemas.openxmlformats.org/officeDocument/2006/relationships/customProperty" Target="../customProperty2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oecd.org/employment/employmentpoliciesanddata/onlineoecdemploymentdatabase.ht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oecd.org/employment/employmentpoliciesanddata/onlineoecdemploymentdatabase.ht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oecd.org/employment/employmentpoliciesanddata/onlineoecdemploymentdatabase.htm"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oecd.org/employment/employmentpoliciesanddata/onlineoecdemploymentdatabase.htm" TargetMode="External"/></Relationships>
</file>

<file path=xl/worksheets/_rels/sheet7.xml.rels><?xml version="1.0" encoding="UTF-8" standalone="yes"?>
<Relationships xmlns="http://schemas.openxmlformats.org/package/2006/relationships"><Relationship Id="rId8" Type="http://schemas.openxmlformats.org/officeDocument/2006/relationships/customProperty" Target="../customProperty30.bin"/><Relationship Id="rId13" Type="http://schemas.openxmlformats.org/officeDocument/2006/relationships/customProperty" Target="../customProperty35.bin"/><Relationship Id="rId3" Type="http://schemas.openxmlformats.org/officeDocument/2006/relationships/customProperty" Target="../customProperty25.bin"/><Relationship Id="rId7" Type="http://schemas.openxmlformats.org/officeDocument/2006/relationships/customProperty" Target="../customProperty29.bin"/><Relationship Id="rId12" Type="http://schemas.openxmlformats.org/officeDocument/2006/relationships/customProperty" Target="../customProperty34.bin"/><Relationship Id="rId2" Type="http://schemas.openxmlformats.org/officeDocument/2006/relationships/printerSettings" Target="../printerSettings/printerSettings7.bin"/><Relationship Id="rId1" Type="http://schemas.openxmlformats.org/officeDocument/2006/relationships/hyperlink" Target="http://www.oecd.org/employment/employmentpoliciesanddata/onlineoecdemploymentdatabase.htm" TargetMode="External"/><Relationship Id="rId6" Type="http://schemas.openxmlformats.org/officeDocument/2006/relationships/customProperty" Target="../customProperty28.bin"/><Relationship Id="rId11" Type="http://schemas.openxmlformats.org/officeDocument/2006/relationships/customProperty" Target="../customProperty33.bin"/><Relationship Id="rId5" Type="http://schemas.openxmlformats.org/officeDocument/2006/relationships/customProperty" Target="../customProperty27.bin"/><Relationship Id="rId10" Type="http://schemas.openxmlformats.org/officeDocument/2006/relationships/customProperty" Target="../customProperty32.bin"/><Relationship Id="rId4" Type="http://schemas.openxmlformats.org/officeDocument/2006/relationships/customProperty" Target="../customProperty26.bin"/><Relationship Id="rId9" Type="http://schemas.openxmlformats.org/officeDocument/2006/relationships/customProperty" Target="../customProperty31.bin"/><Relationship Id="rId14"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oecd.org/employment/employmentpoliciesanddata/onlineoecdemploymentdatabase.htm"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oecd.org/employment/employmentpoliciesanddata/onlineoecdemploymentdatabase.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10"/>
  <sheetViews>
    <sheetView showGridLines="0" tabSelected="1" zoomScale="85" zoomScaleNormal="85" workbookViewId="0">
      <selection sqref="A1:I1"/>
    </sheetView>
  </sheetViews>
  <sheetFormatPr defaultColWidth="8.85546875" defaultRowHeight="12.75" x14ac:dyDescent="0.2"/>
  <cols>
    <col min="1" max="1" width="15.85546875" style="43" bestFit="1" customWidth="1"/>
    <col min="2" max="11" width="8.85546875" style="43"/>
    <col min="12" max="12" width="16.28515625" style="43" customWidth="1"/>
    <col min="13" max="14" width="9.28515625" style="43" customWidth="1"/>
    <col min="15" max="15" width="11.85546875" style="43" customWidth="1"/>
    <col min="16" max="17" width="9.28515625" style="43" customWidth="1"/>
    <col min="18" max="18" width="9.28515625" style="49" customWidth="1"/>
    <col min="19" max="16384" width="8.85546875" style="43"/>
  </cols>
  <sheetData>
    <row r="1" spans="1:18" s="37" customFormat="1" ht="16.5" x14ac:dyDescent="0.2">
      <c r="A1" s="179" t="s">
        <v>93</v>
      </c>
      <c r="B1" s="179"/>
      <c r="C1" s="179"/>
      <c r="D1" s="179"/>
      <c r="E1" s="179"/>
      <c r="F1" s="179"/>
      <c r="G1" s="179"/>
      <c r="H1" s="179"/>
      <c r="I1" s="179"/>
      <c r="J1" s="72"/>
      <c r="K1" s="73"/>
      <c r="L1" s="98"/>
      <c r="M1" s="98"/>
      <c r="N1" s="98"/>
      <c r="O1" s="98"/>
      <c r="P1" s="98"/>
      <c r="Q1" s="98"/>
      <c r="R1" s="98"/>
    </row>
    <row r="2" spans="1:18" s="37" customFormat="1" ht="16.5" x14ac:dyDescent="0.2">
      <c r="A2" s="181" t="s">
        <v>146</v>
      </c>
      <c r="B2" s="181"/>
      <c r="C2" s="181"/>
      <c r="D2" s="181"/>
      <c r="E2" s="181"/>
      <c r="F2" s="181"/>
      <c r="G2" s="181"/>
      <c r="H2" s="181"/>
      <c r="I2" s="181"/>
      <c r="J2" s="72"/>
      <c r="K2" s="73"/>
      <c r="L2" s="98"/>
      <c r="M2" s="98"/>
      <c r="N2" s="98"/>
      <c r="O2" s="98"/>
      <c r="P2" s="98"/>
      <c r="Q2" s="98"/>
      <c r="R2" s="98"/>
    </row>
    <row r="3" spans="1:18" s="37" customFormat="1" ht="14.25" customHeight="1" x14ac:dyDescent="0.2">
      <c r="A3" s="181"/>
      <c r="B3" s="181"/>
      <c r="C3" s="181"/>
      <c r="D3" s="181"/>
      <c r="E3" s="181"/>
      <c r="F3" s="181"/>
      <c r="G3" s="181"/>
      <c r="H3" s="181"/>
      <c r="I3" s="181"/>
      <c r="J3" s="73"/>
      <c r="K3" s="73"/>
      <c r="L3" s="38"/>
      <c r="M3" s="177" t="s">
        <v>60</v>
      </c>
      <c r="N3" s="177"/>
      <c r="O3" s="177"/>
      <c r="P3" s="178" t="s">
        <v>61</v>
      </c>
      <c r="Q3" s="178"/>
      <c r="R3" s="178"/>
    </row>
    <row r="4" spans="1:18" s="37" customFormat="1" ht="38.25" x14ac:dyDescent="0.2">
      <c r="A4" s="60"/>
      <c r="B4" s="60"/>
      <c r="C4" s="60"/>
      <c r="D4" s="60"/>
      <c r="E4" s="60"/>
      <c r="F4" s="60"/>
      <c r="G4" s="60"/>
      <c r="H4" s="60"/>
      <c r="I4" s="60"/>
      <c r="J4" s="73"/>
      <c r="K4" s="73"/>
      <c r="L4" s="39"/>
      <c r="M4" s="40" t="s">
        <v>57</v>
      </c>
      <c r="N4" s="41" t="s">
        <v>58</v>
      </c>
      <c r="O4" s="50" t="s">
        <v>187</v>
      </c>
      <c r="P4" s="41" t="s">
        <v>57</v>
      </c>
      <c r="Q4" s="42" t="s">
        <v>58</v>
      </c>
      <c r="R4" s="91" t="s">
        <v>188</v>
      </c>
    </row>
    <row r="5" spans="1:18" s="37" customFormat="1" ht="15.95" customHeight="1" x14ac:dyDescent="0.2">
      <c r="A5" s="60"/>
      <c r="B5" s="60"/>
      <c r="C5" s="60"/>
      <c r="D5" s="60"/>
      <c r="E5" s="60"/>
      <c r="F5" s="60"/>
      <c r="G5" s="60"/>
      <c r="H5" s="60"/>
      <c r="I5" s="60"/>
      <c r="J5" s="73"/>
      <c r="K5" s="73"/>
      <c r="L5" s="44" t="s">
        <v>23</v>
      </c>
      <c r="M5" s="45">
        <v>72.944572831864605</v>
      </c>
      <c r="N5" s="45">
        <v>71.926520799535979</v>
      </c>
      <c r="O5" s="45">
        <v>1.018052032328626</v>
      </c>
      <c r="P5" s="45">
        <v>72.0446352157375</v>
      </c>
      <c r="Q5" s="45">
        <v>69.272690450817265</v>
      </c>
      <c r="R5" s="45">
        <v>2.7719447649202351</v>
      </c>
    </row>
    <row r="6" spans="1:18" ht="12.75" customHeight="1" x14ac:dyDescent="0.2">
      <c r="A6" s="61"/>
      <c r="B6" s="61"/>
      <c r="C6" s="61"/>
      <c r="D6" s="61"/>
      <c r="E6" s="61"/>
      <c r="F6" s="61"/>
      <c r="G6" s="61"/>
      <c r="H6" s="61"/>
      <c r="I6" s="61"/>
      <c r="J6" s="68"/>
      <c r="K6" s="68"/>
      <c r="L6" s="46" t="s">
        <v>17</v>
      </c>
      <c r="M6" s="47">
        <v>73.839075452865785</v>
      </c>
      <c r="N6" s="47">
        <v>71.729476726021417</v>
      </c>
      <c r="O6" s="47">
        <v>2.1095987268443679</v>
      </c>
      <c r="P6" s="47">
        <v>69.688656189221192</v>
      </c>
      <c r="Q6" s="47">
        <v>60.348714520763551</v>
      </c>
      <c r="R6" s="47">
        <v>9.3399416684576408</v>
      </c>
    </row>
    <row r="7" spans="1:18" ht="12.75" customHeight="1" x14ac:dyDescent="0.2">
      <c r="A7" s="61"/>
      <c r="B7" s="61"/>
      <c r="C7" s="61"/>
      <c r="D7" s="61"/>
      <c r="E7" s="61"/>
      <c r="F7" s="61"/>
      <c r="G7" s="61"/>
      <c r="H7" s="61"/>
      <c r="I7" s="61"/>
      <c r="J7" s="68"/>
      <c r="K7" s="68"/>
      <c r="L7" s="44" t="s">
        <v>38</v>
      </c>
      <c r="M7" s="45">
        <v>68.088103087309378</v>
      </c>
      <c r="N7" s="45">
        <v>65.119987260437128</v>
      </c>
      <c r="O7" s="45">
        <v>2.9681158268722498</v>
      </c>
      <c r="P7" s="45">
        <v>74.842236852846128</v>
      </c>
      <c r="Q7" s="45">
        <v>60.944172089838197</v>
      </c>
      <c r="R7" s="45">
        <v>13.89806476300793</v>
      </c>
    </row>
    <row r="8" spans="1:18" ht="12.75" customHeight="1" x14ac:dyDescent="0.2">
      <c r="A8" s="61"/>
      <c r="B8" s="61"/>
      <c r="C8" s="61"/>
      <c r="D8" s="61"/>
      <c r="E8" s="61"/>
      <c r="F8" s="61"/>
      <c r="G8" s="61"/>
      <c r="H8" s="61"/>
      <c r="I8" s="61"/>
      <c r="J8" s="68"/>
      <c r="K8" s="68"/>
      <c r="L8" s="46" t="s">
        <v>11</v>
      </c>
      <c r="M8" s="47">
        <v>75.636775759533208</v>
      </c>
      <c r="N8" s="47">
        <v>72.353508981780223</v>
      </c>
      <c r="O8" s="47">
        <v>3.2832667777529849</v>
      </c>
      <c r="P8" s="47">
        <v>73.936455481653638</v>
      </c>
      <c r="Q8" s="47">
        <v>65.963105240827787</v>
      </c>
      <c r="R8" s="47">
        <v>7.9733502408258516</v>
      </c>
    </row>
    <row r="9" spans="1:18" ht="12.75" customHeight="1" x14ac:dyDescent="0.2">
      <c r="A9" s="61"/>
      <c r="B9" s="61"/>
      <c r="C9" s="61"/>
      <c r="D9" s="61"/>
      <c r="E9" s="61"/>
      <c r="F9" s="61"/>
      <c r="G9" s="61"/>
      <c r="H9" s="61"/>
      <c r="I9" s="61"/>
      <c r="J9" s="68"/>
      <c r="K9" s="68"/>
      <c r="L9" s="44" t="s">
        <v>28</v>
      </c>
      <c r="M9" s="45">
        <v>78.197200901978547</v>
      </c>
      <c r="N9" s="45">
        <v>74.337164095584214</v>
      </c>
      <c r="O9" s="45">
        <v>3.8600368063943336</v>
      </c>
      <c r="P9" s="45">
        <v>70.969958915374406</v>
      </c>
      <c r="Q9" s="45">
        <v>59.057819583057871</v>
      </c>
      <c r="R9" s="45">
        <v>11.912139332316535</v>
      </c>
    </row>
    <row r="10" spans="1:18" ht="12.75" customHeight="1" x14ac:dyDescent="0.2">
      <c r="A10" s="61"/>
      <c r="B10" s="61"/>
      <c r="C10" s="61"/>
      <c r="D10" s="61"/>
      <c r="E10" s="61"/>
      <c r="F10" s="61"/>
      <c r="G10" s="61"/>
      <c r="H10" s="61"/>
      <c r="I10" s="61"/>
      <c r="J10" s="68"/>
      <c r="K10" s="68"/>
      <c r="L10" s="46" t="s">
        <v>25</v>
      </c>
      <c r="M10" s="47">
        <v>71.854716457820118</v>
      </c>
      <c r="N10" s="47">
        <v>67.972954600423336</v>
      </c>
      <c r="O10" s="47">
        <v>3.881761857396782</v>
      </c>
      <c r="P10" s="47">
        <v>70.633058293837294</v>
      </c>
      <c r="Q10" s="47">
        <v>64.549562741303475</v>
      </c>
      <c r="R10" s="47">
        <v>6.0834955525338188</v>
      </c>
    </row>
    <row r="11" spans="1:18" ht="12.75" customHeight="1" x14ac:dyDescent="0.2">
      <c r="A11" s="61"/>
      <c r="B11" s="61"/>
      <c r="C11" s="61"/>
      <c r="D11" s="61"/>
      <c r="E11" s="61"/>
      <c r="F11" s="61"/>
      <c r="G11" s="61"/>
      <c r="H11" s="61"/>
      <c r="I11" s="61"/>
      <c r="J11" s="68"/>
      <c r="K11" s="68"/>
      <c r="L11" s="44" t="s">
        <v>32</v>
      </c>
      <c r="M11" s="45">
        <v>77.391410402356072</v>
      </c>
      <c r="N11" s="45">
        <v>73.284796471409663</v>
      </c>
      <c r="O11" s="45">
        <v>4.1066139309464091</v>
      </c>
      <c r="P11" s="45">
        <v>76.554266639397582</v>
      </c>
      <c r="Q11" s="45">
        <v>66.905407107081629</v>
      </c>
      <c r="R11" s="45">
        <v>9.6488595323159529</v>
      </c>
    </row>
    <row r="12" spans="1:18" ht="12.75" customHeight="1" x14ac:dyDescent="0.2">
      <c r="A12" s="61"/>
      <c r="B12" s="61"/>
      <c r="C12" s="61"/>
      <c r="D12" s="61"/>
      <c r="E12" s="61"/>
      <c r="F12" s="61"/>
      <c r="G12" s="61"/>
      <c r="H12" s="61"/>
      <c r="I12" s="61"/>
      <c r="J12" s="68"/>
      <c r="K12" s="68"/>
      <c r="L12" s="46" t="s">
        <v>30</v>
      </c>
      <c r="M12" s="47">
        <v>73.923320298508912</v>
      </c>
      <c r="N12" s="47">
        <v>68.773644708549128</v>
      </c>
      <c r="O12" s="47">
        <v>5.1496755899597844</v>
      </c>
      <c r="P12" s="47">
        <v>77.332847995591081</v>
      </c>
      <c r="Q12" s="47">
        <v>66.555130345702111</v>
      </c>
      <c r="R12" s="47">
        <v>10.77771764988897</v>
      </c>
    </row>
    <row r="13" spans="1:18" ht="12.75" customHeight="1" x14ac:dyDescent="0.2">
      <c r="A13" s="61"/>
      <c r="B13" s="61"/>
      <c r="C13" s="61"/>
      <c r="D13" s="61"/>
      <c r="E13" s="61"/>
      <c r="F13" s="61"/>
      <c r="G13" s="61"/>
      <c r="H13" s="61"/>
      <c r="I13" s="61"/>
      <c r="J13" s="68"/>
      <c r="K13" s="68"/>
      <c r="L13" s="44" t="s">
        <v>18</v>
      </c>
      <c r="M13" s="45">
        <v>70.064774100487483</v>
      </c>
      <c r="N13" s="45">
        <v>64.542722933867267</v>
      </c>
      <c r="O13" s="45">
        <v>5.5220511666202157</v>
      </c>
      <c r="P13" s="45">
        <v>68.814350666466808</v>
      </c>
      <c r="Q13" s="45">
        <v>55.617503948056978</v>
      </c>
      <c r="R13" s="45">
        <v>13.19684671840983</v>
      </c>
    </row>
    <row r="14" spans="1:18" ht="12.75" customHeight="1" x14ac:dyDescent="0.2">
      <c r="A14" s="61"/>
      <c r="B14" s="61"/>
      <c r="C14" s="61"/>
      <c r="D14" s="61"/>
      <c r="E14" s="61"/>
      <c r="F14" s="61"/>
      <c r="G14" s="61"/>
      <c r="H14" s="61"/>
      <c r="I14" s="61"/>
      <c r="J14" s="68"/>
      <c r="K14" s="68"/>
      <c r="L14" s="46" t="s">
        <v>9</v>
      </c>
      <c r="M14" s="47">
        <v>82.508497152768683</v>
      </c>
      <c r="N14" s="47">
        <v>76.807712332259385</v>
      </c>
      <c r="O14" s="47">
        <v>5.7007848205092984</v>
      </c>
      <c r="P14" s="47">
        <v>84.859789163644024</v>
      </c>
      <c r="Q14" s="47">
        <v>63.555784966082172</v>
      </c>
      <c r="R14" s="47">
        <v>21.304004197561852</v>
      </c>
    </row>
    <row r="15" spans="1:18" ht="12.75" customHeight="1" x14ac:dyDescent="0.2">
      <c r="A15" s="61"/>
      <c r="B15" s="61"/>
      <c r="C15" s="61"/>
      <c r="D15" s="61"/>
      <c r="E15" s="61"/>
      <c r="F15" s="61"/>
      <c r="G15" s="61"/>
      <c r="H15" s="61"/>
      <c r="I15" s="61"/>
      <c r="J15" s="68"/>
      <c r="K15" s="68"/>
      <c r="L15" s="44" t="s">
        <v>10</v>
      </c>
      <c r="M15" s="45">
        <v>78.517556058524789</v>
      </c>
      <c r="N15" s="45">
        <v>72.689948411509832</v>
      </c>
      <c r="O15" s="45">
        <v>5.8276076470149576</v>
      </c>
      <c r="P15" s="45">
        <v>71.834509053686403</v>
      </c>
      <c r="Q15" s="45">
        <v>58.376808740264451</v>
      </c>
      <c r="R15" s="45">
        <v>13.457700313421952</v>
      </c>
    </row>
    <row r="16" spans="1:18" ht="12.75" customHeight="1" x14ac:dyDescent="0.2">
      <c r="A16" s="61"/>
      <c r="B16" s="61"/>
      <c r="C16" s="61"/>
      <c r="D16" s="61"/>
      <c r="E16" s="61"/>
      <c r="F16" s="61"/>
      <c r="G16" s="61"/>
      <c r="H16" s="61"/>
      <c r="I16" s="61"/>
      <c r="J16" s="68"/>
      <c r="K16" s="68"/>
      <c r="L16" s="46" t="s">
        <v>4</v>
      </c>
      <c r="M16" s="47">
        <v>76.296176723483526</v>
      </c>
      <c r="N16" s="47">
        <v>70.149132309491065</v>
      </c>
      <c r="O16" s="47">
        <v>6.1470444139924609</v>
      </c>
      <c r="P16" s="47" t="s">
        <v>39</v>
      </c>
      <c r="Q16" s="47" t="s">
        <v>39</v>
      </c>
      <c r="R16" s="47"/>
    </row>
    <row r="17" spans="1:18" ht="12.75" customHeight="1" x14ac:dyDescent="0.2">
      <c r="A17" s="61"/>
      <c r="B17" s="61"/>
      <c r="C17" s="61"/>
      <c r="D17" s="61"/>
      <c r="E17" s="61"/>
      <c r="F17" s="61"/>
      <c r="G17" s="61"/>
      <c r="H17" s="61"/>
      <c r="I17" s="61"/>
      <c r="J17" s="68"/>
      <c r="K17" s="68"/>
      <c r="L17" s="44" t="s">
        <v>33</v>
      </c>
      <c r="M17" s="45">
        <v>74.473806315716715</v>
      </c>
      <c r="N17" s="45">
        <v>68.145464223460976</v>
      </c>
      <c r="O17" s="45">
        <v>6.3283420922557383</v>
      </c>
      <c r="P17" s="45">
        <v>75.106567644046208</v>
      </c>
      <c r="Q17" s="45">
        <v>65.642188260755205</v>
      </c>
      <c r="R17" s="45">
        <v>9.4643793832910035</v>
      </c>
    </row>
    <row r="18" spans="1:18" ht="12.75" customHeight="1" x14ac:dyDescent="0.2">
      <c r="A18" s="61"/>
      <c r="B18" s="61"/>
      <c r="C18" s="61"/>
      <c r="D18" s="61"/>
      <c r="E18" s="61"/>
      <c r="F18" s="61"/>
      <c r="G18" s="61"/>
      <c r="H18" s="61"/>
      <c r="I18" s="61"/>
      <c r="J18" s="68"/>
      <c r="K18" s="68"/>
      <c r="L18" s="46" t="s">
        <v>35</v>
      </c>
      <c r="M18" s="47">
        <v>78.001406902223479</v>
      </c>
      <c r="N18" s="47">
        <v>71.452820820997601</v>
      </c>
      <c r="O18" s="47">
        <v>6.5485860812258778</v>
      </c>
      <c r="P18" s="47">
        <v>79.18698617089639</v>
      </c>
      <c r="Q18" s="47">
        <v>58.477919822809497</v>
      </c>
      <c r="R18" s="47">
        <v>20.709066348086893</v>
      </c>
    </row>
    <row r="19" spans="1:18" ht="12.75" customHeight="1" x14ac:dyDescent="0.2">
      <c r="A19" s="61"/>
      <c r="B19" s="61"/>
      <c r="C19" s="61"/>
      <c r="D19" s="61"/>
      <c r="E19" s="61"/>
      <c r="F19" s="61"/>
      <c r="G19" s="61"/>
      <c r="H19" s="61"/>
      <c r="I19" s="61"/>
      <c r="J19" s="68"/>
      <c r="K19" s="68"/>
      <c r="L19" s="44" t="s">
        <v>24</v>
      </c>
      <c r="M19" s="45">
        <v>72.599697221084313</v>
      </c>
      <c r="N19" s="45">
        <v>65.978916884578126</v>
      </c>
      <c r="O19" s="45">
        <v>6.6207803365061864</v>
      </c>
      <c r="P19" s="45">
        <v>73.495745247884841</v>
      </c>
      <c r="Q19" s="45">
        <v>58.228352134695186</v>
      </c>
      <c r="R19" s="45">
        <v>15.267393113189655</v>
      </c>
    </row>
    <row r="20" spans="1:18" s="37" customFormat="1" ht="12.75" customHeight="1" x14ac:dyDescent="0.2">
      <c r="A20" s="205" t="s">
        <v>149</v>
      </c>
      <c r="B20" s="205"/>
      <c r="C20" s="205"/>
      <c r="D20" s="205"/>
      <c r="E20" s="205"/>
      <c r="F20" s="205"/>
      <c r="G20" s="205"/>
      <c r="H20" s="205"/>
      <c r="I20" s="205"/>
      <c r="J20" s="73"/>
      <c r="K20" s="73"/>
      <c r="L20" s="46" t="s">
        <v>2</v>
      </c>
      <c r="M20" s="47">
        <v>68.730693789175049</v>
      </c>
      <c r="N20" s="47">
        <v>61.79369379881139</v>
      </c>
      <c r="O20" s="47">
        <v>6.9369999903636597</v>
      </c>
      <c r="P20" s="47">
        <v>67.834663289113251</v>
      </c>
      <c r="Q20" s="47">
        <v>51.6511873454305</v>
      </c>
      <c r="R20" s="47">
        <v>16.183475943682751</v>
      </c>
    </row>
    <row r="21" spans="1:18" ht="12.75" customHeight="1" x14ac:dyDescent="0.2">
      <c r="A21" s="205"/>
      <c r="B21" s="205"/>
      <c r="C21" s="205"/>
      <c r="D21" s="205"/>
      <c r="E21" s="205"/>
      <c r="F21" s="205"/>
      <c r="G21" s="205"/>
      <c r="H21" s="205"/>
      <c r="I21" s="205"/>
      <c r="J21" s="68"/>
      <c r="K21" s="68"/>
      <c r="L21" s="44" t="s">
        <v>27</v>
      </c>
      <c r="M21" s="45">
        <v>83.636653022579466</v>
      </c>
      <c r="N21" s="45">
        <v>76.604674272257469</v>
      </c>
      <c r="O21" s="45">
        <v>7.031978750321997</v>
      </c>
      <c r="P21" s="45">
        <v>74.492596012291841</v>
      </c>
      <c r="Q21" s="45">
        <v>51.019578879448346</v>
      </c>
      <c r="R21" s="45">
        <v>23.473017132843495</v>
      </c>
    </row>
    <row r="22" spans="1:18" ht="12.75" customHeight="1" x14ac:dyDescent="0.2">
      <c r="A22" s="205"/>
      <c r="B22" s="205"/>
      <c r="C22" s="205"/>
      <c r="D22" s="205"/>
      <c r="E22" s="205"/>
      <c r="F22" s="205"/>
      <c r="G22" s="205"/>
      <c r="H22" s="205"/>
      <c r="I22" s="205"/>
      <c r="J22" s="68"/>
      <c r="K22" s="68"/>
      <c r="L22" s="46" t="s">
        <v>8</v>
      </c>
      <c r="M22" s="47">
        <v>79.341760997019037</v>
      </c>
      <c r="N22" s="47">
        <v>72.181486611453039</v>
      </c>
      <c r="O22" s="47">
        <v>7.160274385565998</v>
      </c>
      <c r="P22" s="47">
        <v>76.625231923963668</v>
      </c>
      <c r="Q22" s="47">
        <v>55.699899920598241</v>
      </c>
      <c r="R22" s="47">
        <v>20.925332003365426</v>
      </c>
    </row>
    <row r="23" spans="1:18" ht="12.95" customHeight="1" x14ac:dyDescent="0.2">
      <c r="A23" s="122"/>
      <c r="B23" s="122"/>
      <c r="C23" s="122"/>
      <c r="D23" s="122"/>
      <c r="E23" s="122"/>
      <c r="F23" s="122"/>
      <c r="G23" s="122"/>
      <c r="H23" s="122"/>
      <c r="I23" s="122"/>
      <c r="J23" s="68"/>
      <c r="K23" s="68"/>
      <c r="L23" s="44" t="s">
        <v>0</v>
      </c>
      <c r="M23" s="45">
        <v>78.781537673846557</v>
      </c>
      <c r="N23" s="45">
        <v>71.220470543356925</v>
      </c>
      <c r="O23" s="45">
        <v>7.5610671304896329</v>
      </c>
      <c r="P23" s="45">
        <v>78.010464181832674</v>
      </c>
      <c r="Q23" s="45">
        <v>54.279305589508169</v>
      </c>
      <c r="R23" s="45">
        <v>23.731158592324505</v>
      </c>
    </row>
    <row r="24" spans="1:18" ht="12.75" customHeight="1" x14ac:dyDescent="0.25">
      <c r="A24" s="180" t="s">
        <v>64</v>
      </c>
      <c r="B24" s="180"/>
      <c r="C24" s="180"/>
      <c r="D24" s="180"/>
      <c r="E24" s="180"/>
      <c r="F24" s="180"/>
      <c r="G24" s="180"/>
      <c r="H24" s="180"/>
      <c r="I24" s="180"/>
      <c r="J24" s="74"/>
      <c r="K24" s="68"/>
      <c r="L24" s="46" t="s">
        <v>34</v>
      </c>
      <c r="M24" s="47">
        <v>73.268790386140765</v>
      </c>
      <c r="N24" s="47">
        <v>65.559023145713653</v>
      </c>
      <c r="O24" s="47">
        <v>7.7097672404271123</v>
      </c>
      <c r="P24" s="47">
        <v>74.15647806091296</v>
      </c>
      <c r="Q24" s="47">
        <v>63.201081810314804</v>
      </c>
      <c r="R24" s="47">
        <v>10.955396250598156</v>
      </c>
    </row>
    <row r="25" spans="1:18" ht="12.75" customHeight="1" x14ac:dyDescent="0.2">
      <c r="A25" s="182"/>
      <c r="B25" s="182"/>
      <c r="C25" s="182"/>
      <c r="D25" s="182"/>
      <c r="E25" s="182"/>
      <c r="F25" s="182"/>
      <c r="G25" s="182"/>
      <c r="H25" s="182"/>
      <c r="I25" s="182"/>
      <c r="J25" s="74"/>
      <c r="K25" s="68"/>
      <c r="L25" s="44" t="s">
        <v>5</v>
      </c>
      <c r="M25" s="45">
        <v>83.096109896007832</v>
      </c>
      <c r="N25" s="45">
        <v>75.357214437562007</v>
      </c>
      <c r="O25" s="45">
        <v>7.7388954584458247</v>
      </c>
      <c r="P25" s="45">
        <v>84.431182804596432</v>
      </c>
      <c r="Q25" s="45">
        <v>58.373965527900396</v>
      </c>
      <c r="R25" s="45">
        <v>26.057217276696036</v>
      </c>
    </row>
    <row r="26" spans="1:18" ht="12.75" customHeight="1" x14ac:dyDescent="0.2">
      <c r="A26" s="182"/>
      <c r="B26" s="182"/>
      <c r="C26" s="182"/>
      <c r="D26" s="182"/>
      <c r="E26" s="182"/>
      <c r="F26" s="182"/>
      <c r="G26" s="182"/>
      <c r="H26" s="182"/>
      <c r="I26" s="182"/>
      <c r="J26" s="74"/>
      <c r="K26" s="68"/>
      <c r="L26" s="46" t="s">
        <v>3</v>
      </c>
      <c r="M26" s="47">
        <v>71.983159197270652</v>
      </c>
      <c r="N26" s="47">
        <v>64.222362494416814</v>
      </c>
      <c r="O26" s="47">
        <v>7.7607967028538383</v>
      </c>
      <c r="P26" s="47">
        <v>73.128522087418418</v>
      </c>
      <c r="Q26" s="47">
        <v>64.427631355944868</v>
      </c>
      <c r="R26" s="47">
        <v>8.7008907314735495</v>
      </c>
    </row>
    <row r="27" spans="1:18" ht="12.75" customHeight="1" x14ac:dyDescent="0.2">
      <c r="A27" s="182"/>
      <c r="B27" s="182"/>
      <c r="C27" s="182"/>
      <c r="D27" s="182"/>
      <c r="E27" s="182"/>
      <c r="F27" s="182"/>
      <c r="G27" s="182"/>
      <c r="H27" s="182"/>
      <c r="I27" s="182"/>
      <c r="J27" s="68"/>
      <c r="K27" s="68"/>
      <c r="L27" s="44" t="s">
        <v>16</v>
      </c>
      <c r="M27" s="45">
        <v>82.346532472459742</v>
      </c>
      <c r="N27" s="45">
        <v>74.364661979360008</v>
      </c>
      <c r="O27" s="45">
        <v>7.9818704930997342</v>
      </c>
      <c r="P27" s="45">
        <v>85.962688189903432</v>
      </c>
      <c r="Q27" s="45">
        <v>63.302346116511465</v>
      </c>
      <c r="R27" s="45">
        <v>22.660342073391966</v>
      </c>
    </row>
    <row r="28" spans="1:18" ht="12.75" customHeight="1" x14ac:dyDescent="0.2">
      <c r="A28" s="182"/>
      <c r="B28" s="182"/>
      <c r="C28" s="182"/>
      <c r="D28" s="182"/>
      <c r="E28" s="182"/>
      <c r="F28" s="182"/>
      <c r="G28" s="182"/>
      <c r="H28" s="182"/>
      <c r="I28" s="182"/>
      <c r="J28" s="68"/>
      <c r="K28" s="68"/>
      <c r="L28" s="46" t="s">
        <v>1</v>
      </c>
      <c r="M28" s="47">
        <v>76.658829265264956</v>
      </c>
      <c r="N28" s="47">
        <v>68.131902109713323</v>
      </c>
      <c r="O28" s="47">
        <v>8.5269271555516326</v>
      </c>
      <c r="P28" s="47">
        <v>76.340250852891273</v>
      </c>
      <c r="Q28" s="47">
        <v>53.85742214672397</v>
      </c>
      <c r="R28" s="47">
        <v>22.482828706167304</v>
      </c>
    </row>
    <row r="29" spans="1:18" ht="12" customHeight="1" x14ac:dyDescent="0.2">
      <c r="A29" s="182"/>
      <c r="B29" s="182"/>
      <c r="C29" s="182"/>
      <c r="D29" s="182"/>
      <c r="E29" s="182"/>
      <c r="F29" s="182"/>
      <c r="G29" s="182"/>
      <c r="H29" s="182"/>
      <c r="I29" s="182"/>
      <c r="J29" s="68"/>
      <c r="K29" s="68"/>
      <c r="L29" s="96" t="s">
        <v>21</v>
      </c>
      <c r="M29" s="45">
        <v>74.588014650018366</v>
      </c>
      <c r="N29" s="45">
        <v>66.01228140400049</v>
      </c>
      <c r="O29" s="45">
        <v>8.5757332460178759</v>
      </c>
      <c r="P29" s="45">
        <v>74.987003073677784</v>
      </c>
      <c r="Q29" s="45">
        <v>53.347858625803781</v>
      </c>
      <c r="R29" s="45">
        <v>21.639144447874003</v>
      </c>
    </row>
    <row r="30" spans="1:18" ht="12.75" customHeight="1" x14ac:dyDescent="0.2">
      <c r="A30" s="182"/>
      <c r="B30" s="182"/>
      <c r="C30" s="182"/>
      <c r="D30" s="182"/>
      <c r="E30" s="182"/>
      <c r="F30" s="182"/>
      <c r="G30" s="182"/>
      <c r="H30" s="182"/>
      <c r="I30" s="182"/>
      <c r="J30" s="68"/>
      <c r="K30" s="68"/>
      <c r="L30" s="46" t="s">
        <v>50</v>
      </c>
      <c r="M30" s="47">
        <v>68.20906034740166</v>
      </c>
      <c r="N30" s="47">
        <v>58.643336691430093</v>
      </c>
      <c r="O30" s="47">
        <v>9.565723655971567</v>
      </c>
      <c r="P30" s="47">
        <v>68.488386231071772</v>
      </c>
      <c r="Q30" s="47">
        <v>57.249336712417538</v>
      </c>
      <c r="R30" s="47">
        <v>11.239049518654234</v>
      </c>
    </row>
    <row r="31" spans="1:18" ht="12.75" customHeight="1" x14ac:dyDescent="0.2">
      <c r="J31" s="68"/>
      <c r="K31" s="68"/>
      <c r="L31" s="96" t="s">
        <v>36</v>
      </c>
      <c r="M31" s="45">
        <v>74.291954068423024</v>
      </c>
      <c r="N31" s="45">
        <v>64.647037343122378</v>
      </c>
      <c r="O31" s="45">
        <v>9.6449167253006465</v>
      </c>
      <c r="P31" s="45">
        <v>75.024675233126374</v>
      </c>
      <c r="Q31" s="45">
        <v>59.883386492399403</v>
      </c>
      <c r="R31" s="45">
        <v>15.141288740726971</v>
      </c>
    </row>
    <row r="32" spans="1:18" ht="12.75" customHeight="1" x14ac:dyDescent="0.25">
      <c r="A32" s="68"/>
      <c r="B32" s="80"/>
      <c r="C32" s="80"/>
      <c r="D32" s="80"/>
      <c r="E32" s="80"/>
      <c r="F32" s="80"/>
      <c r="G32" s="80"/>
      <c r="H32" s="80"/>
      <c r="I32" s="80"/>
      <c r="J32" s="68"/>
      <c r="K32" s="68"/>
      <c r="L32" s="46" t="s">
        <v>20</v>
      </c>
      <c r="M32" s="47">
        <v>77.94557017286931</v>
      </c>
      <c r="N32" s="47">
        <v>68.204782504487156</v>
      </c>
      <c r="O32" s="47">
        <v>9.7407876683821542</v>
      </c>
      <c r="P32" s="47">
        <v>77.943023364992015</v>
      </c>
      <c r="Q32" s="47">
        <v>66.098294925077113</v>
      </c>
      <c r="R32" s="47">
        <v>11.844728439914903</v>
      </c>
    </row>
    <row r="33" spans="1:18" ht="12.75" customHeight="1" x14ac:dyDescent="0.25">
      <c r="A33" s="76"/>
      <c r="B33" s="80"/>
      <c r="C33" s="80"/>
      <c r="D33" s="80"/>
      <c r="E33" s="80"/>
      <c r="F33" s="80"/>
      <c r="G33" s="80"/>
      <c r="H33" s="80"/>
      <c r="I33" s="80"/>
      <c r="J33" s="68"/>
      <c r="K33" s="68"/>
      <c r="L33" s="44" t="s">
        <v>12</v>
      </c>
      <c r="M33" s="45">
        <v>68.728214246202384</v>
      </c>
      <c r="N33" s="45">
        <v>58.869809703325735</v>
      </c>
      <c r="O33" s="45">
        <v>9.8584045428766487</v>
      </c>
      <c r="P33" s="45">
        <v>68.221681842438414</v>
      </c>
      <c r="Q33" s="45">
        <v>51.096626321239178</v>
      </c>
      <c r="R33" s="45">
        <v>17.125055521199236</v>
      </c>
    </row>
    <row r="34" spans="1:18" ht="12.75" customHeight="1" x14ac:dyDescent="0.2">
      <c r="A34" s="76"/>
      <c r="B34" s="68"/>
      <c r="C34" s="68"/>
      <c r="D34" s="68"/>
      <c r="E34" s="68"/>
      <c r="F34" s="68"/>
      <c r="G34" s="68"/>
      <c r="H34" s="68"/>
      <c r="I34" s="68"/>
      <c r="J34" s="68"/>
      <c r="K34" s="68"/>
      <c r="L34" s="118" t="s">
        <v>43</v>
      </c>
      <c r="M34" s="170">
        <v>75.124173265479499</v>
      </c>
      <c r="N34" s="170">
        <v>64.58062519297728</v>
      </c>
      <c r="O34" s="170">
        <v>10.543548072502249</v>
      </c>
      <c r="P34" s="119">
        <v>76.09890241176781</v>
      </c>
      <c r="Q34" s="119">
        <v>56.488976435290368</v>
      </c>
      <c r="R34" s="119">
        <v>19.60992597647747</v>
      </c>
    </row>
    <row r="35" spans="1:18" ht="12.75" customHeight="1" x14ac:dyDescent="0.2">
      <c r="A35" s="76"/>
      <c r="B35" s="76"/>
      <c r="C35" s="76"/>
      <c r="D35" s="76"/>
      <c r="E35" s="76"/>
      <c r="F35" s="76"/>
      <c r="G35" s="76"/>
      <c r="H35" s="76"/>
      <c r="I35" s="76"/>
      <c r="J35" s="68"/>
      <c r="K35" s="68"/>
      <c r="L35" s="44" t="s">
        <v>6</v>
      </c>
      <c r="M35" s="45">
        <v>76.666773571321983</v>
      </c>
      <c r="N35" s="45">
        <v>65.34287037856167</v>
      </c>
      <c r="O35" s="45">
        <v>11.323903192760312</v>
      </c>
      <c r="P35" s="45">
        <v>76.889189872837875</v>
      </c>
      <c r="Q35" s="45">
        <v>61.267054747065401</v>
      </c>
      <c r="R35" s="45">
        <v>15.622135125772473</v>
      </c>
    </row>
    <row r="36" spans="1:18" ht="12.75" customHeight="1" x14ac:dyDescent="0.2">
      <c r="A36" s="68"/>
      <c r="B36" s="68"/>
      <c r="C36" s="68"/>
      <c r="D36" s="68"/>
      <c r="E36" s="68"/>
      <c r="F36" s="68"/>
      <c r="G36" s="68"/>
      <c r="H36" s="68"/>
      <c r="I36" s="68"/>
      <c r="J36" s="68"/>
      <c r="K36" s="68"/>
      <c r="L36" s="46" t="s">
        <v>13</v>
      </c>
      <c r="M36" s="47">
        <v>83.87956301625367</v>
      </c>
      <c r="N36" s="47">
        <v>71.260596117035817</v>
      </c>
      <c r="O36" s="47">
        <v>12.618966899217853</v>
      </c>
      <c r="P36" s="47" t="s">
        <v>39</v>
      </c>
      <c r="Q36" s="47" t="s">
        <v>39</v>
      </c>
      <c r="R36" s="47"/>
    </row>
    <row r="37" spans="1:18" ht="12.75" customHeight="1" x14ac:dyDescent="0.2">
      <c r="A37" s="68"/>
      <c r="B37" s="68"/>
      <c r="C37" s="68"/>
      <c r="D37" s="68"/>
      <c r="E37" s="68"/>
      <c r="F37" s="68"/>
      <c r="G37" s="68"/>
      <c r="H37" s="68"/>
      <c r="I37" s="68"/>
      <c r="J37" s="68"/>
      <c r="K37" s="68"/>
      <c r="L37" s="44" t="s">
        <v>29</v>
      </c>
      <c r="M37" s="45">
        <v>76.769400202824102</v>
      </c>
      <c r="N37" s="45">
        <v>63.805926674072943</v>
      </c>
      <c r="O37" s="45">
        <v>12.963473528751159</v>
      </c>
      <c r="P37" s="45">
        <v>79.499286848956288</v>
      </c>
      <c r="Q37" s="45">
        <v>62.108988736620816</v>
      </c>
      <c r="R37" s="45">
        <v>17.390298112335472</v>
      </c>
    </row>
    <row r="38" spans="1:18" ht="12.75" customHeight="1" x14ac:dyDescent="0.2">
      <c r="A38" s="68"/>
      <c r="B38" s="68"/>
      <c r="C38" s="68"/>
      <c r="D38" s="68"/>
      <c r="E38" s="68"/>
      <c r="F38" s="68"/>
      <c r="G38" s="68"/>
      <c r="H38" s="68"/>
      <c r="I38" s="68"/>
      <c r="J38" s="68"/>
      <c r="K38" s="68"/>
      <c r="L38" s="46" t="s">
        <v>7</v>
      </c>
      <c r="M38" s="47">
        <v>81.343699563915521</v>
      </c>
      <c r="N38" s="47">
        <v>67.1385735073044</v>
      </c>
      <c r="O38" s="47">
        <v>14.205126056611121</v>
      </c>
      <c r="P38" s="47">
        <v>82.472680637230354</v>
      </c>
      <c r="Q38" s="47">
        <v>64.079544161489508</v>
      </c>
      <c r="R38" s="47">
        <v>18.393136475740846</v>
      </c>
    </row>
    <row r="39" spans="1:18" ht="12.75" customHeight="1" x14ac:dyDescent="0.2">
      <c r="A39" s="68"/>
      <c r="B39" s="68"/>
      <c r="C39" s="68"/>
      <c r="D39" s="68"/>
      <c r="E39" s="68"/>
      <c r="F39" s="68"/>
      <c r="G39" s="68"/>
      <c r="H39" s="68"/>
      <c r="I39" s="68"/>
      <c r="J39" s="68"/>
      <c r="K39" s="68"/>
      <c r="L39" s="44" t="s">
        <v>26</v>
      </c>
      <c r="M39" s="45">
        <v>82.440627378390914</v>
      </c>
      <c r="N39" s="45">
        <v>66.605683126919018</v>
      </c>
      <c r="O39" s="45">
        <v>15.834944251471896</v>
      </c>
      <c r="P39" s="45">
        <v>83.482701393989103</v>
      </c>
      <c r="Q39" s="45">
        <v>62.103607589853084</v>
      </c>
      <c r="R39" s="45">
        <v>21.379093804136019</v>
      </c>
    </row>
    <row r="40" spans="1:18" ht="12.75" customHeight="1" x14ac:dyDescent="0.2">
      <c r="A40" s="68"/>
      <c r="B40" s="68"/>
      <c r="C40" s="68"/>
      <c r="D40" s="68"/>
      <c r="E40" s="68"/>
      <c r="F40" s="68"/>
      <c r="G40" s="68"/>
      <c r="H40" s="68"/>
      <c r="I40" s="68"/>
      <c r="J40" s="68"/>
      <c r="K40" s="68"/>
      <c r="L40" s="46" t="s">
        <v>14</v>
      </c>
      <c r="M40" s="47">
        <v>75.178826238058505</v>
      </c>
      <c r="N40" s="47">
        <v>57.661824685251538</v>
      </c>
      <c r="O40" s="47">
        <v>17.517001552806967</v>
      </c>
      <c r="P40" s="47">
        <v>79.419687554602717</v>
      </c>
      <c r="Q40" s="47">
        <v>53.445251651373063</v>
      </c>
      <c r="R40" s="47">
        <v>25.974435903229654</v>
      </c>
    </row>
    <row r="41" spans="1:18" ht="12.75" customHeight="1" x14ac:dyDescent="0.2">
      <c r="A41" s="68"/>
      <c r="B41" s="68"/>
      <c r="C41" s="68"/>
      <c r="D41" s="68"/>
      <c r="E41" s="68"/>
      <c r="F41" s="68"/>
      <c r="G41" s="68"/>
      <c r="H41" s="68"/>
      <c r="I41" s="68"/>
      <c r="J41" s="68"/>
      <c r="K41" s="68"/>
      <c r="L41" s="44" t="s">
        <v>22</v>
      </c>
      <c r="M41" s="45">
        <v>67.079495853712686</v>
      </c>
      <c r="N41" s="45">
        <v>49.407682158549285</v>
      </c>
      <c r="O41" s="45">
        <v>17.671813695163401</v>
      </c>
      <c r="P41" s="45">
        <v>67.308051980165231</v>
      </c>
      <c r="Q41" s="45">
        <v>41.177495795837302</v>
      </c>
      <c r="R41" s="45">
        <v>26.130556184327929</v>
      </c>
    </row>
    <row r="42" spans="1:18" ht="12.75" customHeight="1" x14ac:dyDescent="0.2">
      <c r="A42" s="68"/>
      <c r="B42" s="68"/>
      <c r="C42" s="68"/>
      <c r="D42" s="68"/>
      <c r="E42" s="68"/>
      <c r="F42" s="68"/>
      <c r="G42" s="68"/>
      <c r="H42" s="68"/>
      <c r="I42" s="68"/>
      <c r="J42" s="68"/>
      <c r="K42" s="68"/>
      <c r="L42" s="46" t="s">
        <v>19</v>
      </c>
      <c r="M42" s="47">
        <v>66.430730169030667</v>
      </c>
      <c r="N42" s="47">
        <v>48.200252780086942</v>
      </c>
      <c r="O42" s="47">
        <v>18.230477388943726</v>
      </c>
      <c r="P42" s="47">
        <v>72.088017305480577</v>
      </c>
      <c r="Q42" s="47">
        <v>46.454215703500921</v>
      </c>
      <c r="R42" s="47">
        <v>25.633801601979656</v>
      </c>
    </row>
    <row r="43" spans="1:18" ht="12.75" customHeight="1" x14ac:dyDescent="0.2">
      <c r="A43" s="68"/>
      <c r="B43" s="68"/>
      <c r="C43" s="68"/>
      <c r="D43" s="68"/>
      <c r="E43" s="68"/>
      <c r="F43" s="68"/>
      <c r="G43" s="68"/>
      <c r="H43" s="68"/>
      <c r="I43" s="68"/>
      <c r="J43" s="68"/>
      <c r="K43" s="68"/>
      <c r="L43" s="44" t="s">
        <v>31</v>
      </c>
      <c r="M43" s="45">
        <v>71.054047804099497</v>
      </c>
      <c r="N43" s="45">
        <v>52.486272325621051</v>
      </c>
      <c r="O43" s="45">
        <v>18.567775478478445</v>
      </c>
      <c r="P43" s="45">
        <v>72.140238673290725</v>
      </c>
      <c r="Q43" s="45">
        <v>52.635071160599736</v>
      </c>
      <c r="R43" s="45">
        <v>19.505167512690988</v>
      </c>
    </row>
    <row r="44" spans="1:18" ht="12.75" customHeight="1" x14ac:dyDescent="0.2">
      <c r="A44" s="68"/>
      <c r="B44" s="68"/>
      <c r="C44" s="68"/>
      <c r="D44" s="68"/>
      <c r="E44" s="68"/>
      <c r="F44" s="68"/>
      <c r="G44" s="68"/>
      <c r="H44" s="68"/>
      <c r="I44" s="68"/>
      <c r="J44" s="68"/>
      <c r="K44" s="68"/>
      <c r="L44" s="46" t="s">
        <v>37</v>
      </c>
      <c r="M44" s="47">
        <v>67.980028287409326</v>
      </c>
      <c r="N44" s="47">
        <v>48.962553487015136</v>
      </c>
      <c r="O44" s="47">
        <v>19.01747480039419</v>
      </c>
      <c r="P44" s="47">
        <v>72.374566147228194</v>
      </c>
      <c r="Q44" s="47">
        <v>47.284075426791034</v>
      </c>
      <c r="R44" s="47">
        <v>25.09049072043716</v>
      </c>
    </row>
    <row r="45" spans="1:18" ht="12.75" customHeight="1" x14ac:dyDescent="0.2">
      <c r="A45" s="75"/>
      <c r="B45" s="75"/>
      <c r="C45" s="75"/>
      <c r="D45" s="75"/>
      <c r="E45" s="75"/>
      <c r="F45" s="75"/>
      <c r="G45" s="75"/>
      <c r="H45" s="75"/>
      <c r="I45" s="75"/>
      <c r="J45" s="68"/>
      <c r="K45" s="68"/>
      <c r="L45" s="44" t="s">
        <v>63</v>
      </c>
      <c r="M45" s="45">
        <v>70.100805780642759</v>
      </c>
      <c r="N45" s="45">
        <v>43.934863268062848</v>
      </c>
      <c r="O45" s="45">
        <v>26.16594251257991</v>
      </c>
      <c r="P45" s="45">
        <v>79.64987047885154</v>
      </c>
      <c r="Q45" s="45">
        <v>40.687330256415379</v>
      </c>
      <c r="R45" s="45">
        <v>38.962540222436161</v>
      </c>
    </row>
    <row r="46" spans="1:18" ht="12.75" customHeight="1" x14ac:dyDescent="0.2">
      <c r="A46" s="68"/>
      <c r="B46" s="68"/>
      <c r="C46" s="68"/>
      <c r="D46" s="68"/>
      <c r="E46" s="68"/>
      <c r="F46" s="68"/>
      <c r="G46" s="68"/>
      <c r="H46" s="68"/>
      <c r="I46" s="68"/>
      <c r="J46" s="68"/>
      <c r="K46" s="68"/>
      <c r="L46" s="46" t="s">
        <v>62</v>
      </c>
      <c r="M46" s="47">
        <v>74.366868440021889</v>
      </c>
      <c r="N46" s="47">
        <v>47.604593179096717</v>
      </c>
      <c r="O46" s="47">
        <v>26.762275260925172</v>
      </c>
      <c r="P46" s="47">
        <v>88.512030865372822</v>
      </c>
      <c r="Q46" s="47">
        <v>48.311840760248842</v>
      </c>
      <c r="R46" s="47">
        <v>40.20019010512398</v>
      </c>
    </row>
    <row r="47" spans="1:18" ht="12.75" customHeight="1" x14ac:dyDescent="0.2">
      <c r="A47" s="68"/>
      <c r="B47" s="68"/>
      <c r="C47" s="68"/>
      <c r="D47" s="68"/>
      <c r="E47" s="68"/>
      <c r="F47" s="68"/>
      <c r="G47" s="68"/>
      <c r="H47" s="68"/>
      <c r="I47" s="68"/>
      <c r="J47" s="68"/>
      <c r="K47" s="68"/>
      <c r="L47" s="44" t="s">
        <v>15</v>
      </c>
      <c r="M47" s="45">
        <v>77.272944571567891</v>
      </c>
      <c r="N47" s="45">
        <v>46.183998685041502</v>
      </c>
      <c r="O47" s="45">
        <v>31.088945886526389</v>
      </c>
      <c r="P47" s="45">
        <v>88.897358313536344</v>
      </c>
      <c r="Q47" s="45">
        <v>44.645781085307064</v>
      </c>
      <c r="R47" s="45">
        <v>44.25157722822928</v>
      </c>
    </row>
    <row r="48" spans="1:18" ht="12.75" customHeight="1" x14ac:dyDescent="0.2">
      <c r="A48" s="68"/>
      <c r="B48" s="68"/>
      <c r="C48" s="68"/>
      <c r="D48" s="68"/>
      <c r="E48" s="68"/>
      <c r="F48" s="68"/>
      <c r="G48" s="68"/>
      <c r="H48" s="68"/>
      <c r="I48" s="68"/>
      <c r="J48" s="68"/>
      <c r="K48" s="68"/>
      <c r="L48" s="39" t="s">
        <v>145</v>
      </c>
      <c r="M48" s="48">
        <v>68.564471658251875</v>
      </c>
      <c r="N48" s="48">
        <v>31.691083378549468</v>
      </c>
      <c r="O48" s="48">
        <v>36.873388279702411</v>
      </c>
      <c r="P48" s="48">
        <v>76.008934332193775</v>
      </c>
      <c r="Q48" s="48">
        <v>30.102514439857792</v>
      </c>
      <c r="R48" s="48">
        <v>45.906419892335983</v>
      </c>
    </row>
    <row r="49" spans="1:18" ht="12.75" customHeight="1" x14ac:dyDescent="0.2">
      <c r="A49" s="68"/>
      <c r="B49" s="68"/>
      <c r="C49" s="68"/>
      <c r="D49" s="68"/>
      <c r="E49" s="68"/>
      <c r="F49" s="68"/>
      <c r="G49" s="68"/>
      <c r="H49" s="68"/>
      <c r="I49" s="68"/>
      <c r="J49" s="68"/>
      <c r="K49" s="68"/>
      <c r="L49" s="68"/>
      <c r="M49" s="86"/>
      <c r="N49" s="69"/>
      <c r="O49" s="69"/>
      <c r="P49" s="69"/>
      <c r="Q49" s="69"/>
      <c r="R49" s="70"/>
    </row>
    <row r="50" spans="1:18" s="52" customFormat="1" ht="12.95" customHeight="1" x14ac:dyDescent="0.2">
      <c r="A50" s="68"/>
      <c r="B50" s="68"/>
      <c r="C50" s="68"/>
      <c r="D50" s="68"/>
      <c r="E50" s="68"/>
      <c r="F50" s="68"/>
      <c r="G50" s="68"/>
      <c r="H50" s="68"/>
      <c r="I50" s="68"/>
      <c r="J50" s="75"/>
      <c r="K50" s="75"/>
      <c r="L50" s="76"/>
      <c r="M50" s="76"/>
      <c r="N50" s="76"/>
      <c r="O50" s="76"/>
      <c r="P50" s="76"/>
      <c r="Q50" s="76"/>
      <c r="R50" s="76"/>
    </row>
    <row r="51" spans="1:18" s="52" customFormat="1" ht="12.75" customHeight="1" x14ac:dyDescent="0.2">
      <c r="A51" s="68"/>
      <c r="B51" s="68"/>
      <c r="C51" s="68"/>
      <c r="D51" s="68"/>
      <c r="E51" s="68"/>
      <c r="F51" s="68"/>
      <c r="G51" s="68"/>
      <c r="H51" s="68"/>
      <c r="I51" s="68"/>
      <c r="J51" s="75"/>
      <c r="K51" s="75"/>
      <c r="L51" s="76"/>
      <c r="M51" s="76"/>
      <c r="N51" s="76"/>
      <c r="O51" s="76"/>
      <c r="P51" s="76"/>
      <c r="Q51" s="76"/>
      <c r="R51" s="76"/>
    </row>
    <row r="52" spans="1:18" s="52" customFormat="1" x14ac:dyDescent="0.2">
      <c r="A52" s="68"/>
      <c r="B52" s="68"/>
      <c r="C52" s="68"/>
      <c r="D52" s="68"/>
      <c r="E52" s="68"/>
      <c r="F52" s="68"/>
      <c r="G52" s="68"/>
      <c r="H52" s="68"/>
      <c r="I52" s="68"/>
      <c r="J52" s="75"/>
      <c r="K52" s="75"/>
      <c r="L52" s="76"/>
      <c r="M52" s="76"/>
      <c r="N52" s="76"/>
      <c r="O52" s="76"/>
      <c r="P52" s="76"/>
      <c r="Q52" s="76"/>
      <c r="R52" s="79"/>
    </row>
    <row r="53" spans="1:18" ht="12.95" customHeight="1" x14ac:dyDescent="0.2">
      <c r="A53" s="68"/>
      <c r="B53" s="68"/>
      <c r="C53" s="68"/>
      <c r="D53" s="68"/>
      <c r="E53" s="68"/>
      <c r="F53" s="68"/>
      <c r="G53" s="68"/>
      <c r="H53" s="68"/>
      <c r="I53" s="68"/>
      <c r="J53" s="68"/>
      <c r="K53" s="68"/>
      <c r="L53" s="76"/>
      <c r="M53" s="76"/>
      <c r="N53" s="76"/>
      <c r="O53" s="76"/>
      <c r="P53" s="76"/>
      <c r="Q53" s="76"/>
      <c r="R53" s="79"/>
    </row>
    <row r="54" spans="1:18" ht="12.95" customHeight="1" x14ac:dyDescent="0.2">
      <c r="A54" s="68"/>
      <c r="B54" s="68"/>
      <c r="C54" s="68"/>
      <c r="D54" s="68"/>
      <c r="E54" s="68"/>
      <c r="F54" s="68"/>
      <c r="G54" s="68"/>
      <c r="H54" s="68"/>
      <c r="I54" s="68"/>
      <c r="J54" s="68"/>
      <c r="K54" s="68"/>
      <c r="L54" s="76"/>
      <c r="M54" s="76"/>
      <c r="N54" s="76"/>
      <c r="O54" s="76"/>
      <c r="P54" s="76"/>
      <c r="Q54" s="76"/>
      <c r="R54" s="79"/>
    </row>
    <row r="55" spans="1:18" ht="12.95" customHeight="1" x14ac:dyDescent="0.2">
      <c r="A55" s="68"/>
      <c r="B55" s="68"/>
      <c r="C55" s="68"/>
      <c r="D55" s="68"/>
      <c r="E55" s="68"/>
      <c r="F55" s="68"/>
      <c r="G55" s="68"/>
      <c r="H55" s="68"/>
      <c r="I55" s="68"/>
      <c r="J55" s="68"/>
      <c r="K55" s="68"/>
      <c r="L55" s="76"/>
      <c r="M55" s="76"/>
      <c r="N55" s="76"/>
      <c r="O55" s="76"/>
      <c r="P55" s="76"/>
      <c r="Q55" s="76"/>
      <c r="R55" s="79"/>
    </row>
    <row r="56" spans="1:18" ht="12.95" customHeight="1" x14ac:dyDescent="0.2">
      <c r="A56" s="68"/>
      <c r="B56" s="68"/>
      <c r="C56" s="68"/>
      <c r="D56" s="68"/>
      <c r="E56" s="68"/>
      <c r="F56" s="68"/>
      <c r="G56" s="68"/>
      <c r="H56" s="68"/>
      <c r="I56" s="68"/>
      <c r="J56" s="68"/>
      <c r="K56" s="68"/>
      <c r="L56" s="76"/>
      <c r="M56" s="76"/>
      <c r="N56" s="76"/>
      <c r="O56" s="76"/>
      <c r="P56" s="76"/>
      <c r="Q56" s="76"/>
      <c r="R56" s="79"/>
    </row>
    <row r="57" spans="1:18" ht="12.95" customHeight="1" x14ac:dyDescent="0.2">
      <c r="A57" s="68"/>
      <c r="B57" s="68"/>
      <c r="C57" s="68"/>
      <c r="D57" s="68"/>
      <c r="E57" s="68"/>
      <c r="F57" s="68"/>
      <c r="G57" s="68"/>
      <c r="H57" s="68"/>
      <c r="I57" s="68"/>
      <c r="J57" s="68"/>
      <c r="K57" s="68"/>
      <c r="L57" s="76"/>
      <c r="M57" s="76"/>
      <c r="N57" s="76"/>
      <c r="O57" s="76"/>
      <c r="P57" s="76"/>
      <c r="Q57" s="76"/>
      <c r="R57" s="79"/>
    </row>
    <row r="58" spans="1:18" ht="12.95" customHeight="1" x14ac:dyDescent="0.2">
      <c r="A58" s="68"/>
      <c r="B58" s="68"/>
      <c r="C58" s="68"/>
      <c r="D58" s="68"/>
      <c r="E58" s="68"/>
      <c r="F58" s="68"/>
      <c r="G58" s="68"/>
      <c r="H58" s="68"/>
      <c r="I58" s="68"/>
      <c r="J58" s="68"/>
      <c r="K58" s="68"/>
      <c r="L58" s="76"/>
      <c r="M58" s="76"/>
      <c r="N58" s="76"/>
      <c r="O58" s="76"/>
      <c r="P58" s="76"/>
      <c r="Q58" s="76"/>
      <c r="R58" s="79"/>
    </row>
    <row r="59" spans="1:18" ht="12.95" customHeight="1" x14ac:dyDescent="0.2">
      <c r="A59" s="68"/>
      <c r="B59" s="68"/>
      <c r="C59" s="68"/>
      <c r="D59" s="68"/>
      <c r="E59" s="68"/>
      <c r="F59" s="68"/>
      <c r="G59" s="68"/>
      <c r="H59" s="68"/>
      <c r="I59" s="68"/>
      <c r="J59" s="68"/>
      <c r="K59" s="68"/>
      <c r="L59" s="76"/>
      <c r="M59" s="76"/>
      <c r="N59" s="76"/>
      <c r="O59" s="76"/>
      <c r="P59" s="76"/>
      <c r="Q59" s="76"/>
      <c r="R59" s="79"/>
    </row>
    <row r="60" spans="1:18" ht="12.75" customHeight="1" x14ac:dyDescent="0.2">
      <c r="A60" s="68"/>
      <c r="B60" s="68"/>
      <c r="C60" s="68"/>
      <c r="D60" s="68"/>
      <c r="E60" s="68"/>
      <c r="F60" s="68"/>
      <c r="G60" s="68"/>
      <c r="H60" s="68"/>
      <c r="I60" s="68"/>
      <c r="J60" s="68"/>
      <c r="K60" s="68"/>
    </row>
    <row r="61" spans="1:18" ht="12.95" customHeight="1" x14ac:dyDescent="0.2">
      <c r="A61" s="68"/>
      <c r="B61" s="68"/>
      <c r="C61" s="68"/>
      <c r="D61" s="68"/>
      <c r="E61" s="68"/>
      <c r="F61" s="68"/>
      <c r="G61" s="68"/>
      <c r="H61" s="68"/>
      <c r="I61" s="68"/>
      <c r="J61" s="68"/>
      <c r="K61" s="68"/>
    </row>
    <row r="62" spans="1:18" ht="12.75" customHeight="1" x14ac:dyDescent="0.2">
      <c r="A62" s="68"/>
      <c r="B62" s="68"/>
      <c r="C62" s="68"/>
      <c r="D62" s="68"/>
      <c r="E62" s="68"/>
      <c r="F62" s="68"/>
      <c r="G62" s="68"/>
      <c r="H62" s="68"/>
      <c r="I62" s="68"/>
      <c r="J62" s="68"/>
      <c r="K62" s="68"/>
    </row>
    <row r="63" spans="1:18" x14ac:dyDescent="0.2">
      <c r="A63" s="68"/>
      <c r="B63" s="68"/>
      <c r="C63" s="68"/>
      <c r="D63" s="68"/>
      <c r="E63" s="68"/>
      <c r="F63" s="68"/>
      <c r="G63" s="68"/>
      <c r="H63" s="68"/>
      <c r="I63" s="68"/>
      <c r="J63" s="68"/>
      <c r="K63" s="68"/>
      <c r="L63" s="38"/>
      <c r="M63" s="177" t="s">
        <v>60</v>
      </c>
      <c r="N63" s="177"/>
      <c r="O63" s="177"/>
      <c r="P63" s="178" t="s">
        <v>61</v>
      </c>
      <c r="Q63" s="178"/>
      <c r="R63" s="178"/>
    </row>
    <row r="64" spans="1:18" ht="26.25" customHeight="1" x14ac:dyDescent="0.2">
      <c r="A64" s="68"/>
      <c r="B64" s="68"/>
      <c r="C64" s="68"/>
      <c r="D64" s="68"/>
      <c r="E64" s="68"/>
      <c r="F64" s="68"/>
      <c r="G64" s="68"/>
      <c r="H64" s="68"/>
      <c r="I64" s="68"/>
      <c r="J64" s="68"/>
      <c r="K64" s="68"/>
      <c r="L64" s="39"/>
      <c r="M64" s="40" t="s">
        <v>57</v>
      </c>
      <c r="N64" s="41" t="s">
        <v>58</v>
      </c>
      <c r="O64" s="50" t="s">
        <v>66</v>
      </c>
      <c r="P64" s="41" t="s">
        <v>57</v>
      </c>
      <c r="Q64" s="42" t="s">
        <v>58</v>
      </c>
      <c r="R64" s="91" t="s">
        <v>59</v>
      </c>
    </row>
    <row r="65" spans="1:18" ht="12.75" customHeight="1" x14ac:dyDescent="0.2">
      <c r="A65" s="68"/>
      <c r="B65" s="68"/>
      <c r="C65" s="68"/>
      <c r="D65" s="68"/>
      <c r="E65" s="68"/>
      <c r="F65" s="68"/>
      <c r="G65" s="68"/>
      <c r="H65" s="68"/>
      <c r="I65" s="68"/>
      <c r="J65" s="68"/>
      <c r="K65" s="115">
        <v>1</v>
      </c>
      <c r="L65" s="44" t="s">
        <v>23</v>
      </c>
      <c r="M65" s="111">
        <f>VLOOKUP($L65,EPR_Men!$A$5:$AZ$53,34,FALSE)</f>
        <v>72.944572831864605</v>
      </c>
      <c r="N65" s="111">
        <f>VLOOKUP($L65,EPR_Women!$A$5:$AZ$53,34,FALSE)</f>
        <v>71.926520799535979</v>
      </c>
      <c r="O65" s="111">
        <f t="shared" ref="O65:O108" si="0">M65-N65</f>
        <v>1.018052032328626</v>
      </c>
      <c r="P65" s="111">
        <f>IFERROR(VLOOKUP($L65,'FTE-EPR_Men'!$A$5:$AZ$53,34,FALSE),"..")</f>
        <v>72.0446352157375</v>
      </c>
      <c r="Q65" s="111">
        <f>IFERROR(VLOOKUP($L65,'FTE-EPR_Women'!$A$5:$AZ$53,34,FALSE),"..")</f>
        <v>69.272690450817265</v>
      </c>
      <c r="R65" s="111">
        <f>IFERROR(P65-Q65,"..")</f>
        <v>2.7719447649202351</v>
      </c>
    </row>
    <row r="66" spans="1:18" x14ac:dyDescent="0.2">
      <c r="A66" s="76"/>
      <c r="B66" s="76"/>
      <c r="C66" s="76"/>
      <c r="D66" s="76"/>
      <c r="E66" s="76"/>
      <c r="F66" s="76"/>
      <c r="G66" s="76"/>
      <c r="H66" s="76"/>
      <c r="I66" s="76"/>
      <c r="J66" s="68"/>
      <c r="K66" s="115">
        <v>1</v>
      </c>
      <c r="L66" s="44" t="s">
        <v>17</v>
      </c>
      <c r="M66" s="111">
        <f>VLOOKUP($L66,EPR_Men!$A$5:$AZ$53,34,FALSE)</f>
        <v>73.839075452865785</v>
      </c>
      <c r="N66" s="111">
        <f>VLOOKUP($L66,EPR_Women!$A$5:$AZ$53,34,FALSE)</f>
        <v>71.729476726021417</v>
      </c>
      <c r="O66" s="111">
        <f t="shared" si="0"/>
        <v>2.1095987268443679</v>
      </c>
      <c r="P66" s="111">
        <f>IFERROR(VLOOKUP($L66,'FTE-EPR_Men'!$A$5:$AZ$53,34,FALSE),"..")</f>
        <v>69.688656189221192</v>
      </c>
      <c r="Q66" s="111">
        <f>IFERROR(VLOOKUP($L66,'FTE-EPR_Women'!$A$5:$AZ$53,34,FALSE),"..")</f>
        <v>60.348714520763551</v>
      </c>
      <c r="R66" s="111">
        <f t="shared" ref="R66:R107" si="1">IFERROR(P66-Q66,"..")</f>
        <v>9.3399416684576408</v>
      </c>
    </row>
    <row r="67" spans="1:18" ht="12.75" customHeight="1" x14ac:dyDescent="0.2">
      <c r="A67" s="76"/>
      <c r="B67" s="76"/>
      <c r="C67" s="76"/>
      <c r="D67" s="76"/>
      <c r="E67" s="76"/>
      <c r="F67" s="76"/>
      <c r="G67" s="76"/>
      <c r="H67" s="76"/>
      <c r="I67" s="76"/>
      <c r="J67" s="68"/>
      <c r="K67" s="115">
        <v>1</v>
      </c>
      <c r="L67" s="44" t="s">
        <v>38</v>
      </c>
      <c r="M67" s="111">
        <f>VLOOKUP($L67,EPR_Men!$A$5:$AZ$53,34,FALSE)</f>
        <v>68.088103087309378</v>
      </c>
      <c r="N67" s="111">
        <f>VLOOKUP($L67,EPR_Women!$A$5:$AZ$53,34,FALSE)</f>
        <v>65.119987260437128</v>
      </c>
      <c r="O67" s="111">
        <f t="shared" si="0"/>
        <v>2.9681158268722498</v>
      </c>
      <c r="P67" s="111">
        <f>IFERROR(VLOOKUP($L67,'FTE-EPR_Men'!$A$5:$AZ$53,34,FALSE),"..")</f>
        <v>74.842236852846128</v>
      </c>
      <c r="Q67" s="111">
        <f>IFERROR(VLOOKUP($L67,'FTE-EPR_Women'!$A$5:$AZ$53,34,FALSE),"..")</f>
        <v>60.944172089838197</v>
      </c>
      <c r="R67" s="111">
        <f t="shared" si="1"/>
        <v>13.89806476300793</v>
      </c>
    </row>
    <row r="68" spans="1:18" ht="13.5" customHeight="1" x14ac:dyDescent="0.2">
      <c r="A68" s="76"/>
      <c r="B68" s="76"/>
      <c r="C68" s="76"/>
      <c r="D68" s="76"/>
      <c r="E68" s="76"/>
      <c r="F68" s="76"/>
      <c r="G68" s="76"/>
      <c r="H68" s="76"/>
      <c r="I68" s="76"/>
      <c r="J68" s="68"/>
      <c r="K68" s="115">
        <v>1</v>
      </c>
      <c r="L68" s="44" t="s">
        <v>11</v>
      </c>
      <c r="M68" s="111">
        <f>VLOOKUP($L68,EPR_Men!$A$5:$AZ$53,34,FALSE)</f>
        <v>75.636775759533208</v>
      </c>
      <c r="N68" s="111">
        <f>VLOOKUP($L68,EPR_Women!$A$5:$AZ$53,34,FALSE)</f>
        <v>72.353508981780223</v>
      </c>
      <c r="O68" s="111">
        <f t="shared" si="0"/>
        <v>3.2832667777529849</v>
      </c>
      <c r="P68" s="111">
        <f>IFERROR(VLOOKUP($L68,'FTE-EPR_Men'!$A$5:$AZ$53,34,FALSE),"..")</f>
        <v>73.936455481653638</v>
      </c>
      <c r="Q68" s="111">
        <f>IFERROR(VLOOKUP($L68,'FTE-EPR_Women'!$A$5:$AZ$53,34,FALSE),"..")</f>
        <v>65.963105240827787</v>
      </c>
      <c r="R68" s="111">
        <f t="shared" si="1"/>
        <v>7.9733502408258516</v>
      </c>
    </row>
    <row r="69" spans="1:18" ht="12.75" customHeight="1" x14ac:dyDescent="0.2">
      <c r="A69" s="76"/>
      <c r="B69" s="76"/>
      <c r="C69" s="76"/>
      <c r="D69" s="76"/>
      <c r="E69" s="76"/>
      <c r="F69" s="76"/>
      <c r="G69" s="76"/>
      <c r="H69" s="76"/>
      <c r="I69" s="76"/>
      <c r="J69" s="68"/>
      <c r="K69" s="115">
        <v>1</v>
      </c>
      <c r="L69" s="44" t="s">
        <v>28</v>
      </c>
      <c r="M69" s="111">
        <f>VLOOKUP($L69,EPR_Men!$A$5:$AZ$53,34,FALSE)</f>
        <v>78.197200901978547</v>
      </c>
      <c r="N69" s="111">
        <f>VLOOKUP($L69,EPR_Women!$A$5:$AZ$53,34,FALSE)</f>
        <v>74.337164095584214</v>
      </c>
      <c r="O69" s="111">
        <f t="shared" si="0"/>
        <v>3.8600368063943336</v>
      </c>
      <c r="P69" s="111">
        <f>IFERROR(VLOOKUP($L69,'FTE-EPR_Men'!$A$5:$AZ$53,34,FALSE),"..")</f>
        <v>70.969958915374406</v>
      </c>
      <c r="Q69" s="111">
        <f>IFERROR(VLOOKUP($L69,'FTE-EPR_Women'!$A$5:$AZ$53,34,FALSE),"..")</f>
        <v>59.057819583057871</v>
      </c>
      <c r="R69" s="111">
        <f t="shared" si="1"/>
        <v>11.912139332316535</v>
      </c>
    </row>
    <row r="70" spans="1:18" ht="12.75" customHeight="1" x14ac:dyDescent="0.2">
      <c r="A70" s="76"/>
      <c r="B70" s="76"/>
      <c r="C70" s="76"/>
      <c r="D70" s="76"/>
      <c r="E70" s="76"/>
      <c r="F70" s="76"/>
      <c r="G70" s="76"/>
      <c r="H70" s="76"/>
      <c r="I70" s="76"/>
      <c r="J70" s="76"/>
      <c r="K70" s="115">
        <v>1</v>
      </c>
      <c r="L70" s="46" t="s">
        <v>25</v>
      </c>
      <c r="M70" s="112">
        <f>VLOOKUP($L70,EPR_Men!$A$5:$AZ$53,34,FALSE)</f>
        <v>71.854716457820118</v>
      </c>
      <c r="N70" s="112">
        <f>VLOOKUP($L70,EPR_Women!$A$5:$AZ$53,34,FALSE)</f>
        <v>67.972954600423336</v>
      </c>
      <c r="O70" s="112">
        <f t="shared" si="0"/>
        <v>3.881761857396782</v>
      </c>
      <c r="P70" s="112">
        <f>IFERROR(VLOOKUP($L70,'FTE-EPR_Men'!$A$5:$AZ$53,34,FALSE),"..")</f>
        <v>70.633058293837294</v>
      </c>
      <c r="Q70" s="112">
        <f>IFERROR(VLOOKUP($L70,'FTE-EPR_Women'!$A$5:$AZ$53,34,FALSE),"..")</f>
        <v>64.549562741303475</v>
      </c>
      <c r="R70" s="112">
        <f t="shared" si="1"/>
        <v>6.0834955525338188</v>
      </c>
    </row>
    <row r="71" spans="1:18" ht="12.75" customHeight="1" x14ac:dyDescent="0.2">
      <c r="A71" s="76"/>
      <c r="B71" s="76"/>
      <c r="C71" s="76"/>
      <c r="D71" s="76"/>
      <c r="E71" s="76"/>
      <c r="F71" s="76"/>
      <c r="G71" s="76"/>
      <c r="H71" s="76"/>
      <c r="I71" s="76"/>
      <c r="J71" s="76"/>
      <c r="K71" s="115">
        <v>1</v>
      </c>
      <c r="L71" s="46" t="s">
        <v>32</v>
      </c>
      <c r="M71" s="112">
        <f>VLOOKUP($L71,EPR_Men!$A$5:$AZ$53,34,FALSE)</f>
        <v>77.391410402356072</v>
      </c>
      <c r="N71" s="112">
        <f>VLOOKUP($L71,EPR_Women!$A$5:$AZ$53,34,FALSE)</f>
        <v>73.284796471409663</v>
      </c>
      <c r="O71" s="112">
        <f t="shared" si="0"/>
        <v>4.1066139309464091</v>
      </c>
      <c r="P71" s="112">
        <f>IFERROR(VLOOKUP($L71,'FTE-EPR_Men'!$A$5:$AZ$53,34,FALSE),"..")</f>
        <v>76.554266639397582</v>
      </c>
      <c r="Q71" s="112">
        <f>IFERROR(VLOOKUP($L71,'FTE-EPR_Women'!$A$5:$AZ$53,34,FALSE),"..")</f>
        <v>66.905407107081629</v>
      </c>
      <c r="R71" s="112">
        <f t="shared" si="1"/>
        <v>9.6488595323159529</v>
      </c>
    </row>
    <row r="72" spans="1:18" ht="12.75" customHeight="1" x14ac:dyDescent="0.2">
      <c r="A72" s="76"/>
      <c r="B72" s="76"/>
      <c r="C72" s="76"/>
      <c r="D72" s="76"/>
      <c r="E72" s="76"/>
      <c r="F72" s="76"/>
      <c r="G72" s="76"/>
      <c r="H72" s="76"/>
      <c r="I72" s="76"/>
      <c r="J72" s="76"/>
      <c r="K72" s="115">
        <v>1</v>
      </c>
      <c r="L72" s="46" t="s">
        <v>30</v>
      </c>
      <c r="M72" s="112">
        <f>VLOOKUP($L72,EPR_Men!$A$5:$AZ$53,34,FALSE)</f>
        <v>73.923320298508912</v>
      </c>
      <c r="N72" s="112">
        <f>VLOOKUP($L72,EPR_Women!$A$5:$AZ$53,34,FALSE)</f>
        <v>68.773644708549128</v>
      </c>
      <c r="O72" s="112">
        <f t="shared" si="0"/>
        <v>5.1496755899597844</v>
      </c>
      <c r="P72" s="112">
        <f>IFERROR(VLOOKUP($L72,'FTE-EPR_Men'!$A$5:$AZ$53,34,FALSE),"..")</f>
        <v>77.332847995591081</v>
      </c>
      <c r="Q72" s="112">
        <f>IFERROR(VLOOKUP($L72,'FTE-EPR_Women'!$A$5:$AZ$53,34,FALSE),"..")</f>
        <v>66.555130345702111</v>
      </c>
      <c r="R72" s="112">
        <f t="shared" si="1"/>
        <v>10.77771764988897</v>
      </c>
    </row>
    <row r="73" spans="1:18" x14ac:dyDescent="0.2">
      <c r="A73" s="76"/>
      <c r="B73" s="76"/>
      <c r="C73" s="76"/>
      <c r="D73" s="76"/>
      <c r="E73" s="76"/>
      <c r="F73" s="76"/>
      <c r="G73" s="76"/>
      <c r="H73" s="76"/>
      <c r="I73" s="76"/>
      <c r="J73" s="76"/>
      <c r="K73" s="115">
        <v>1</v>
      </c>
      <c r="L73" s="46" t="s">
        <v>18</v>
      </c>
      <c r="M73" s="112">
        <f>VLOOKUP($L73,EPR_Men!$A$5:$AZ$53,34,FALSE)</f>
        <v>70.064774100487483</v>
      </c>
      <c r="N73" s="112">
        <f>VLOOKUP($L73,EPR_Women!$A$5:$AZ$53,34,FALSE)</f>
        <v>64.542722933867267</v>
      </c>
      <c r="O73" s="112">
        <f t="shared" si="0"/>
        <v>5.5220511666202157</v>
      </c>
      <c r="P73" s="112">
        <f>IFERROR(VLOOKUP($L73,'FTE-EPR_Men'!$A$5:$AZ$53,34,FALSE),"..")</f>
        <v>68.814350666466808</v>
      </c>
      <c r="Q73" s="112">
        <f>IFERROR(VLOOKUP($L73,'FTE-EPR_Women'!$A$5:$AZ$53,34,FALSE),"..")</f>
        <v>55.617503948056978</v>
      </c>
      <c r="R73" s="112">
        <f t="shared" si="1"/>
        <v>13.19684671840983</v>
      </c>
    </row>
    <row r="74" spans="1:18" x14ac:dyDescent="0.2">
      <c r="K74" s="115">
        <v>1</v>
      </c>
      <c r="L74" s="46" t="s">
        <v>9</v>
      </c>
      <c r="M74" s="112">
        <f>VLOOKUP($L74,EPR_Men!$A$5:$AZ$53,34,FALSE)</f>
        <v>82.508497152768683</v>
      </c>
      <c r="N74" s="112">
        <f>VLOOKUP($L74,EPR_Women!$A$5:$AZ$53,34,FALSE)</f>
        <v>76.807712332259385</v>
      </c>
      <c r="O74" s="112">
        <f t="shared" si="0"/>
        <v>5.7007848205092984</v>
      </c>
      <c r="P74" s="112">
        <f>IFERROR(VLOOKUP($L74,'FTE-EPR_Men'!$A$5:$AZ$53,34,FALSE),"..")</f>
        <v>84.859789163644024</v>
      </c>
      <c r="Q74" s="112">
        <f>IFERROR(VLOOKUP($L74,'FTE-EPR_Women'!$A$5:$AZ$53,34,FALSE),"..")</f>
        <v>63.555784966082172</v>
      </c>
      <c r="R74" s="112">
        <f t="shared" si="1"/>
        <v>21.304004197561852</v>
      </c>
    </row>
    <row r="75" spans="1:18" x14ac:dyDescent="0.2">
      <c r="K75" s="115">
        <v>1</v>
      </c>
      <c r="L75" s="46" t="s">
        <v>10</v>
      </c>
      <c r="M75" s="112">
        <f>VLOOKUP($L75,EPR_Men!$A$5:$AZ$53,34,FALSE)</f>
        <v>78.517556058524789</v>
      </c>
      <c r="N75" s="112">
        <f>VLOOKUP($L75,EPR_Women!$A$5:$AZ$53,34,FALSE)</f>
        <v>72.689948411509832</v>
      </c>
      <c r="O75" s="112">
        <f t="shared" si="0"/>
        <v>5.8276076470149576</v>
      </c>
      <c r="P75" s="112">
        <f>IFERROR(VLOOKUP($L75,'FTE-EPR_Men'!$A$5:$AZ$53,34,FALSE),"..")</f>
        <v>71.834509053686403</v>
      </c>
      <c r="Q75" s="112">
        <f>IFERROR(VLOOKUP($L75,'FTE-EPR_Women'!$A$5:$AZ$53,34,FALSE),"..")</f>
        <v>58.376808740264451</v>
      </c>
      <c r="R75" s="112">
        <f t="shared" si="1"/>
        <v>13.457700313421952</v>
      </c>
    </row>
    <row r="76" spans="1:18" x14ac:dyDescent="0.2">
      <c r="K76" s="115">
        <v>1</v>
      </c>
      <c r="L76" s="44" t="s">
        <v>4</v>
      </c>
      <c r="M76" s="111">
        <f>VLOOKUP($L76,EPR_Men!$A$5:$AZ$53,34,FALSE)</f>
        <v>76.296176723483526</v>
      </c>
      <c r="N76" s="111">
        <f>VLOOKUP($L76,EPR_Women!$A$5:$AZ$53,34,FALSE)</f>
        <v>70.149132309491065</v>
      </c>
      <c r="O76" s="111">
        <f t="shared" si="0"/>
        <v>6.1470444139924609</v>
      </c>
      <c r="P76" s="111" t="str">
        <f>IFERROR(VLOOKUP($L76,'FTE-EPR_Men'!$A$5:$AZ$53,34,FALSE),"..")</f>
        <v>..</v>
      </c>
      <c r="Q76" s="111" t="str">
        <f>IFERROR(VLOOKUP($L76,'FTE-EPR_Women'!$A$5:$AZ$53,34,FALSE),"..")</f>
        <v>..</v>
      </c>
      <c r="R76" s="111" t="str">
        <f t="shared" si="1"/>
        <v>..</v>
      </c>
    </row>
    <row r="77" spans="1:18" x14ac:dyDescent="0.2">
      <c r="K77" s="115">
        <v>1</v>
      </c>
      <c r="L77" s="44" t="s">
        <v>33</v>
      </c>
      <c r="M77" s="111">
        <f>VLOOKUP($L77,EPR_Men!$A$5:$AZ$53,34,FALSE)</f>
        <v>74.473806315716715</v>
      </c>
      <c r="N77" s="111">
        <f>VLOOKUP($L77,EPR_Women!$A$5:$AZ$53,34,FALSE)</f>
        <v>68.145464223460976</v>
      </c>
      <c r="O77" s="111">
        <f t="shared" si="0"/>
        <v>6.3283420922557383</v>
      </c>
      <c r="P77" s="111">
        <f>IFERROR(VLOOKUP($L77,'FTE-EPR_Men'!$A$5:$AZ$53,34,FALSE),"..")</f>
        <v>75.106567644046208</v>
      </c>
      <c r="Q77" s="111">
        <f>IFERROR(VLOOKUP($L77,'FTE-EPR_Women'!$A$5:$AZ$53,34,FALSE),"..")</f>
        <v>65.642188260755205</v>
      </c>
      <c r="R77" s="111">
        <f t="shared" si="1"/>
        <v>9.4643793832910035</v>
      </c>
    </row>
    <row r="78" spans="1:18" x14ac:dyDescent="0.2">
      <c r="K78" s="115">
        <v>1</v>
      </c>
      <c r="L78" s="46" t="s">
        <v>35</v>
      </c>
      <c r="M78" s="112">
        <f>VLOOKUP($L78,EPR_Men!$A$5:$AZ$53,34,FALSE)</f>
        <v>78.001406902223479</v>
      </c>
      <c r="N78" s="112">
        <f>VLOOKUP($L78,EPR_Women!$A$5:$AZ$53,34,FALSE)</f>
        <v>71.452820820997601</v>
      </c>
      <c r="O78" s="112">
        <f t="shared" si="0"/>
        <v>6.5485860812258778</v>
      </c>
      <c r="P78" s="112">
        <f>IFERROR(VLOOKUP($L78,'FTE-EPR_Men'!$A$5:$AZ$53,33,FALSE),"..")</f>
        <v>79.18698617089639</v>
      </c>
      <c r="Q78" s="112">
        <f>IFERROR(VLOOKUP($L78,'FTE-EPR_Women'!$A$5:$AZ$53,33,FALSE),"..")</f>
        <v>58.477919822809497</v>
      </c>
      <c r="R78" s="112">
        <f t="shared" si="1"/>
        <v>20.709066348086893</v>
      </c>
    </row>
    <row r="79" spans="1:18" x14ac:dyDescent="0.2">
      <c r="K79" s="115">
        <v>1</v>
      </c>
      <c r="L79" s="46" t="s">
        <v>24</v>
      </c>
      <c r="M79" s="112">
        <f>VLOOKUP($L79,EPR_Men!$A$5:$AZ$53,34,FALSE)</f>
        <v>72.599697221084313</v>
      </c>
      <c r="N79" s="112">
        <f>VLOOKUP($L79,EPR_Women!$A$5:$AZ$53,34,FALSE)</f>
        <v>65.978916884578126</v>
      </c>
      <c r="O79" s="112">
        <f t="shared" si="0"/>
        <v>6.6207803365061864</v>
      </c>
      <c r="P79" s="112">
        <f>IFERROR(VLOOKUP($L79,'FTE-EPR_Men'!$A$5:$AZ$53,34,FALSE),"..")</f>
        <v>73.495745247884841</v>
      </c>
      <c r="Q79" s="112">
        <f>IFERROR(VLOOKUP($L79,'FTE-EPR_Women'!$A$5:$AZ$53,34,FALSE),"..")</f>
        <v>58.228352134695186</v>
      </c>
      <c r="R79" s="112">
        <f t="shared" si="1"/>
        <v>15.267393113189655</v>
      </c>
    </row>
    <row r="80" spans="1:18" x14ac:dyDescent="0.2">
      <c r="K80" s="115">
        <v>1</v>
      </c>
      <c r="L80" s="44" t="s">
        <v>2</v>
      </c>
      <c r="M80" s="111">
        <f>VLOOKUP($L80,EPR_Men!$A$5:$AZ$53,34,FALSE)</f>
        <v>68.730693789175049</v>
      </c>
      <c r="N80" s="111">
        <f>VLOOKUP($L80,EPR_Women!$A$5:$AZ$53,34,FALSE)</f>
        <v>61.79369379881139</v>
      </c>
      <c r="O80" s="111">
        <f t="shared" si="0"/>
        <v>6.9369999903636597</v>
      </c>
      <c r="P80" s="111">
        <f>IFERROR(VLOOKUP($L80,'FTE-EPR_Men'!$A$5:$AZ$53,34,FALSE),"..")</f>
        <v>67.834663289113251</v>
      </c>
      <c r="Q80" s="111">
        <f>IFERROR(VLOOKUP($L80,'FTE-EPR_Women'!$A$5:$AZ$53,34,FALSE),"..")</f>
        <v>51.6511873454305</v>
      </c>
      <c r="R80" s="111">
        <f t="shared" si="1"/>
        <v>16.183475943682751</v>
      </c>
    </row>
    <row r="81" spans="11:18" x14ac:dyDescent="0.2">
      <c r="K81" s="115">
        <v>1</v>
      </c>
      <c r="L81" s="44" t="s">
        <v>27</v>
      </c>
      <c r="M81" s="111">
        <f>VLOOKUP($L81,EPR_Men!$A$5:$AZ$53,34,FALSE)</f>
        <v>83.636653022579466</v>
      </c>
      <c r="N81" s="111">
        <f>VLOOKUP($L81,EPR_Women!$A$5:$AZ$53,34,FALSE)</f>
        <v>76.604674272257469</v>
      </c>
      <c r="O81" s="111">
        <f t="shared" si="0"/>
        <v>7.031978750321997</v>
      </c>
      <c r="P81" s="111">
        <f>IFERROR(VLOOKUP($L81,'FTE-EPR_Men'!$A$5:$AZ$53,34,FALSE),"..")</f>
        <v>74.492596012291841</v>
      </c>
      <c r="Q81" s="111">
        <f>IFERROR(VLOOKUP($L81,'FTE-EPR_Women'!$A$5:$AZ$53,34,FALSE),"..")</f>
        <v>51.019578879448346</v>
      </c>
      <c r="R81" s="111">
        <f t="shared" si="1"/>
        <v>23.473017132843495</v>
      </c>
    </row>
    <row r="82" spans="11:18" x14ac:dyDescent="0.2">
      <c r="K82" s="115">
        <v>1</v>
      </c>
      <c r="L82" s="46" t="s">
        <v>8</v>
      </c>
      <c r="M82" s="112">
        <f>VLOOKUP($L82,EPR_Men!$A$5:$AZ$53,34,FALSE)</f>
        <v>79.341760997019037</v>
      </c>
      <c r="N82" s="112">
        <f>VLOOKUP($L82,EPR_Women!$A$5:$AZ$53,34,FALSE)</f>
        <v>72.181486611453039</v>
      </c>
      <c r="O82" s="112">
        <f t="shared" si="0"/>
        <v>7.160274385565998</v>
      </c>
      <c r="P82" s="112">
        <f>IFERROR(VLOOKUP($L82,'FTE-EPR_Men'!$A$5:$AZ$53,34,FALSE),"..")</f>
        <v>76.625231923963668</v>
      </c>
      <c r="Q82" s="112">
        <f>IFERROR(VLOOKUP($L82,'FTE-EPR_Women'!$A$5:$AZ$53,34,FALSE),"..")</f>
        <v>55.699899920598241</v>
      </c>
      <c r="R82" s="112">
        <f t="shared" si="1"/>
        <v>20.925332003365426</v>
      </c>
    </row>
    <row r="83" spans="11:18" x14ac:dyDescent="0.2">
      <c r="K83" s="115">
        <v>1</v>
      </c>
      <c r="L83" s="44" t="s">
        <v>0</v>
      </c>
      <c r="M83" s="111">
        <f>VLOOKUP($L83,EPR_Men!$A$5:$AZ$53,34,FALSE)</f>
        <v>78.781537673846557</v>
      </c>
      <c r="N83" s="111">
        <f>VLOOKUP($L83,EPR_Women!$A$5:$AZ$53,34,FALSE)</f>
        <v>71.220470543356925</v>
      </c>
      <c r="O83" s="111">
        <f t="shared" si="0"/>
        <v>7.5610671304896329</v>
      </c>
      <c r="P83" s="111">
        <f>IFERROR(VLOOKUP($L83,'FTE-EPR_Men'!$A$5:$AZ$53,31,FALSE),"..")</f>
        <v>78.010464181832674</v>
      </c>
      <c r="Q83" s="111">
        <f>IFERROR(VLOOKUP($L83,'FTE-EPR_Women'!$A$5:$AZ$53,31,FALSE),"..")</f>
        <v>54.279305589508169</v>
      </c>
      <c r="R83" s="111">
        <f t="shared" si="1"/>
        <v>23.731158592324505</v>
      </c>
    </row>
    <row r="84" spans="11:18" x14ac:dyDescent="0.2">
      <c r="K84" s="115">
        <v>1</v>
      </c>
      <c r="L84" s="46" t="s">
        <v>34</v>
      </c>
      <c r="M84" s="112">
        <f>VLOOKUP($L84,EPR_Men!$A$5:$AZ$53,34,FALSE)</f>
        <v>73.268790386140765</v>
      </c>
      <c r="N84" s="112">
        <f>VLOOKUP($L84,EPR_Women!$A$5:$AZ$53,34,FALSE)</f>
        <v>65.559023145713653</v>
      </c>
      <c r="O84" s="112">
        <f t="shared" si="0"/>
        <v>7.7097672404271123</v>
      </c>
      <c r="P84" s="112">
        <f>IFERROR(VLOOKUP($L84,'FTE-EPR_Men'!$A$5:$AZ$53,34,FALSE),"..")</f>
        <v>74.15647806091296</v>
      </c>
      <c r="Q84" s="112">
        <f>IFERROR(VLOOKUP($L84,'FTE-EPR_Women'!$A$5:$AZ$53,34,FALSE),"..")</f>
        <v>63.201081810314804</v>
      </c>
      <c r="R84" s="112">
        <f t="shared" si="1"/>
        <v>10.955396250598156</v>
      </c>
    </row>
    <row r="85" spans="11:18" x14ac:dyDescent="0.2">
      <c r="K85" s="115">
        <v>1</v>
      </c>
      <c r="L85" s="46" t="s">
        <v>5</v>
      </c>
      <c r="M85" s="112">
        <f>VLOOKUP($L85,EPR_Men!$A$5:$AZ$53,34,FALSE)</f>
        <v>83.096109896007832</v>
      </c>
      <c r="N85" s="112">
        <f>VLOOKUP($L85,EPR_Women!$A$5:$AZ$53,34,FALSE)</f>
        <v>75.357214437562007</v>
      </c>
      <c r="O85" s="112">
        <f t="shared" si="0"/>
        <v>7.7388954584458247</v>
      </c>
      <c r="P85" s="112">
        <f>IFERROR(VLOOKUP($L85,'FTE-EPR_Men'!$A$5:$AZ$53,34,FALSE),"..")</f>
        <v>84.431182804596432</v>
      </c>
      <c r="Q85" s="112">
        <f>IFERROR(VLOOKUP($L85,'FTE-EPR_Women'!$A$5:$AZ$53,34,FALSE),"..")</f>
        <v>58.373965527900396</v>
      </c>
      <c r="R85" s="112">
        <f t="shared" si="1"/>
        <v>26.057217276696036</v>
      </c>
    </row>
    <row r="86" spans="11:18" x14ac:dyDescent="0.2">
      <c r="K86" s="115"/>
      <c r="L86" s="44" t="s">
        <v>3</v>
      </c>
      <c r="M86" s="111">
        <f>VLOOKUP($L86,EPR_Men!$A$5:$AZ$53,34,FALSE)</f>
        <v>71.983159197270652</v>
      </c>
      <c r="N86" s="111">
        <f>VLOOKUP($L86,EPR_Women!$A$5:$AZ$53,34,FALSE)</f>
        <v>64.222362494416814</v>
      </c>
      <c r="O86" s="111">
        <f t="shared" si="0"/>
        <v>7.7607967028538383</v>
      </c>
      <c r="P86" s="111">
        <f>IFERROR(VLOOKUP($L86,'FTE-EPR_Men'!$A$5:$AZ$53,34,FALSE),"..")</f>
        <v>73.128522087418418</v>
      </c>
      <c r="Q86" s="111">
        <f>IFERROR(VLOOKUP($L86,'FTE-EPR_Women'!$A$5:$AZ$53,34,FALSE),"..")</f>
        <v>64.427631355944868</v>
      </c>
      <c r="R86" s="111">
        <f t="shared" si="1"/>
        <v>8.7008907314735495</v>
      </c>
    </row>
    <row r="87" spans="11:18" x14ac:dyDescent="0.2">
      <c r="K87" s="115">
        <v>1</v>
      </c>
      <c r="L87" s="44" t="s">
        <v>16</v>
      </c>
      <c r="M87" s="111">
        <f>VLOOKUP($L87,EPR_Men!$A$5:$AZ$53,34,FALSE)</f>
        <v>82.346532472459742</v>
      </c>
      <c r="N87" s="111">
        <f>VLOOKUP($L87,EPR_Women!$A$5:$AZ$53,34,FALSE)</f>
        <v>74.364661979360008</v>
      </c>
      <c r="O87" s="111">
        <f t="shared" si="0"/>
        <v>7.9818704930997342</v>
      </c>
      <c r="P87" s="111">
        <f>IFERROR(VLOOKUP($L87,'FTE-EPR_Men'!$A$5:$AZ$53,34,FALSE),"..")</f>
        <v>85.962688189903432</v>
      </c>
      <c r="Q87" s="111">
        <f>IFERROR(VLOOKUP($L87,'FTE-EPR_Women'!$A$5:$AZ$53,34,FALSE),"..")</f>
        <v>63.302346116511465</v>
      </c>
      <c r="R87" s="111">
        <f t="shared" si="1"/>
        <v>22.660342073391966</v>
      </c>
    </row>
    <row r="88" spans="11:18" x14ac:dyDescent="0.2">
      <c r="K88" s="115">
        <v>1</v>
      </c>
      <c r="L88" s="46" t="s">
        <v>1</v>
      </c>
      <c r="M88" s="112">
        <f>VLOOKUP($L88,EPR_Men!$A$5:$AZ$53,34,FALSE)</f>
        <v>76.658829265264956</v>
      </c>
      <c r="N88" s="112">
        <f>VLOOKUP($L88,EPR_Women!$A$5:$AZ$53,34,FALSE)</f>
        <v>68.131902109713323</v>
      </c>
      <c r="O88" s="112">
        <f t="shared" si="0"/>
        <v>8.5269271555516326</v>
      </c>
      <c r="P88" s="112">
        <f>IFERROR(VLOOKUP($L88,'FTE-EPR_Men'!$A$5:$AZ$53,34,FALSE),"..")</f>
        <v>76.340250852891273</v>
      </c>
      <c r="Q88" s="112">
        <f>IFERROR(VLOOKUP($L88,'FTE-EPR_Women'!$A$5:$AZ$53,34,FALSE),"..")</f>
        <v>53.85742214672397</v>
      </c>
      <c r="R88" s="112">
        <f t="shared" si="1"/>
        <v>22.482828706167304</v>
      </c>
    </row>
    <row r="89" spans="11:18" x14ac:dyDescent="0.2">
      <c r="K89" s="115">
        <v>1</v>
      </c>
      <c r="L89" s="46" t="s">
        <v>21</v>
      </c>
      <c r="M89" s="112">
        <f>VLOOKUP($L89,EPR_Men!$A$5:$AZ$53,34,FALSE)</f>
        <v>74.588014650018366</v>
      </c>
      <c r="N89" s="112">
        <f>VLOOKUP($L89,EPR_Women!$A$5:$AZ$53,34,FALSE)</f>
        <v>66.01228140400049</v>
      </c>
      <c r="O89" s="112">
        <f t="shared" si="0"/>
        <v>8.5757332460178759</v>
      </c>
      <c r="P89" s="112">
        <f>IFERROR(VLOOKUP($L89,'FTE-EPR_Men'!$A$5:$AZ$53,34,FALSE),"..")</f>
        <v>74.987003073677784</v>
      </c>
      <c r="Q89" s="112">
        <f>IFERROR(VLOOKUP($L89,'FTE-EPR_Women'!$A$5:$AZ$53,34,FALSE),"..")</f>
        <v>53.347858625803781</v>
      </c>
      <c r="R89" s="112">
        <f t="shared" si="1"/>
        <v>21.639144447874003</v>
      </c>
    </row>
    <row r="90" spans="11:18" x14ac:dyDescent="0.2">
      <c r="K90" s="115"/>
      <c r="L90" s="96" t="s">
        <v>50</v>
      </c>
      <c r="M90" s="111">
        <f>VLOOKUP($L90,EPR_Men!$A$5:$AZ$53,34,FALSE)</f>
        <v>68.20906034740166</v>
      </c>
      <c r="N90" s="111">
        <f>VLOOKUP($L90,EPR_Women!$A$5:$AZ$53,34,FALSE)</f>
        <v>58.643336691430093</v>
      </c>
      <c r="O90" s="111">
        <f t="shared" si="0"/>
        <v>9.565723655971567</v>
      </c>
      <c r="P90" s="111">
        <f>IFERROR(VLOOKUP($L90,'FTE-EPR_Men'!$A$5:$AZ$53,34,FALSE),"..")</f>
        <v>68.488386231071772</v>
      </c>
      <c r="Q90" s="111">
        <f>IFERROR(VLOOKUP($L90,'FTE-EPR_Women'!$A$5:$AZ$53,34,FALSE),"..")</f>
        <v>57.249336712417538</v>
      </c>
      <c r="R90" s="111">
        <f t="shared" si="1"/>
        <v>11.239049518654234</v>
      </c>
    </row>
    <row r="91" spans="11:18" x14ac:dyDescent="0.2">
      <c r="K91" s="115">
        <v>1</v>
      </c>
      <c r="L91" s="96" t="s">
        <v>36</v>
      </c>
      <c r="M91" s="111">
        <f>VLOOKUP($L91,EPR_Men!$A$5:$AZ$53,34,FALSE)</f>
        <v>74.291954068423024</v>
      </c>
      <c r="N91" s="111">
        <f>VLOOKUP($L91,EPR_Women!$A$5:$AZ$53,34,FALSE)</f>
        <v>64.647037343122378</v>
      </c>
      <c r="O91" s="111">
        <f t="shared" si="0"/>
        <v>9.6449167253006465</v>
      </c>
      <c r="P91" s="111">
        <f>IFERROR(VLOOKUP($L91,'FTE-EPR_Men'!$A$5:$AZ$53,34,FALSE),"..")</f>
        <v>75.024675233126374</v>
      </c>
      <c r="Q91" s="111">
        <f>IFERROR(VLOOKUP($L91,'FTE-EPR_Women'!$A$5:$AZ$53,34,FALSE),"..")</f>
        <v>59.883386492399403</v>
      </c>
      <c r="R91" s="111">
        <f t="shared" si="1"/>
        <v>15.141288740726971</v>
      </c>
    </row>
    <row r="92" spans="11:18" x14ac:dyDescent="0.2">
      <c r="K92" s="115">
        <v>1</v>
      </c>
      <c r="L92" s="46" t="s">
        <v>20</v>
      </c>
      <c r="M92" s="112">
        <f>VLOOKUP($L92,EPR_Men!$A$5:$AZ$53,34,FALSE)</f>
        <v>77.94557017286931</v>
      </c>
      <c r="N92" s="112">
        <f>VLOOKUP($L92,EPR_Women!$A$5:$AZ$53,34,FALSE)</f>
        <v>68.204782504487156</v>
      </c>
      <c r="O92" s="112">
        <f t="shared" si="0"/>
        <v>9.7407876683821542</v>
      </c>
      <c r="P92" s="112">
        <f>IFERROR(VLOOKUP($L92,'FTE-EPR_Men'!$A$5:$AZ$53,34,FALSE),"..")</f>
        <v>77.943023364992015</v>
      </c>
      <c r="Q92" s="112">
        <f>IFERROR(VLOOKUP($L92,'FTE-EPR_Women'!$A$5:$AZ$53,34,FALSE),"..")</f>
        <v>66.098294925077113</v>
      </c>
      <c r="R92" s="112">
        <f t="shared" si="1"/>
        <v>11.844728439914903</v>
      </c>
    </row>
    <row r="93" spans="11:18" x14ac:dyDescent="0.2">
      <c r="K93" s="115">
        <v>1</v>
      </c>
      <c r="L93" s="44" t="s">
        <v>12</v>
      </c>
      <c r="M93" s="111">
        <f>VLOOKUP($L93,EPR_Men!$A$5:$AZ$53,34,FALSE)</f>
        <v>68.728214246202384</v>
      </c>
      <c r="N93" s="111">
        <f>VLOOKUP($L93,EPR_Women!$A$5:$AZ$53,34,FALSE)</f>
        <v>58.869809703325735</v>
      </c>
      <c r="O93" s="111">
        <f t="shared" si="0"/>
        <v>9.8584045428766487</v>
      </c>
      <c r="P93" s="111">
        <f>IFERROR(VLOOKUP($L93,'FTE-EPR_Men'!$A$5:$AZ$53,34,FALSE),"..")</f>
        <v>68.221681842438414</v>
      </c>
      <c r="Q93" s="111">
        <f>IFERROR(VLOOKUP($L93,'FTE-EPR_Women'!$A$5:$AZ$53,34,FALSE),"..")</f>
        <v>51.096626321239178</v>
      </c>
      <c r="R93" s="111">
        <f t="shared" si="1"/>
        <v>17.125055521199236</v>
      </c>
    </row>
    <row r="94" spans="11:18" x14ac:dyDescent="0.2">
      <c r="L94" s="120" t="s">
        <v>43</v>
      </c>
      <c r="M94" s="121">
        <f>AVERAGE(M65:M85,M87:M89,M91:M93,M96:M98,M100:M102,M104:M108)</f>
        <v>75.124173265479499</v>
      </c>
      <c r="N94" s="121">
        <f t="shared" ref="N94:R94" si="2">AVERAGE(N65:N85,N87:N89,N91:N93,N96:N98,N100:N102,N104:N108)</f>
        <v>64.58062519297728</v>
      </c>
      <c r="O94" s="121">
        <f t="shared" si="2"/>
        <v>10.543548072502249</v>
      </c>
      <c r="P94" s="121">
        <f t="shared" si="2"/>
        <v>76.09890241176781</v>
      </c>
      <c r="Q94" s="121">
        <f t="shared" si="2"/>
        <v>56.488976435290368</v>
      </c>
      <c r="R94" s="121">
        <f t="shared" si="2"/>
        <v>19.60992597647747</v>
      </c>
    </row>
    <row r="95" spans="11:18" x14ac:dyDescent="0.2">
      <c r="K95" s="115"/>
      <c r="L95" s="46" t="s">
        <v>6</v>
      </c>
      <c r="M95" s="112">
        <f>VLOOKUP($L95,EPR_Men!$A$5:$AZ$53,34,FALSE)</f>
        <v>76.666773571321983</v>
      </c>
      <c r="N95" s="112">
        <f>VLOOKUP($L95,EPR_Women!$A$5:$AZ$53,34,FALSE)</f>
        <v>65.34287037856167</v>
      </c>
      <c r="O95" s="112">
        <f t="shared" si="0"/>
        <v>11.323903192760312</v>
      </c>
      <c r="P95" s="112">
        <f>IFERROR(VLOOKUP($L95,'FTE-EPR_Men'!$A$5:$AZ$53,34,FALSE),"..")</f>
        <v>76.889189872837875</v>
      </c>
      <c r="Q95" s="112">
        <f>IFERROR(VLOOKUP($L95,'FTE-EPR_Women'!$A$5:$AZ$53,34,FALSE),"..")</f>
        <v>61.267054747065401</v>
      </c>
      <c r="R95" s="112">
        <f t="shared" si="1"/>
        <v>15.622135125772473</v>
      </c>
    </row>
    <row r="96" spans="11:18" x14ac:dyDescent="0.2">
      <c r="K96" s="115">
        <v>1</v>
      </c>
      <c r="L96" s="46" t="s">
        <v>13</v>
      </c>
      <c r="M96" s="112">
        <f>VLOOKUP($L96,EPR_Men!$A$5:$AZ$53,34,FALSE)</f>
        <v>83.87956301625367</v>
      </c>
      <c r="N96" s="112">
        <f>VLOOKUP($L96,EPR_Women!$A$5:$AZ$53,34,FALSE)</f>
        <v>71.260596117035817</v>
      </c>
      <c r="O96" s="112">
        <f t="shared" si="0"/>
        <v>12.618966899217853</v>
      </c>
      <c r="P96" s="112" t="str">
        <f>IFERROR(VLOOKUP($L96,'FTE-EPR_Men'!$A$5:$AZ$53,34,FALSE),"..")</f>
        <v>..</v>
      </c>
      <c r="Q96" s="112" t="str">
        <f>IFERROR(VLOOKUP($L96,'FTE-EPR_Women'!$A$5:$AZ$53,34,FALSE),"..")</f>
        <v>..</v>
      </c>
      <c r="R96" s="112" t="str">
        <f t="shared" si="1"/>
        <v>..</v>
      </c>
    </row>
    <row r="97" spans="11:18" x14ac:dyDescent="0.2">
      <c r="K97" s="115">
        <v>1</v>
      </c>
      <c r="L97" s="44" t="s">
        <v>29</v>
      </c>
      <c r="M97" s="111">
        <f>VLOOKUP($L97,EPR_Men!$A$5:$AZ$53,34,FALSE)</f>
        <v>76.769400202824102</v>
      </c>
      <c r="N97" s="111">
        <f>VLOOKUP($L97,EPR_Women!$A$5:$AZ$53,34,FALSE)</f>
        <v>63.805926674072943</v>
      </c>
      <c r="O97" s="111">
        <f t="shared" si="0"/>
        <v>12.963473528751159</v>
      </c>
      <c r="P97" s="111">
        <f>IFERROR(VLOOKUP($L97,'FTE-EPR_Men'!$A$5:$AZ$53,34,FALSE),"..")</f>
        <v>79.499286848956288</v>
      </c>
      <c r="Q97" s="111">
        <f>IFERROR(VLOOKUP($L97,'FTE-EPR_Women'!$A$5:$AZ$53,34,FALSE),"..")</f>
        <v>62.108988736620816</v>
      </c>
      <c r="R97" s="111">
        <f t="shared" si="1"/>
        <v>17.390298112335472</v>
      </c>
    </row>
    <row r="98" spans="11:18" x14ac:dyDescent="0.2">
      <c r="K98" s="115">
        <v>1</v>
      </c>
      <c r="L98" s="44" t="s">
        <v>7</v>
      </c>
      <c r="M98" s="111">
        <f>VLOOKUP($L98,EPR_Men!$A$5:$AZ$53,34,FALSE)</f>
        <v>81.343699563915521</v>
      </c>
      <c r="N98" s="111">
        <f>VLOOKUP($L98,EPR_Women!$A$5:$AZ$53,34,FALSE)</f>
        <v>67.1385735073044</v>
      </c>
      <c r="O98" s="111">
        <f t="shared" si="0"/>
        <v>14.205126056611121</v>
      </c>
      <c r="P98" s="111">
        <f>IFERROR(VLOOKUP($L98,'FTE-EPR_Men'!$A$5:$AZ$53,34,FALSE),"..")</f>
        <v>82.472680637230354</v>
      </c>
      <c r="Q98" s="111">
        <f>IFERROR(VLOOKUP($L98,'FTE-EPR_Women'!$A$5:$AZ$53,34,FALSE),"..")</f>
        <v>64.079544161489508</v>
      </c>
      <c r="R98" s="111">
        <f t="shared" si="1"/>
        <v>18.393136475740846</v>
      </c>
    </row>
    <row r="99" spans="11:18" x14ac:dyDescent="0.2">
      <c r="K99" s="115"/>
      <c r="L99" s="46" t="s">
        <v>26</v>
      </c>
      <c r="M99" s="112">
        <f>VLOOKUP($L99,EPR_Men!$A$5:$AZ$53,34,FALSE)</f>
        <v>82.440627378390914</v>
      </c>
      <c r="N99" s="112">
        <f>VLOOKUP($L99,EPR_Women!$A$5:$AZ$53,34,FALSE)</f>
        <v>66.605683126919018</v>
      </c>
      <c r="O99" s="112">
        <f t="shared" si="0"/>
        <v>15.834944251471896</v>
      </c>
      <c r="P99" s="112">
        <f>IFERROR(VLOOKUP($L99,'FTE-EPR_Men'!$A$5:$AZ$53,34,FALSE),"..")</f>
        <v>83.482701393989103</v>
      </c>
      <c r="Q99" s="112">
        <f>IFERROR(VLOOKUP($L99,'FTE-EPR_Women'!$A$5:$AZ$53,34,FALSE),"..")</f>
        <v>62.103607589853084</v>
      </c>
      <c r="R99" s="112">
        <f t="shared" si="1"/>
        <v>21.379093804136019</v>
      </c>
    </row>
    <row r="100" spans="11:18" x14ac:dyDescent="0.2">
      <c r="K100" s="115">
        <v>1</v>
      </c>
      <c r="L100" s="46" t="s">
        <v>14</v>
      </c>
      <c r="M100" s="112">
        <f>VLOOKUP($L100,EPR_Men!$A$5:$AZ$53,34,FALSE)</f>
        <v>75.178826238058505</v>
      </c>
      <c r="N100" s="112">
        <f>VLOOKUP($L100,EPR_Women!$A$5:$AZ$53,34,FALSE)</f>
        <v>57.661824685251538</v>
      </c>
      <c r="O100" s="112">
        <f t="shared" si="0"/>
        <v>17.517001552806967</v>
      </c>
      <c r="P100" s="112">
        <f>IFERROR(VLOOKUP($L100,'FTE-EPR_Men'!$A$5:$AZ$53,34,FALSE),"..")</f>
        <v>79.419687554602717</v>
      </c>
      <c r="Q100" s="112">
        <f>IFERROR(VLOOKUP($L100,'FTE-EPR_Women'!$A$5:$AZ$53,34,FALSE),"..")</f>
        <v>53.445251651373063</v>
      </c>
      <c r="R100" s="112">
        <f t="shared" si="1"/>
        <v>25.974435903229654</v>
      </c>
    </row>
    <row r="101" spans="11:18" x14ac:dyDescent="0.2">
      <c r="K101" s="115">
        <v>1</v>
      </c>
      <c r="L101" s="46" t="s">
        <v>22</v>
      </c>
      <c r="M101" s="112">
        <f>VLOOKUP($L101,EPR_Men!$A$5:$AZ$53,34,FALSE)</f>
        <v>67.079495853712686</v>
      </c>
      <c r="N101" s="112">
        <f>VLOOKUP($L101,EPR_Women!$A$5:$AZ$53,34,FALSE)</f>
        <v>49.407682158549285</v>
      </c>
      <c r="O101" s="112">
        <f t="shared" si="0"/>
        <v>17.671813695163401</v>
      </c>
      <c r="P101" s="112">
        <f>IFERROR(VLOOKUP($L101,'FTE-EPR_Men'!$A$5:$AZ$53,34,FALSE),"..")</f>
        <v>67.308051980165231</v>
      </c>
      <c r="Q101" s="112">
        <f>IFERROR(VLOOKUP($L101,'FTE-EPR_Women'!$A$5:$AZ$53,34,FALSE),"..")</f>
        <v>41.177495795837302</v>
      </c>
      <c r="R101" s="112">
        <f t="shared" si="1"/>
        <v>26.130556184327929</v>
      </c>
    </row>
    <row r="102" spans="11:18" x14ac:dyDescent="0.2">
      <c r="K102" s="115">
        <v>1</v>
      </c>
      <c r="L102" s="44" t="s">
        <v>19</v>
      </c>
      <c r="M102" s="111">
        <f>VLOOKUP($L102,EPR_Men!$A$5:$AZ$53,34,FALSE)</f>
        <v>66.430730169030667</v>
      </c>
      <c r="N102" s="111">
        <f>VLOOKUP($L102,EPR_Women!$A$5:$AZ$53,34,FALSE)</f>
        <v>48.200252780086942</v>
      </c>
      <c r="O102" s="111">
        <f t="shared" si="0"/>
        <v>18.230477388943726</v>
      </c>
      <c r="P102" s="111">
        <f>IFERROR(VLOOKUP($L102,'FTE-EPR_Men'!$A$5:$AZ$53,34,FALSE),"..")</f>
        <v>72.088017305480577</v>
      </c>
      <c r="Q102" s="111">
        <f>IFERROR(VLOOKUP($L102,'FTE-EPR_Women'!$A$5:$AZ$53,34,FALSE),"..")</f>
        <v>46.454215703500921</v>
      </c>
      <c r="R102" s="111">
        <f t="shared" si="1"/>
        <v>25.633801601979656</v>
      </c>
    </row>
    <row r="103" spans="11:18" x14ac:dyDescent="0.2">
      <c r="K103" s="115"/>
      <c r="L103" s="44" t="s">
        <v>31</v>
      </c>
      <c r="M103" s="111">
        <f>VLOOKUP($L103,EPR_Men!$A$5:$AZ$53,34,FALSE)</f>
        <v>71.054047804099497</v>
      </c>
      <c r="N103" s="111">
        <f>VLOOKUP($L103,EPR_Women!$A$5:$AZ$53,34,FALSE)</f>
        <v>52.486272325621051</v>
      </c>
      <c r="O103" s="111">
        <f t="shared" si="0"/>
        <v>18.567775478478445</v>
      </c>
      <c r="P103" s="111">
        <f>IFERROR(VLOOKUP($L103,'FTE-EPR_Men'!$A$5:$AZ$53,34,FALSE),"..")</f>
        <v>72.140238673290725</v>
      </c>
      <c r="Q103" s="111">
        <f>IFERROR(VLOOKUP($L103,'FTE-EPR_Women'!$A$5:$AZ$53,34,FALSE),"..")</f>
        <v>52.635071160599736</v>
      </c>
      <c r="R103" s="111">
        <f t="shared" si="1"/>
        <v>19.505167512690988</v>
      </c>
    </row>
    <row r="104" spans="11:18" x14ac:dyDescent="0.2">
      <c r="K104" s="115">
        <v>1</v>
      </c>
      <c r="L104" s="44" t="s">
        <v>37</v>
      </c>
      <c r="M104" s="111">
        <f>VLOOKUP($L104,EPR_Men!$A$5:$AZ$53,34,FALSE)</f>
        <v>67.980028287409326</v>
      </c>
      <c r="N104" s="111">
        <f>VLOOKUP($L104,EPR_Women!$A$5:$AZ$53,34,FALSE)</f>
        <v>48.962553487015136</v>
      </c>
      <c r="O104" s="111">
        <f t="shared" si="0"/>
        <v>19.01747480039419</v>
      </c>
      <c r="P104" s="111">
        <f>IFERROR(VLOOKUP($L104,'FTE-EPR_Men'!$A$5:$AZ$53,34,FALSE),"..")</f>
        <v>72.374566147228194</v>
      </c>
      <c r="Q104" s="111">
        <f>IFERROR(VLOOKUP($L104,'FTE-EPR_Women'!$A$5:$AZ$53,34,FALSE),"..")</f>
        <v>47.284075426791034</v>
      </c>
      <c r="R104" s="111">
        <f t="shared" si="1"/>
        <v>25.09049072043716</v>
      </c>
    </row>
    <row r="105" spans="11:18" x14ac:dyDescent="0.2">
      <c r="K105" s="115">
        <v>1</v>
      </c>
      <c r="L105" s="46" t="s">
        <v>63</v>
      </c>
      <c r="M105" s="112">
        <f>VLOOKUP($L105,EPR_Men!$A$5:$AZ$53,34,FALSE)</f>
        <v>70.100805780642759</v>
      </c>
      <c r="N105" s="112">
        <f>VLOOKUP($L105,EPR_Women!$A$5:$AZ$53,34,FALSE)</f>
        <v>43.934863268062848</v>
      </c>
      <c r="O105" s="112">
        <f t="shared" si="0"/>
        <v>26.16594251257991</v>
      </c>
      <c r="P105" s="112">
        <f>IFERROR(VLOOKUP($L105,'FTE-EPR_Men'!$A$5:$AZ$53,34,FALSE),"..")</f>
        <v>79.64987047885154</v>
      </c>
      <c r="Q105" s="112">
        <f>IFERROR(VLOOKUP($L105,'FTE-EPR_Women'!$A$5:$AZ$53,34,FALSE),"..")</f>
        <v>40.687330256415379</v>
      </c>
      <c r="R105" s="112">
        <f t="shared" si="1"/>
        <v>38.962540222436161</v>
      </c>
    </row>
    <row r="106" spans="11:18" x14ac:dyDescent="0.2">
      <c r="K106" s="115">
        <v>1</v>
      </c>
      <c r="L106" s="44" t="s">
        <v>62</v>
      </c>
      <c r="M106" s="111">
        <f>VLOOKUP($L106,EPR_Men!$A$5:$AZ$53,34,FALSE)</f>
        <v>74.366868440021889</v>
      </c>
      <c r="N106" s="111">
        <f>VLOOKUP($L106,EPR_Women!$A$5:$AZ$53,34,FALSE)</f>
        <v>47.604593179096717</v>
      </c>
      <c r="O106" s="111">
        <f t="shared" si="0"/>
        <v>26.762275260925172</v>
      </c>
      <c r="P106" s="111">
        <f>IFERROR(VLOOKUP($L106,'FTE-EPR_Men'!$A$5:$AZ$53,34,FALSE),"..")</f>
        <v>88.512030865372822</v>
      </c>
      <c r="Q106" s="111">
        <f>IFERROR(VLOOKUP($L106,'FTE-EPR_Women'!$A$5:$AZ$53,34,FALSE),"..")</f>
        <v>48.311840760248842</v>
      </c>
      <c r="R106" s="111">
        <f t="shared" si="1"/>
        <v>40.20019010512398</v>
      </c>
    </row>
    <row r="107" spans="11:18" x14ac:dyDescent="0.2">
      <c r="K107" s="115">
        <v>1</v>
      </c>
      <c r="L107" s="44" t="s">
        <v>15</v>
      </c>
      <c r="M107" s="111">
        <f>VLOOKUP($L107,EPR_Men!$A$5:$AZ$53,34,FALSE)</f>
        <v>77.272944571567891</v>
      </c>
      <c r="N107" s="111">
        <f>VLOOKUP($L107,EPR_Women!$A$5:$AZ$53,34,FALSE)</f>
        <v>46.183998685041502</v>
      </c>
      <c r="O107" s="111">
        <f t="shared" si="0"/>
        <v>31.088945886526389</v>
      </c>
      <c r="P107" s="111">
        <f>IFERROR(VLOOKUP($L107,'FTE-EPR_Men'!$A$5:$AZ$53,34,FALSE),"..")</f>
        <v>88.897358313536344</v>
      </c>
      <c r="Q107" s="111">
        <f>IFERROR(VLOOKUP($L107,'FTE-EPR_Women'!$A$5:$AZ$53,34,FALSE),"..")</f>
        <v>44.645781085307064</v>
      </c>
      <c r="R107" s="111">
        <f t="shared" si="1"/>
        <v>44.25157722822928</v>
      </c>
    </row>
    <row r="108" spans="11:18" x14ac:dyDescent="0.2">
      <c r="K108" s="115">
        <v>1</v>
      </c>
      <c r="L108" s="113" t="s">
        <v>145</v>
      </c>
      <c r="M108" s="114">
        <f>VLOOKUP($L108,EPR_Men!$A$5:$AZ$53,34,FALSE)</f>
        <v>68.564471658251875</v>
      </c>
      <c r="N108" s="114">
        <f>VLOOKUP($L108,EPR_Women!$A$5:$AZ$53,34,FALSE)</f>
        <v>31.691083378549468</v>
      </c>
      <c r="O108" s="114">
        <f t="shared" si="0"/>
        <v>36.873388279702411</v>
      </c>
      <c r="P108" s="112">
        <f>IFERROR(VLOOKUP($L108,'FTE-EPR_Men'!$A$5:$AZ$53,33,FALSE),"..")</f>
        <v>76.008934332193775</v>
      </c>
      <c r="Q108" s="112">
        <f>IFERROR(VLOOKUP($L108,'FTE-EPR_Women'!$A$5:$AZ$53,33,FALSE),"..")</f>
        <v>30.102514439857792</v>
      </c>
      <c r="R108" s="112">
        <f t="shared" ref="R108" si="3">IFERROR(P108-Q108,"..")</f>
        <v>45.906419892335983</v>
      </c>
    </row>
    <row r="110" spans="11:18" x14ac:dyDescent="0.2">
      <c r="P110" s="49"/>
    </row>
  </sheetData>
  <sortState xmlns:xlrd2="http://schemas.microsoft.com/office/spreadsheetml/2017/richdata2" ref="L5:R48">
    <sortCondition ref="O5:O48"/>
  </sortState>
  <mergeCells count="10">
    <mergeCell ref="M63:O63"/>
    <mergeCell ref="P63:R63"/>
    <mergeCell ref="A1:I1"/>
    <mergeCell ref="P3:R3"/>
    <mergeCell ref="M3:O3"/>
    <mergeCell ref="A24:I24"/>
    <mergeCell ref="A2:I3"/>
    <mergeCell ref="A25:I27"/>
    <mergeCell ref="A28:I30"/>
    <mergeCell ref="A20:I22"/>
  </mergeCells>
  <hyperlinks>
    <hyperlink ref="A24" r:id="rId1" display="Source: OECD Employment Database 2014" xr:uid="{00000000-0004-0000-0000-000000000000}"/>
  </hyperlinks>
  <pageMargins left="0.70866141732283472" right="0.70866141732283472" top="0.74803149606299213" bottom="0.74803149606299213" header="0.31496062992125984" footer="0.31496062992125984"/>
  <pageSetup paperSize="9" scale="60" orientation="landscape" r:id="rId2"/>
  <headerFooter>
    <oddHeader xml:space="preserve">&amp;LOECD Family database (http://www.oecd.org/els/family/database.htm)&amp;R
</oddHeader>
  </headerFooter>
  <customProperties>
    <customPr name="GraphSizeIndex" r:id="rId3"/>
    <customPr name="GraphSizeName" r:id="rId4"/>
    <customPr name="PageSizeIndex" r:id="rId5"/>
    <customPr name="PageSizeName" r:id="rId6"/>
    <customPr name="PaletteIndex" r:id="rId7"/>
    <customPr name="PaletteName" r:id="rId8"/>
    <customPr name="SinglePanel" r:id="rId9"/>
    <customPr name="StartColorIndex" r:id="rId10"/>
    <customPr name="StartColorName" r:id="rId11"/>
    <customPr name="StyleTemplateIndex" r:id="rId12"/>
    <customPr name="StyleTemplateName" r:id="rId13"/>
  </customProperties>
  <drawing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S50"/>
  <sheetViews>
    <sheetView showGridLines="0" zoomScaleNormal="100" workbookViewId="0">
      <selection sqref="A1:I1"/>
    </sheetView>
  </sheetViews>
  <sheetFormatPr defaultColWidth="8.85546875" defaultRowHeight="12.75" x14ac:dyDescent="0.2"/>
  <cols>
    <col min="1" max="1" width="15.85546875" style="43" bestFit="1" customWidth="1"/>
    <col min="2" max="11" width="8.85546875" style="43"/>
    <col min="12" max="12" width="17.42578125" style="43" customWidth="1"/>
    <col min="13" max="17" width="8.42578125" style="43" customWidth="1"/>
    <col min="18" max="18" width="10.140625" style="49" customWidth="1"/>
    <col min="19" max="16384" width="8.85546875" style="43"/>
  </cols>
  <sheetData>
    <row r="1" spans="1:19" s="37" customFormat="1" ht="16.5" x14ac:dyDescent="0.2">
      <c r="A1" s="196" t="s">
        <v>192</v>
      </c>
      <c r="B1" s="196"/>
      <c r="C1" s="196"/>
      <c r="D1" s="196"/>
      <c r="E1" s="196"/>
      <c r="F1" s="196"/>
      <c r="G1" s="196"/>
      <c r="H1" s="196"/>
      <c r="I1" s="196"/>
      <c r="J1" s="72"/>
      <c r="K1" s="73"/>
      <c r="L1" s="101"/>
      <c r="M1" s="101"/>
      <c r="N1" s="101"/>
      <c r="O1" s="101"/>
      <c r="P1" s="102"/>
      <c r="Q1" s="102"/>
      <c r="R1" s="102"/>
      <c r="S1" s="81"/>
    </row>
    <row r="2" spans="1:19" s="37" customFormat="1" ht="16.5" x14ac:dyDescent="0.2">
      <c r="A2" s="197" t="s">
        <v>164</v>
      </c>
      <c r="B2" s="197"/>
      <c r="C2" s="197"/>
      <c r="D2" s="197"/>
      <c r="E2" s="197"/>
      <c r="F2" s="197"/>
      <c r="G2" s="197"/>
      <c r="H2" s="197"/>
      <c r="I2" s="197"/>
      <c r="J2" s="72"/>
      <c r="K2" s="73"/>
      <c r="L2" s="101"/>
      <c r="M2" s="101"/>
      <c r="N2" s="101"/>
      <c r="O2" s="101"/>
      <c r="P2" s="102"/>
      <c r="Q2" s="102"/>
      <c r="R2" s="102"/>
      <c r="S2" s="81"/>
    </row>
    <row r="3" spans="1:19" s="37" customFormat="1" ht="14.25" customHeight="1" x14ac:dyDescent="0.2">
      <c r="A3" s="192"/>
      <c r="B3" s="192"/>
      <c r="C3" s="192"/>
      <c r="D3" s="192"/>
      <c r="E3" s="192"/>
      <c r="F3" s="192"/>
      <c r="G3" s="192"/>
      <c r="H3" s="192"/>
      <c r="I3" s="192"/>
      <c r="J3" s="73"/>
      <c r="K3" s="73"/>
      <c r="L3" s="140"/>
      <c r="M3" s="177" t="s">
        <v>71</v>
      </c>
      <c r="N3" s="177"/>
      <c r="O3" s="177"/>
      <c r="P3" s="177" t="s">
        <v>87</v>
      </c>
      <c r="Q3" s="177"/>
      <c r="R3" s="177"/>
      <c r="S3" s="81"/>
    </row>
    <row r="4" spans="1:19" s="37" customFormat="1" ht="25.5" x14ac:dyDescent="0.2">
      <c r="A4" s="62"/>
      <c r="B4" s="62"/>
      <c r="C4" s="62"/>
      <c r="D4" s="62"/>
      <c r="E4" s="62"/>
      <c r="F4" s="62"/>
      <c r="G4" s="62"/>
      <c r="H4" s="62"/>
      <c r="I4" s="62"/>
      <c r="J4" s="73"/>
      <c r="K4" s="73"/>
      <c r="L4" s="39"/>
      <c r="M4" s="41">
        <v>2005</v>
      </c>
      <c r="N4" s="41">
        <v>2021</v>
      </c>
      <c r="O4" s="50" t="s">
        <v>163</v>
      </c>
      <c r="P4" s="41">
        <v>2005</v>
      </c>
      <c r="Q4" s="41">
        <v>2021</v>
      </c>
      <c r="R4" s="50" t="s">
        <v>163</v>
      </c>
      <c r="S4" s="73"/>
    </row>
    <row r="5" spans="1:19" s="37" customFormat="1" ht="14.25" customHeight="1" x14ac:dyDescent="0.2">
      <c r="A5" s="60"/>
      <c r="B5" s="60"/>
      <c r="C5" s="60"/>
      <c r="D5" s="60"/>
      <c r="E5" s="60"/>
      <c r="F5" s="60"/>
      <c r="G5" s="60"/>
      <c r="H5" s="60"/>
      <c r="I5" s="60"/>
      <c r="J5" s="73"/>
      <c r="K5" s="73"/>
      <c r="L5" s="148" t="s">
        <v>24</v>
      </c>
      <c r="M5" s="149">
        <v>1.6327938627998471</v>
      </c>
      <c r="N5" s="149">
        <v>6.5278039573565003</v>
      </c>
      <c r="O5" s="149">
        <v>4.8950100945566533</v>
      </c>
      <c r="P5" s="149">
        <v>30.748057318109986</v>
      </c>
      <c r="Q5" s="149">
        <v>20.08244549680381</v>
      </c>
      <c r="R5" s="149">
        <v>-10.665611821306175</v>
      </c>
      <c r="S5" s="73"/>
    </row>
    <row r="6" spans="1:19" ht="12.75" customHeight="1" x14ac:dyDescent="0.2">
      <c r="A6" s="60"/>
      <c r="B6" s="60"/>
      <c r="C6" s="60"/>
      <c r="D6" s="60"/>
      <c r="E6" s="60"/>
      <c r="F6" s="60"/>
      <c r="G6" s="60"/>
      <c r="H6" s="60"/>
      <c r="I6" s="60"/>
      <c r="J6" s="68"/>
      <c r="K6" s="68"/>
      <c r="L6" s="150" t="s">
        <v>46</v>
      </c>
      <c r="M6" s="151">
        <v>10.300299086573439</v>
      </c>
      <c r="N6" s="151">
        <v>9.5823248058981285</v>
      </c>
      <c r="O6" s="151">
        <v>-0.71797428067531044</v>
      </c>
      <c r="P6" s="151">
        <v>30.861303400535039</v>
      </c>
      <c r="Q6" s="151">
        <v>20.702897443236541</v>
      </c>
      <c r="R6" s="151">
        <v>-10.158405957298498</v>
      </c>
      <c r="S6" s="70"/>
    </row>
    <row r="7" spans="1:19" ht="12.75" customHeight="1" x14ac:dyDescent="0.2">
      <c r="A7" s="61"/>
      <c r="B7" s="61"/>
      <c r="C7" s="61"/>
      <c r="D7" s="61"/>
      <c r="E7" s="61"/>
      <c r="F7" s="61"/>
      <c r="G7" s="61"/>
      <c r="H7" s="61"/>
      <c r="I7" s="61"/>
      <c r="J7" s="68"/>
      <c r="K7" s="68"/>
      <c r="L7" s="148" t="s">
        <v>29</v>
      </c>
      <c r="M7" s="149">
        <v>7.0992278437247895</v>
      </c>
      <c r="N7" s="149">
        <v>2.9083466132324398</v>
      </c>
      <c r="O7" s="149">
        <v>-4.1908812304923497</v>
      </c>
      <c r="P7" s="149">
        <v>17.44246903398728</v>
      </c>
      <c r="Q7" s="149">
        <v>7.3790354677784658</v>
      </c>
      <c r="R7" s="149">
        <v>-10.063433566208815</v>
      </c>
      <c r="S7" s="70"/>
    </row>
    <row r="8" spans="1:19" ht="12.75" customHeight="1" x14ac:dyDescent="0.2">
      <c r="A8" s="61"/>
      <c r="B8" s="61"/>
      <c r="C8" s="61"/>
      <c r="D8" s="61"/>
      <c r="E8" s="61"/>
      <c r="F8" s="61"/>
      <c r="G8" s="61"/>
      <c r="H8" s="61"/>
      <c r="I8" s="61"/>
      <c r="J8" s="68"/>
      <c r="K8" s="68"/>
      <c r="L8" s="150" t="s">
        <v>26</v>
      </c>
      <c r="M8" s="151">
        <v>4.4971934650755383</v>
      </c>
      <c r="N8" s="151">
        <v>4.4690330255361639</v>
      </c>
      <c r="O8" s="151">
        <v>-2.8160439539374416E-2</v>
      </c>
      <c r="P8" s="151">
        <v>19.115888766835695</v>
      </c>
      <c r="Q8" s="151">
        <v>11.91780153498391</v>
      </c>
      <c r="R8" s="151">
        <v>-7.198087231851785</v>
      </c>
      <c r="S8" s="70"/>
    </row>
    <row r="9" spans="1:19" ht="12.75" customHeight="1" x14ac:dyDescent="0.2">
      <c r="A9" s="61"/>
      <c r="B9" s="61"/>
      <c r="C9" s="61"/>
      <c r="D9" s="61"/>
      <c r="E9" s="61"/>
      <c r="F9" s="61"/>
      <c r="G9" s="61"/>
      <c r="H9" s="61"/>
      <c r="I9" s="61"/>
      <c r="J9" s="68"/>
      <c r="K9" s="68"/>
      <c r="L9" s="148" t="s">
        <v>30</v>
      </c>
      <c r="M9" s="149">
        <v>5.6336450652290635</v>
      </c>
      <c r="N9" s="149">
        <v>2.474756362844091</v>
      </c>
      <c r="O9" s="149">
        <v>-3.1588887023849725</v>
      </c>
      <c r="P9" s="149">
        <v>14.119996604737075</v>
      </c>
      <c r="Q9" s="149">
        <v>7.3352294333118939</v>
      </c>
      <c r="R9" s="149">
        <v>-6.7847671714251812</v>
      </c>
      <c r="S9" s="70"/>
    </row>
    <row r="10" spans="1:19" ht="12.75" customHeight="1" x14ac:dyDescent="0.2">
      <c r="A10" s="61"/>
      <c r="B10" s="61"/>
      <c r="C10" s="61"/>
      <c r="D10" s="61"/>
      <c r="E10" s="61"/>
      <c r="F10" s="61"/>
      <c r="G10" s="61"/>
      <c r="H10" s="61"/>
      <c r="I10" s="61"/>
      <c r="J10" s="68"/>
      <c r="K10" s="68"/>
      <c r="L10" s="150" t="s">
        <v>38</v>
      </c>
      <c r="M10" s="151">
        <v>8.0413350770144518</v>
      </c>
      <c r="N10" s="151">
        <v>8.8520220075718221</v>
      </c>
      <c r="O10" s="151">
        <v>0.81068693055737029</v>
      </c>
      <c r="P10" s="151">
        <v>26.943010258725948</v>
      </c>
      <c r="Q10" s="151">
        <v>20.725063575946727</v>
      </c>
      <c r="R10" s="151">
        <v>-6.2179466827792211</v>
      </c>
      <c r="S10" s="70"/>
    </row>
    <row r="11" spans="1:19" ht="12.75" customHeight="1" x14ac:dyDescent="0.2">
      <c r="A11" s="61"/>
      <c r="B11" s="61"/>
      <c r="C11" s="61"/>
      <c r="D11" s="61"/>
      <c r="E11" s="61"/>
      <c r="F11" s="61"/>
      <c r="G11" s="61"/>
      <c r="H11" s="61"/>
      <c r="I11" s="61"/>
      <c r="J11" s="68"/>
      <c r="K11" s="68"/>
      <c r="L11" s="148" t="s">
        <v>27</v>
      </c>
      <c r="M11" s="149">
        <v>15.271599555272433</v>
      </c>
      <c r="N11" s="149">
        <v>19.309727082780171</v>
      </c>
      <c r="O11" s="149">
        <v>4.0381275275077382</v>
      </c>
      <c r="P11" s="149">
        <v>60.652100366250728</v>
      </c>
      <c r="Q11" s="149">
        <v>54.652545141388401</v>
      </c>
      <c r="R11" s="149">
        <v>-5.999555224862327</v>
      </c>
      <c r="S11" s="70"/>
    </row>
    <row r="12" spans="1:19" ht="12.75" customHeight="1" x14ac:dyDescent="0.2">
      <c r="A12" s="61"/>
      <c r="B12" s="61"/>
      <c r="C12" s="61"/>
      <c r="D12" s="61"/>
      <c r="E12" s="61"/>
      <c r="F12" s="61"/>
      <c r="G12" s="61"/>
      <c r="H12" s="61"/>
      <c r="I12" s="61"/>
      <c r="J12" s="68"/>
      <c r="K12" s="68"/>
      <c r="L12" s="150" t="s">
        <v>5</v>
      </c>
      <c r="M12" s="151">
        <v>9.2033352641619146</v>
      </c>
      <c r="N12" s="151">
        <v>10.844630839859326</v>
      </c>
      <c r="O12" s="151">
        <v>1.641295575697411</v>
      </c>
      <c r="P12" s="151">
        <v>47.636406893569479</v>
      </c>
      <c r="Q12" s="151">
        <v>41.868699069930088</v>
      </c>
      <c r="R12" s="151">
        <v>-5.7677078236393911</v>
      </c>
      <c r="S12" s="70"/>
    </row>
    <row r="13" spans="1:19" ht="12.75" customHeight="1" x14ac:dyDescent="0.2">
      <c r="A13" s="61"/>
      <c r="B13" s="61"/>
      <c r="C13" s="61"/>
      <c r="D13" s="61"/>
      <c r="E13" s="61"/>
      <c r="F13" s="61"/>
      <c r="G13" s="61"/>
      <c r="H13" s="61"/>
      <c r="I13" s="61"/>
      <c r="J13" s="68"/>
      <c r="K13" s="68"/>
      <c r="L13" s="148" t="s">
        <v>16</v>
      </c>
      <c r="M13" s="149">
        <v>9.9659130955995714</v>
      </c>
      <c r="N13" s="149">
        <v>11.547375546420817</v>
      </c>
      <c r="O13" s="149">
        <v>1.5814624508212454</v>
      </c>
      <c r="P13" s="149">
        <v>35.076890988071554</v>
      </c>
      <c r="Q13" s="149">
        <v>29.398799208084636</v>
      </c>
      <c r="R13" s="149">
        <v>-5.6780917799869179</v>
      </c>
      <c r="S13" s="70"/>
    </row>
    <row r="14" spans="1:19" ht="12.75" customHeight="1" x14ac:dyDescent="0.2">
      <c r="A14" s="61"/>
      <c r="B14" s="61"/>
      <c r="C14" s="61"/>
      <c r="D14" s="61"/>
      <c r="E14" s="61"/>
      <c r="F14" s="61"/>
      <c r="G14" s="61"/>
      <c r="H14" s="61"/>
      <c r="I14" s="61"/>
      <c r="J14" s="68"/>
      <c r="K14" s="68"/>
      <c r="L14" s="150" t="s">
        <v>2</v>
      </c>
      <c r="M14" s="151">
        <v>6.7194311083136444</v>
      </c>
      <c r="N14" s="151">
        <v>8.2641304486138516</v>
      </c>
      <c r="O14" s="151">
        <v>1.5446993403002072</v>
      </c>
      <c r="P14" s="151">
        <v>33.103828993988728</v>
      </c>
      <c r="Q14" s="151">
        <v>27.613415711695012</v>
      </c>
      <c r="R14" s="151">
        <v>-5.4904132822937157</v>
      </c>
      <c r="S14" s="70"/>
    </row>
    <row r="15" spans="1:19" ht="12.75" customHeight="1" x14ac:dyDescent="0.2">
      <c r="A15" s="61"/>
      <c r="B15" s="61"/>
      <c r="C15" s="61"/>
      <c r="D15" s="61"/>
      <c r="E15" s="61"/>
      <c r="F15" s="61"/>
      <c r="G15" s="61"/>
      <c r="H15" s="61"/>
      <c r="I15" s="61"/>
      <c r="J15" s="68"/>
      <c r="K15" s="68"/>
      <c r="L15" s="148" t="s">
        <v>23</v>
      </c>
      <c r="M15" s="149">
        <v>3.9182812944769707</v>
      </c>
      <c r="N15" s="149">
        <v>2.6681419359092553</v>
      </c>
      <c r="O15" s="149">
        <v>-1.2501393585677154</v>
      </c>
      <c r="P15" s="149">
        <v>11.320194081049817</v>
      </c>
      <c r="Q15" s="149">
        <v>5.9767436788951978</v>
      </c>
      <c r="R15" s="149">
        <v>-5.3434504021546188</v>
      </c>
      <c r="S15" s="70"/>
    </row>
    <row r="16" spans="1:19" ht="12.75" customHeight="1" x14ac:dyDescent="0.2">
      <c r="A16" s="61"/>
      <c r="B16" s="61"/>
      <c r="C16" s="61"/>
      <c r="D16" s="61"/>
      <c r="E16" s="61"/>
      <c r="F16" s="61"/>
      <c r="G16" s="61"/>
      <c r="H16" s="61"/>
      <c r="I16" s="61"/>
      <c r="J16" s="68"/>
      <c r="K16" s="68"/>
      <c r="L16" s="150" t="s">
        <v>28</v>
      </c>
      <c r="M16" s="151">
        <v>9.9807618952850081</v>
      </c>
      <c r="N16" s="151">
        <v>13.606622853443071</v>
      </c>
      <c r="O16" s="151">
        <v>3.6258609581580625</v>
      </c>
      <c r="P16" s="151">
        <v>32.872613067668198</v>
      </c>
      <c r="Q16" s="151">
        <v>27.862749124815192</v>
      </c>
      <c r="R16" s="151">
        <v>-5.0098639428530056</v>
      </c>
      <c r="S16" s="70"/>
    </row>
    <row r="17" spans="1:19" ht="12.75" customHeight="1" x14ac:dyDescent="0.2">
      <c r="A17" s="61"/>
      <c r="B17" s="61"/>
      <c r="C17" s="61"/>
      <c r="D17" s="61"/>
      <c r="E17" s="61"/>
      <c r="F17" s="61"/>
      <c r="G17" s="61"/>
      <c r="H17" s="61"/>
      <c r="I17" s="61"/>
      <c r="J17" s="68"/>
      <c r="K17" s="68"/>
      <c r="L17" s="148" t="s">
        <v>35</v>
      </c>
      <c r="M17" s="149">
        <v>9.4913475976349346</v>
      </c>
      <c r="N17" s="149">
        <v>11.376464139715015</v>
      </c>
      <c r="O17" s="149">
        <v>1.8851165420800804</v>
      </c>
      <c r="P17" s="149">
        <v>38.46209486060058</v>
      </c>
      <c r="Q17" s="149">
        <v>34.482488366721853</v>
      </c>
      <c r="R17" s="149">
        <v>-3.9796064938787268</v>
      </c>
      <c r="S17" s="70"/>
    </row>
    <row r="18" spans="1:19" ht="12.75" customHeight="1" x14ac:dyDescent="0.2">
      <c r="A18" s="61"/>
      <c r="B18" s="61"/>
      <c r="C18" s="61"/>
      <c r="D18" s="61"/>
      <c r="E18" s="61"/>
      <c r="F18" s="61"/>
      <c r="G18" s="61"/>
      <c r="H18" s="61"/>
      <c r="I18" s="61"/>
      <c r="J18" s="68"/>
      <c r="K18" s="68"/>
      <c r="L18" s="150" t="s">
        <v>50</v>
      </c>
      <c r="M18" s="151">
        <v>5.0128118782245785</v>
      </c>
      <c r="N18" s="151">
        <v>3.7372833300615196</v>
      </c>
      <c r="O18" s="151">
        <v>-1.2755285481630589</v>
      </c>
      <c r="P18" s="151">
        <v>8.9749367018516804</v>
      </c>
      <c r="Q18" s="151">
        <v>5.2483251076679212</v>
      </c>
      <c r="R18" s="151">
        <v>-3.7266115941837592</v>
      </c>
      <c r="S18" s="70"/>
    </row>
    <row r="19" spans="1:19" ht="12.75" customHeight="1" x14ac:dyDescent="0.2">
      <c r="A19" s="194" t="s">
        <v>168</v>
      </c>
      <c r="B19" s="194"/>
      <c r="C19" s="194"/>
      <c r="D19" s="194"/>
      <c r="E19" s="194"/>
      <c r="F19" s="194"/>
      <c r="G19" s="194"/>
      <c r="H19" s="194"/>
      <c r="I19" s="194"/>
      <c r="J19" s="68"/>
      <c r="K19" s="68"/>
      <c r="L19" s="148" t="s">
        <v>31</v>
      </c>
      <c r="M19" s="149">
        <v>3.4659032532336203</v>
      </c>
      <c r="N19" s="149">
        <v>1.5896616796664262</v>
      </c>
      <c r="O19" s="149">
        <v>-1.876241573567194</v>
      </c>
      <c r="P19" s="149">
        <v>6.0140235925236762</v>
      </c>
      <c r="Q19" s="149">
        <v>2.3718689312976702</v>
      </c>
      <c r="R19" s="149">
        <v>-3.6421546612260061</v>
      </c>
      <c r="S19" s="70"/>
    </row>
    <row r="20" spans="1:19" s="37" customFormat="1" ht="12.75" customHeight="1" x14ac:dyDescent="0.2">
      <c r="A20" s="194"/>
      <c r="B20" s="194"/>
      <c r="C20" s="194"/>
      <c r="D20" s="194"/>
      <c r="E20" s="194"/>
      <c r="F20" s="194"/>
      <c r="G20" s="194"/>
      <c r="H20" s="194"/>
      <c r="I20" s="194"/>
      <c r="J20" s="73"/>
      <c r="K20" s="73"/>
      <c r="L20" s="150" t="s">
        <v>21</v>
      </c>
      <c r="M20" s="151">
        <v>6.8677832861503623</v>
      </c>
      <c r="N20" s="151">
        <v>9.8350670245785619</v>
      </c>
      <c r="O20" s="151">
        <v>2.9672837384281996</v>
      </c>
      <c r="P20" s="151">
        <v>34.568093981910195</v>
      </c>
      <c r="Q20" s="151">
        <v>31.075259816306705</v>
      </c>
      <c r="R20" s="151">
        <v>-3.4928341656034902</v>
      </c>
      <c r="S20" s="70"/>
    </row>
    <row r="21" spans="1:19" ht="12.75" customHeight="1" x14ac:dyDescent="0.2">
      <c r="A21" s="194"/>
      <c r="B21" s="194"/>
      <c r="C21" s="194"/>
      <c r="D21" s="194"/>
      <c r="E21" s="194"/>
      <c r="F21" s="194"/>
      <c r="G21" s="194"/>
      <c r="H21" s="194"/>
      <c r="I21" s="194"/>
      <c r="J21" s="68"/>
      <c r="K21" s="68"/>
      <c r="L21" s="148" t="s">
        <v>32</v>
      </c>
      <c r="M21" s="149">
        <v>8.5219701062488724</v>
      </c>
      <c r="N21" s="149">
        <v>9.4593555447043443</v>
      </c>
      <c r="O21" s="149">
        <v>0.93738543845547184</v>
      </c>
      <c r="P21" s="149">
        <v>19.003568514495246</v>
      </c>
      <c r="Q21" s="149">
        <v>15.572126321644118</v>
      </c>
      <c r="R21" s="149">
        <v>-3.4314421928511276</v>
      </c>
      <c r="S21" s="70"/>
    </row>
    <row r="22" spans="1:19" ht="12.75" customHeight="1" x14ac:dyDescent="0.2">
      <c r="A22" s="194"/>
      <c r="B22" s="194"/>
      <c r="C22" s="194"/>
      <c r="D22" s="194"/>
      <c r="E22" s="194"/>
      <c r="F22" s="194"/>
      <c r="G22" s="194"/>
      <c r="H22" s="194"/>
      <c r="I22" s="194"/>
      <c r="J22" s="68"/>
      <c r="K22" s="68"/>
      <c r="L22" s="150" t="s">
        <v>8</v>
      </c>
      <c r="M22" s="151">
        <v>7.2518955457068941</v>
      </c>
      <c r="N22" s="151">
        <v>10.035635526849035</v>
      </c>
      <c r="O22" s="151">
        <v>2.7837399811421406</v>
      </c>
      <c r="P22" s="151">
        <v>38.767500002751873</v>
      </c>
      <c r="Q22" s="151">
        <v>35.985194135571895</v>
      </c>
      <c r="R22" s="151">
        <v>-2.7823058671799785</v>
      </c>
      <c r="S22" s="70"/>
    </row>
    <row r="23" spans="1:19" ht="12.75" customHeight="1" x14ac:dyDescent="0.2">
      <c r="A23" s="193"/>
      <c r="B23" s="193"/>
      <c r="C23" s="193"/>
      <c r="D23" s="193"/>
      <c r="E23" s="193"/>
      <c r="F23" s="193"/>
      <c r="G23" s="193"/>
      <c r="H23" s="193"/>
      <c r="I23" s="193"/>
      <c r="J23" s="68"/>
      <c r="K23" s="68"/>
      <c r="L23" s="148" t="s">
        <v>10</v>
      </c>
      <c r="M23" s="149">
        <v>11.662078086560554</v>
      </c>
      <c r="N23" s="149">
        <v>12.539734079301647</v>
      </c>
      <c r="O23" s="149">
        <v>0.87765599274109363</v>
      </c>
      <c r="P23" s="149">
        <v>23.891213813626404</v>
      </c>
      <c r="Q23" s="149">
        <v>21.210902594040398</v>
      </c>
      <c r="R23" s="149">
        <v>-2.6803112195860059</v>
      </c>
      <c r="S23" s="70"/>
    </row>
    <row r="24" spans="1:19" ht="12.75" customHeight="1" x14ac:dyDescent="0.2">
      <c r="A24" s="182"/>
      <c r="B24" s="182"/>
      <c r="C24" s="182"/>
      <c r="D24" s="182"/>
      <c r="E24" s="182"/>
      <c r="F24" s="182"/>
      <c r="G24" s="182"/>
      <c r="H24" s="182"/>
      <c r="I24" s="182"/>
      <c r="J24" s="74"/>
      <c r="K24" s="68"/>
      <c r="L24" s="150" t="s">
        <v>4</v>
      </c>
      <c r="M24" s="151">
        <v>10.904999529859818</v>
      </c>
      <c r="N24" s="151">
        <v>13.050474088255344</v>
      </c>
      <c r="O24" s="151">
        <v>2.1454745583955255</v>
      </c>
      <c r="P24" s="151">
        <v>26.964295026113859</v>
      </c>
      <c r="Q24" s="151">
        <v>24.385209035707458</v>
      </c>
      <c r="R24" s="151">
        <v>-2.5790859904064014</v>
      </c>
      <c r="S24" s="70"/>
    </row>
    <row r="25" spans="1:19" ht="12.75" customHeight="1" x14ac:dyDescent="0.2">
      <c r="A25" s="182"/>
      <c r="B25" s="182"/>
      <c r="C25" s="182"/>
      <c r="D25" s="182"/>
      <c r="E25" s="182"/>
      <c r="F25" s="182"/>
      <c r="G25" s="182"/>
      <c r="H25" s="182"/>
      <c r="I25" s="182"/>
      <c r="J25" s="74"/>
      <c r="K25" s="68"/>
      <c r="L25" s="148" t="s">
        <v>36</v>
      </c>
      <c r="M25" s="149">
        <v>7.7818692988219498</v>
      </c>
      <c r="N25" s="149">
        <v>7.9066950867611796</v>
      </c>
      <c r="O25" s="149">
        <v>0.12482578793922983</v>
      </c>
      <c r="P25" s="149">
        <v>18.278946496604298</v>
      </c>
      <c r="Q25" s="149">
        <v>15.7356653467297</v>
      </c>
      <c r="R25" s="149">
        <v>-2.5432811498745984</v>
      </c>
      <c r="S25" s="70"/>
    </row>
    <row r="26" spans="1:19" ht="12.75" customHeight="1" x14ac:dyDescent="0.25">
      <c r="A26" s="180" t="s">
        <v>64</v>
      </c>
      <c r="B26" s="180"/>
      <c r="C26" s="180"/>
      <c r="D26" s="180"/>
      <c r="E26" s="180"/>
      <c r="F26" s="180"/>
      <c r="G26" s="180"/>
      <c r="H26" s="180"/>
      <c r="I26" s="180"/>
      <c r="J26" s="74"/>
      <c r="K26" s="68"/>
      <c r="L26" s="150" t="s">
        <v>18</v>
      </c>
      <c r="M26" s="151">
        <v>5.0440662888893746</v>
      </c>
      <c r="N26" s="151">
        <v>7.3190615614682697</v>
      </c>
      <c r="O26" s="151">
        <v>2.2749952725788951</v>
      </c>
      <c r="P26" s="151">
        <v>22.57644827888965</v>
      </c>
      <c r="Q26" s="151">
        <v>20.523489762229882</v>
      </c>
      <c r="R26" s="151">
        <v>-2.0529585166597677</v>
      </c>
      <c r="S26" s="70"/>
    </row>
    <row r="27" spans="1:19" ht="12.75" customHeight="1" x14ac:dyDescent="0.25">
      <c r="A27" s="68"/>
      <c r="B27" s="80"/>
      <c r="C27" s="80"/>
      <c r="D27" s="80"/>
      <c r="E27" s="80"/>
      <c r="F27" s="80"/>
      <c r="G27" s="80"/>
      <c r="H27" s="80"/>
      <c r="I27" s="80"/>
      <c r="J27" s="68"/>
      <c r="K27" s="68"/>
      <c r="L27" s="148" t="s">
        <v>9</v>
      </c>
      <c r="M27" s="149">
        <v>7.1546371913175033</v>
      </c>
      <c r="N27" s="149">
        <v>10.391525840330932</v>
      </c>
      <c r="O27" s="149">
        <v>3.2368886490134283</v>
      </c>
      <c r="P27" s="149">
        <v>26.469249944918548</v>
      </c>
      <c r="Q27" s="149">
        <v>24.730275287706984</v>
      </c>
      <c r="R27" s="149">
        <v>-1.7389746572115641</v>
      </c>
      <c r="S27" s="70"/>
    </row>
    <row r="28" spans="1:19" ht="12.75" customHeight="1" x14ac:dyDescent="0.25">
      <c r="A28" s="76"/>
      <c r="B28" s="80"/>
      <c r="C28" s="80"/>
      <c r="D28" s="80"/>
      <c r="E28" s="80"/>
      <c r="F28" s="80"/>
      <c r="G28" s="80"/>
      <c r="H28" s="80"/>
      <c r="I28" s="80"/>
      <c r="J28" s="68"/>
      <c r="K28" s="68"/>
      <c r="L28" s="150" t="s">
        <v>0</v>
      </c>
      <c r="M28" s="151">
        <v>12.021049863769546</v>
      </c>
      <c r="N28" s="151">
        <v>15.289809809166757</v>
      </c>
      <c r="O28" s="151">
        <v>3.2687599453972105</v>
      </c>
      <c r="P28" s="151">
        <v>38.696836580768739</v>
      </c>
      <c r="Q28" s="151">
        <v>37.057065432946303</v>
      </c>
      <c r="R28" s="151">
        <v>-1.6397711478224366</v>
      </c>
      <c r="S28" s="70"/>
    </row>
    <row r="29" spans="1:19" ht="12.75" customHeight="1" x14ac:dyDescent="0.2">
      <c r="A29" s="76"/>
      <c r="B29" s="68"/>
      <c r="C29" s="68"/>
      <c r="D29" s="68"/>
      <c r="E29" s="68"/>
      <c r="F29" s="68"/>
      <c r="G29" s="68"/>
      <c r="H29" s="68"/>
      <c r="I29" s="68"/>
      <c r="J29" s="68"/>
      <c r="K29" s="68"/>
      <c r="L29" s="166" t="s">
        <v>43</v>
      </c>
      <c r="M29" s="167">
        <v>6.7996150227861518</v>
      </c>
      <c r="N29" s="167">
        <v>8.7626363933807081</v>
      </c>
      <c r="O29" s="167">
        <v>1.9630213705945554</v>
      </c>
      <c r="P29" s="167">
        <v>23.44091921181996</v>
      </c>
      <c r="Q29" s="167">
        <v>22.304733619721741</v>
      </c>
      <c r="R29" s="167">
        <v>-1.1361855920982096</v>
      </c>
      <c r="S29" s="70"/>
    </row>
    <row r="30" spans="1:19" ht="12.75" customHeight="1" x14ac:dyDescent="0.2">
      <c r="A30" s="76"/>
      <c r="B30" s="76"/>
      <c r="C30" s="76"/>
      <c r="D30" s="76"/>
      <c r="E30" s="76"/>
      <c r="F30" s="76"/>
      <c r="G30" s="76"/>
      <c r="H30" s="76"/>
      <c r="I30" s="76"/>
      <c r="J30" s="68"/>
      <c r="K30" s="68"/>
      <c r="L30" s="150" t="s">
        <v>3</v>
      </c>
      <c r="M30" s="151">
        <v>1.5974282925948524</v>
      </c>
      <c r="N30" s="151">
        <v>0.70761672917155083</v>
      </c>
      <c r="O30" s="151">
        <v>-0.88981156342330159</v>
      </c>
      <c r="P30" s="151">
        <v>2.7426671097528565</v>
      </c>
      <c r="Q30" s="151">
        <v>1.6221026379005847</v>
      </c>
      <c r="R30" s="151">
        <v>-1.1205644718522718</v>
      </c>
      <c r="S30" s="70"/>
    </row>
    <row r="31" spans="1:19" ht="12.75" customHeight="1" x14ac:dyDescent="0.2">
      <c r="A31" s="68"/>
      <c r="B31" s="68"/>
      <c r="C31" s="68"/>
      <c r="D31" s="68"/>
      <c r="E31" s="68"/>
      <c r="F31" s="68"/>
      <c r="G31" s="68"/>
      <c r="H31" s="68"/>
      <c r="I31" s="68"/>
      <c r="J31" s="68"/>
      <c r="K31" s="68"/>
      <c r="L31" s="148" t="s">
        <v>15</v>
      </c>
      <c r="M31" s="149">
        <v>10.077492913750307</v>
      </c>
      <c r="N31" s="149">
        <v>12.488581031459594</v>
      </c>
      <c r="O31" s="149">
        <v>2.4110881177092871</v>
      </c>
      <c r="P31" s="149">
        <v>27.184105916688814</v>
      </c>
      <c r="Q31" s="149">
        <v>26.363126335306028</v>
      </c>
      <c r="R31" s="149">
        <v>-0.82097958138278671</v>
      </c>
      <c r="S31" s="70"/>
    </row>
    <row r="32" spans="1:19" ht="12.75" customHeight="1" x14ac:dyDescent="0.2">
      <c r="A32" s="68"/>
      <c r="B32" s="68"/>
      <c r="C32" s="68"/>
      <c r="D32" s="68"/>
      <c r="E32" s="68"/>
      <c r="F32" s="68"/>
      <c r="G32" s="68"/>
      <c r="H32" s="68"/>
      <c r="I32" s="68"/>
      <c r="J32" s="68"/>
      <c r="K32" s="68"/>
      <c r="L32" s="150" t="s">
        <v>25</v>
      </c>
      <c r="M32" s="151">
        <v>4.1662471514752326</v>
      </c>
      <c r="N32" s="151">
        <v>4.4696632326335219</v>
      </c>
      <c r="O32" s="151">
        <v>0.30341608115828933</v>
      </c>
      <c r="P32" s="151">
        <v>9.3708288567768747</v>
      </c>
      <c r="Q32" s="151">
        <v>8.7785209719126556</v>
      </c>
      <c r="R32" s="151">
        <v>-0.59230788486421915</v>
      </c>
      <c r="S32" s="70"/>
    </row>
    <row r="33" spans="1:19" ht="12.75" customHeight="1" x14ac:dyDescent="0.2">
      <c r="A33" s="68"/>
      <c r="B33" s="68"/>
      <c r="C33" s="68"/>
      <c r="D33" s="68"/>
      <c r="E33" s="68"/>
      <c r="F33" s="68"/>
      <c r="G33" s="68"/>
      <c r="H33" s="68"/>
      <c r="I33" s="68"/>
      <c r="J33" s="68"/>
      <c r="K33" s="68"/>
      <c r="L33" s="148" t="s">
        <v>62</v>
      </c>
      <c r="M33" s="149">
        <v>10.027535956820019</v>
      </c>
      <c r="N33" s="149">
        <v>8.1948856177804057</v>
      </c>
      <c r="O33" s="149">
        <v>-1.8326503390396134</v>
      </c>
      <c r="P33" s="149">
        <v>24.260684849761279</v>
      </c>
      <c r="Q33" s="149">
        <v>23.668617418833815</v>
      </c>
      <c r="R33" s="149">
        <v>-0.5920674309274645</v>
      </c>
      <c r="S33" s="70"/>
    </row>
    <row r="34" spans="1:19" ht="12.75" customHeight="1" x14ac:dyDescent="0.2">
      <c r="A34" s="68"/>
      <c r="B34" s="68"/>
      <c r="C34" s="68"/>
      <c r="D34" s="68"/>
      <c r="E34" s="68"/>
      <c r="F34" s="68"/>
      <c r="G34" s="68"/>
      <c r="H34" s="68"/>
      <c r="I34" s="68"/>
      <c r="J34" s="68"/>
      <c r="K34" s="68"/>
      <c r="L34" s="150" t="s">
        <v>12</v>
      </c>
      <c r="M34" s="151">
        <v>3.8791439555633302</v>
      </c>
      <c r="N34" s="151">
        <v>6.43101213745949</v>
      </c>
      <c r="O34" s="151">
        <v>2.5518681818961597</v>
      </c>
      <c r="P34" s="151">
        <v>20.951383369937975</v>
      </c>
      <c r="Q34" s="151">
        <v>20.653874859302974</v>
      </c>
      <c r="R34" s="151">
        <v>-0.2975085106350015</v>
      </c>
      <c r="S34" s="70"/>
    </row>
    <row r="35" spans="1:19" ht="12.75" customHeight="1" x14ac:dyDescent="0.2">
      <c r="A35" s="68"/>
      <c r="B35" s="68"/>
      <c r="C35" s="68"/>
      <c r="D35" s="68"/>
      <c r="E35" s="68"/>
      <c r="F35" s="68"/>
      <c r="G35" s="68"/>
      <c r="H35" s="68"/>
      <c r="I35" s="68"/>
      <c r="J35" s="68"/>
      <c r="K35" s="68"/>
      <c r="L35" s="148" t="s">
        <v>33</v>
      </c>
      <c r="M35" s="149">
        <v>5.7810704309199838</v>
      </c>
      <c r="N35" s="149">
        <v>5.0375997205980374</v>
      </c>
      <c r="O35" s="149">
        <v>-0.74347071032194645</v>
      </c>
      <c r="P35" s="149">
        <v>9.3094058533401309</v>
      </c>
      <c r="Q35" s="149">
        <v>9.0935930713732311</v>
      </c>
      <c r="R35" s="149">
        <v>-0.21581278196689979</v>
      </c>
      <c r="S35" s="70"/>
    </row>
    <row r="36" spans="1:19" ht="12.75" customHeight="1" x14ac:dyDescent="0.2">
      <c r="A36" s="68"/>
      <c r="B36" s="68"/>
      <c r="C36" s="68"/>
      <c r="D36" s="68"/>
      <c r="E36" s="68"/>
      <c r="F36" s="68"/>
      <c r="G36" s="68"/>
      <c r="H36" s="68"/>
      <c r="I36" s="68"/>
      <c r="J36" s="68"/>
      <c r="K36" s="68"/>
      <c r="L36" s="150" t="s">
        <v>6</v>
      </c>
      <c r="M36" s="151">
        <v>3.8595770969904808</v>
      </c>
      <c r="N36" s="151">
        <v>8.7869804978219008</v>
      </c>
      <c r="O36" s="151">
        <v>4.9274034008314196</v>
      </c>
      <c r="P36" s="151">
        <v>11.981347579305151</v>
      </c>
      <c r="Q36" s="151">
        <v>12.089644386812356</v>
      </c>
      <c r="R36" s="151">
        <v>0.10829680750720527</v>
      </c>
      <c r="S36" s="70"/>
    </row>
    <row r="37" spans="1:19" ht="12.75" customHeight="1" x14ac:dyDescent="0.2">
      <c r="A37" s="68"/>
      <c r="B37" s="68"/>
      <c r="C37" s="68"/>
      <c r="D37" s="68"/>
      <c r="E37" s="68"/>
      <c r="F37" s="68"/>
      <c r="G37" s="68"/>
      <c r="H37" s="68"/>
      <c r="I37" s="68"/>
      <c r="J37" s="68"/>
      <c r="K37" s="68"/>
      <c r="L37" s="148" t="s">
        <v>22</v>
      </c>
      <c r="M37" s="149">
        <v>5.2866843649264181</v>
      </c>
      <c r="N37" s="149">
        <v>7.9392564901976055</v>
      </c>
      <c r="O37" s="149">
        <v>2.6525721252711874</v>
      </c>
      <c r="P37" s="149">
        <v>28.830650427276861</v>
      </c>
      <c r="Q37" s="149">
        <v>29.483412351619819</v>
      </c>
      <c r="R37" s="149">
        <v>0.65276192434295766</v>
      </c>
      <c r="S37" s="70"/>
    </row>
    <row r="38" spans="1:19" ht="12.75" customHeight="1" x14ac:dyDescent="0.2">
      <c r="A38" s="68"/>
      <c r="B38" s="68"/>
      <c r="C38" s="68"/>
      <c r="D38" s="68"/>
      <c r="E38" s="68"/>
      <c r="F38" s="68"/>
      <c r="G38" s="68"/>
      <c r="H38" s="68"/>
      <c r="I38" s="68"/>
      <c r="J38" s="68"/>
      <c r="K38" s="68"/>
      <c r="L38" s="150" t="s">
        <v>34</v>
      </c>
      <c r="M38" s="151">
        <v>1.3186813186813191</v>
      </c>
      <c r="N38" s="151">
        <v>1.9623611489019197</v>
      </c>
      <c r="O38" s="151">
        <v>0.6436798302206006</v>
      </c>
      <c r="P38" s="151">
        <v>3.746012143665741</v>
      </c>
      <c r="Q38" s="151">
        <v>4.4670562950404848</v>
      </c>
      <c r="R38" s="151">
        <v>0.72104415137474387</v>
      </c>
      <c r="S38" s="70"/>
    </row>
    <row r="39" spans="1:19" ht="12.75" customHeight="1" x14ac:dyDescent="0.2">
      <c r="A39" s="68"/>
      <c r="B39" s="68"/>
      <c r="C39" s="68"/>
      <c r="D39" s="68"/>
      <c r="E39" s="68"/>
      <c r="F39" s="68"/>
      <c r="G39" s="68"/>
      <c r="H39" s="68"/>
      <c r="I39" s="68"/>
      <c r="J39" s="68"/>
      <c r="K39" s="68"/>
      <c r="L39" s="148" t="s">
        <v>20</v>
      </c>
      <c r="M39" s="149">
        <v>2.0219804327476192</v>
      </c>
      <c r="N39" s="149">
        <v>2.7366306643306548</v>
      </c>
      <c r="O39" s="149">
        <v>0.71465023158303564</v>
      </c>
      <c r="P39" s="149">
        <v>5.2694978455644899</v>
      </c>
      <c r="Q39" s="149">
        <v>6.0077290055046459</v>
      </c>
      <c r="R39" s="149">
        <v>0.73823115994015609</v>
      </c>
      <c r="S39" s="70"/>
    </row>
    <row r="40" spans="1:19" ht="12.75" customHeight="1" x14ac:dyDescent="0.2">
      <c r="A40" s="68"/>
      <c r="B40" s="68"/>
      <c r="C40" s="68"/>
      <c r="D40" s="68"/>
      <c r="E40" s="68"/>
      <c r="F40" s="68"/>
      <c r="G40" s="68"/>
      <c r="H40" s="68"/>
      <c r="I40" s="68"/>
      <c r="J40" s="68"/>
      <c r="K40" s="68"/>
      <c r="L40" s="150" t="s">
        <v>145</v>
      </c>
      <c r="M40" s="151">
        <v>3.0282772912627847</v>
      </c>
      <c r="N40" s="151">
        <v>6.1745237734323677</v>
      </c>
      <c r="O40" s="151">
        <v>3.146246482169583</v>
      </c>
      <c r="P40" s="151">
        <v>13.072407045009784</v>
      </c>
      <c r="Q40" s="151">
        <v>15.294901699433522</v>
      </c>
      <c r="R40" s="151">
        <v>2.2224946544237376</v>
      </c>
      <c r="S40" s="70"/>
    </row>
    <row r="41" spans="1:19" ht="12.75" customHeight="1" x14ac:dyDescent="0.2">
      <c r="A41" s="68"/>
      <c r="B41" s="68"/>
      <c r="C41" s="68"/>
      <c r="D41" s="68"/>
      <c r="E41" s="68"/>
      <c r="F41" s="68"/>
      <c r="G41" s="68"/>
      <c r="H41" s="68"/>
      <c r="I41" s="68"/>
      <c r="J41" s="68"/>
      <c r="K41" s="68"/>
      <c r="L41" s="148" t="s">
        <v>7</v>
      </c>
      <c r="M41" s="149">
        <v>1.5639958145023043</v>
      </c>
      <c r="N41" s="149">
        <v>2.9922919053281181</v>
      </c>
      <c r="O41" s="149">
        <v>1.4282960908258138</v>
      </c>
      <c r="P41" s="149">
        <v>5.500425842559924</v>
      </c>
      <c r="Q41" s="149">
        <v>7.8467262386543384</v>
      </c>
      <c r="R41" s="149">
        <v>2.3463003960944144</v>
      </c>
      <c r="S41" s="70"/>
    </row>
    <row r="42" spans="1:19" ht="12.75" customHeight="1" x14ac:dyDescent="0.2">
      <c r="A42" s="68"/>
      <c r="B42" s="68"/>
      <c r="C42" s="68"/>
      <c r="D42" s="68"/>
      <c r="E42" s="68"/>
      <c r="F42" s="68"/>
      <c r="G42" s="68"/>
      <c r="H42" s="68"/>
      <c r="I42" s="68"/>
      <c r="J42" s="68"/>
      <c r="K42" s="68"/>
      <c r="L42" s="150" t="s">
        <v>19</v>
      </c>
      <c r="M42" s="151">
        <v>3.2493657622073893</v>
      </c>
      <c r="N42" s="151">
        <v>5.1416852072813439</v>
      </c>
      <c r="O42" s="151">
        <v>1.8923194450739547</v>
      </c>
      <c r="P42" s="151">
        <v>11.39458884358663</v>
      </c>
      <c r="Q42" s="151">
        <v>14.422007545714051</v>
      </c>
      <c r="R42" s="151">
        <v>3.0274187021274201</v>
      </c>
      <c r="S42" s="70"/>
    </row>
    <row r="43" spans="1:19" ht="12.75" customHeight="1" x14ac:dyDescent="0.2">
      <c r="A43" s="68"/>
      <c r="B43" s="68"/>
      <c r="C43" s="68"/>
      <c r="D43" s="68"/>
      <c r="E43" s="68"/>
      <c r="F43" s="68"/>
      <c r="G43" s="68"/>
      <c r="H43" s="68"/>
      <c r="I43" s="68"/>
      <c r="J43" s="68"/>
      <c r="K43" s="68"/>
      <c r="L43" s="148" t="s">
        <v>11</v>
      </c>
      <c r="M43" s="149">
        <v>4.2057210095058748</v>
      </c>
      <c r="N43" s="149">
        <v>6.4829261722288516</v>
      </c>
      <c r="O43" s="149">
        <v>2.2772051627229768</v>
      </c>
      <c r="P43" s="149">
        <v>9.4719494840073573</v>
      </c>
      <c r="Q43" s="149">
        <v>14.151935645706873</v>
      </c>
      <c r="R43" s="149">
        <v>4.6799861616995155</v>
      </c>
      <c r="S43" s="70"/>
    </row>
    <row r="44" spans="1:19" ht="12.75" customHeight="1" x14ac:dyDescent="0.2">
      <c r="A44" s="68"/>
      <c r="B44" s="68"/>
      <c r="C44" s="68"/>
      <c r="D44" s="68"/>
      <c r="E44" s="68"/>
      <c r="F44" s="68"/>
      <c r="G44" s="68"/>
      <c r="H44" s="68"/>
      <c r="I44" s="68"/>
      <c r="J44" s="68"/>
      <c r="K44" s="68"/>
      <c r="L44" s="150" t="s">
        <v>1</v>
      </c>
      <c r="M44" s="151">
        <v>4.8833368480920045</v>
      </c>
      <c r="N44" s="151">
        <v>8.4615042570440622</v>
      </c>
      <c r="O44" s="151">
        <v>3.5781674089520576</v>
      </c>
      <c r="P44" s="151">
        <v>30.277048776049082</v>
      </c>
      <c r="Q44" s="151">
        <v>35.563455093321195</v>
      </c>
      <c r="R44" s="151">
        <v>5.2864063172721139</v>
      </c>
      <c r="S44" s="70"/>
    </row>
    <row r="45" spans="1:19" ht="12.75" customHeight="1" x14ac:dyDescent="0.2">
      <c r="A45" s="75"/>
      <c r="B45" s="75"/>
      <c r="C45" s="75"/>
      <c r="D45" s="75"/>
      <c r="E45" s="75"/>
      <c r="F45" s="75"/>
      <c r="G45" s="75"/>
      <c r="H45" s="75"/>
      <c r="I45" s="75"/>
      <c r="J45" s="68"/>
      <c r="K45" s="68"/>
      <c r="L45" s="148" t="s">
        <v>17</v>
      </c>
      <c r="M45" s="149">
        <v>7.8841512469831052</v>
      </c>
      <c r="N45" s="149">
        <v>13.34634911674752</v>
      </c>
      <c r="O45" s="149">
        <v>5.4621978697644149</v>
      </c>
      <c r="P45" s="149">
        <v>14.766839378238341</v>
      </c>
      <c r="Q45" s="149">
        <v>21.128675756116923</v>
      </c>
      <c r="R45" s="149">
        <v>6.361836377878582</v>
      </c>
      <c r="S45" s="70"/>
    </row>
    <row r="46" spans="1:19" ht="12.75" customHeight="1" x14ac:dyDescent="0.2">
      <c r="A46" s="68"/>
      <c r="B46" s="68"/>
      <c r="C46" s="68"/>
      <c r="D46" s="68"/>
      <c r="E46" s="68"/>
      <c r="F46" s="68"/>
      <c r="G46" s="68"/>
      <c r="H46" s="68"/>
      <c r="I46" s="68"/>
      <c r="J46" s="68"/>
      <c r="K46" s="68"/>
      <c r="L46" s="150" t="s">
        <v>13</v>
      </c>
      <c r="M46" s="151">
        <v>8.7637362637362646</v>
      </c>
      <c r="N46" s="151">
        <v>14.976250349259569</v>
      </c>
      <c r="O46" s="151">
        <v>6.2125140855233045</v>
      </c>
      <c r="P46" s="151">
        <v>31.734892787524366</v>
      </c>
      <c r="Q46" s="151">
        <v>39.015817223198589</v>
      </c>
      <c r="R46" s="151">
        <v>7.2809244356742227</v>
      </c>
      <c r="S46" s="70"/>
    </row>
    <row r="47" spans="1:19" ht="12.75" customHeight="1" x14ac:dyDescent="0.2">
      <c r="A47" s="68"/>
      <c r="B47" s="68"/>
      <c r="C47" s="68"/>
      <c r="D47" s="68"/>
      <c r="E47" s="68"/>
      <c r="F47" s="68"/>
      <c r="G47" s="68"/>
      <c r="H47" s="68"/>
      <c r="I47" s="68"/>
      <c r="J47" s="68"/>
      <c r="K47" s="68"/>
      <c r="L47" s="148" t="s">
        <v>37</v>
      </c>
      <c r="M47" s="149">
        <v>4.8354978923701708</v>
      </c>
      <c r="N47" s="149">
        <v>12.444891767431427</v>
      </c>
      <c r="O47" s="149">
        <v>7.6093938750612562</v>
      </c>
      <c r="P47" s="149">
        <v>12.1386844082856</v>
      </c>
      <c r="Q47" s="149">
        <v>22.473169900096408</v>
      </c>
      <c r="R47" s="149">
        <v>10.334485491810808</v>
      </c>
      <c r="S47" s="70"/>
    </row>
    <row r="48" spans="1:19" ht="12.75" customHeight="1" x14ac:dyDescent="0.2">
      <c r="A48" s="68"/>
      <c r="B48" s="68"/>
      <c r="C48" s="68"/>
      <c r="D48" s="68"/>
      <c r="E48" s="68"/>
      <c r="F48" s="68"/>
      <c r="G48" s="68"/>
      <c r="H48" s="68"/>
      <c r="I48" s="68"/>
      <c r="J48" s="68"/>
      <c r="K48" s="68"/>
      <c r="L48" s="162" t="s">
        <v>14</v>
      </c>
      <c r="M48" s="163">
        <v>6.4448163327059316</v>
      </c>
      <c r="N48" s="163">
        <v>10.729753613809217</v>
      </c>
      <c r="O48" s="163">
        <v>4.2849372811032858</v>
      </c>
      <c r="P48" s="163">
        <v>12.440789902226946</v>
      </c>
      <c r="Q48" s="163">
        <v>23.210122510314335</v>
      </c>
      <c r="R48" s="163">
        <v>10.769332608087389</v>
      </c>
      <c r="S48" s="70"/>
    </row>
    <row r="49" spans="1:19" ht="12.75" customHeight="1" x14ac:dyDescent="0.2">
      <c r="A49" s="68"/>
      <c r="B49" s="68"/>
      <c r="C49" s="68"/>
      <c r="D49" s="68"/>
      <c r="E49" s="68"/>
      <c r="F49" s="68"/>
      <c r="G49" s="68"/>
      <c r="H49" s="68"/>
      <c r="I49" s="68"/>
      <c r="J49" s="68"/>
      <c r="K49" s="68"/>
      <c r="L49" s="164"/>
      <c r="M49" s="165"/>
      <c r="N49" s="165"/>
      <c r="O49" s="165"/>
      <c r="P49" s="165"/>
      <c r="Q49" s="165"/>
      <c r="R49" s="165"/>
      <c r="S49" s="70"/>
    </row>
    <row r="50" spans="1:19" ht="12.75" customHeight="1" x14ac:dyDescent="0.2">
      <c r="A50" s="68"/>
      <c r="B50" s="68"/>
      <c r="C50" s="68"/>
      <c r="D50" s="68"/>
      <c r="E50" s="68"/>
      <c r="F50" s="68"/>
      <c r="G50" s="68"/>
      <c r="H50" s="68"/>
      <c r="I50" s="68"/>
      <c r="J50" s="68"/>
      <c r="K50" s="68"/>
      <c r="L50" s="76"/>
      <c r="M50" s="76"/>
      <c r="N50" s="76"/>
      <c r="O50" s="76"/>
      <c r="P50" s="76"/>
      <c r="Q50" s="76"/>
      <c r="R50" s="76"/>
      <c r="S50" s="70"/>
    </row>
  </sheetData>
  <mergeCells count="10">
    <mergeCell ref="P3:R3"/>
    <mergeCell ref="M3:O3"/>
    <mergeCell ref="A23:I23"/>
    <mergeCell ref="A24:I24"/>
    <mergeCell ref="A25:I25"/>
    <mergeCell ref="A1:I1"/>
    <mergeCell ref="A2:I2"/>
    <mergeCell ref="A3:I3"/>
    <mergeCell ref="A26:I26"/>
    <mergeCell ref="A19:I22"/>
  </mergeCells>
  <hyperlinks>
    <hyperlink ref="A26" r:id="rId1" display="Source: OECD Employment Database 2014" xr:uid="{00000000-0004-0000-0900-000000000000}"/>
  </hyperlinks>
  <pageMargins left="0.70866141732283472" right="0.70866141732283472" top="0.74803149606299213" bottom="0.74803149606299213" header="0.31496062992125984" footer="0.31496062992125984"/>
  <pageSetup paperSize="9" scale="61" orientation="landscape" r:id="rId2"/>
  <headerFooter>
    <oddHeader>&amp;LOECD Family database (www.oecd.org/els/social/family/database.htm)</oddHeader>
  </headerFooter>
  <customProperties>
    <customPr name="GraphSizeIndex" r:id="rId3"/>
    <customPr name="GraphSizeName" r:id="rId4"/>
    <customPr name="PageSizeIndex" r:id="rId5"/>
    <customPr name="PageSizeName" r:id="rId6"/>
    <customPr name="PaletteIndex" r:id="rId7"/>
    <customPr name="PaletteName" r:id="rId8"/>
    <customPr name="SinglePanel" r:id="rId9"/>
    <customPr name="StartColorIndex" r:id="rId10"/>
    <customPr name="StartColorName" r:id="rId11"/>
    <customPr name="StyleTemplateIndex" r:id="rId12"/>
    <customPr name="StyleTemplateName" r:id="rId13"/>
  </customProperties>
  <drawing r:id="rId1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63"/>
  <sheetViews>
    <sheetView showGridLines="0" zoomScaleNormal="100" workbookViewId="0">
      <pane xSplit="2" ySplit="4" topLeftCell="C5" activePane="bottomRight" state="frozen"/>
      <selection pane="topRight" activeCell="C1" sqref="C1"/>
      <selection pane="bottomLeft" activeCell="A5" sqref="A5"/>
      <selection pane="bottomRight" activeCell="C5" sqref="C5"/>
    </sheetView>
  </sheetViews>
  <sheetFormatPr defaultColWidth="8.85546875" defaultRowHeight="12.75" x14ac:dyDescent="0.2"/>
  <cols>
    <col min="1" max="1" width="14" style="43" customWidth="1"/>
    <col min="2" max="2" width="3.85546875" style="43" hidden="1" customWidth="1"/>
    <col min="3" max="5" width="6.42578125" style="43" customWidth="1"/>
    <col min="6" max="6" width="1.85546875" style="43" customWidth="1"/>
    <col min="7" max="9" width="6.42578125" style="43" customWidth="1"/>
    <col min="10" max="10" width="1.85546875" style="43" customWidth="1"/>
    <col min="11" max="12" width="6.42578125" style="43" customWidth="1"/>
    <col min="13" max="13" width="6.42578125" style="49" customWidth="1"/>
    <col min="14" max="16384" width="8.85546875" style="43"/>
  </cols>
  <sheetData>
    <row r="1" spans="1:22" s="37" customFormat="1" x14ac:dyDescent="0.2">
      <c r="A1" s="198" t="s">
        <v>92</v>
      </c>
      <c r="B1" s="198"/>
      <c r="C1" s="198"/>
      <c r="D1" s="198"/>
      <c r="E1" s="198"/>
      <c r="F1" s="198"/>
      <c r="G1" s="198"/>
      <c r="H1" s="198"/>
      <c r="I1" s="198"/>
      <c r="J1" s="198"/>
      <c r="K1" s="198"/>
      <c r="L1" s="198"/>
      <c r="M1" s="198"/>
      <c r="N1" s="81"/>
      <c r="O1" s="81"/>
      <c r="P1" s="82"/>
      <c r="Q1" s="82"/>
      <c r="R1" s="82"/>
      <c r="S1" s="82"/>
      <c r="T1" s="82"/>
      <c r="U1" s="82"/>
      <c r="V1" s="82"/>
    </row>
    <row r="2" spans="1:22" s="37" customFormat="1" ht="17.25" customHeight="1" thickBot="1" x14ac:dyDescent="0.25">
      <c r="A2" s="199" t="s">
        <v>177</v>
      </c>
      <c r="B2" s="199"/>
      <c r="C2" s="199"/>
      <c r="D2" s="199"/>
      <c r="E2" s="199"/>
      <c r="F2" s="199"/>
      <c r="G2" s="199"/>
      <c r="H2" s="199"/>
      <c r="I2" s="199"/>
      <c r="J2" s="199"/>
      <c r="K2" s="199"/>
      <c r="L2" s="199"/>
      <c r="M2" s="199"/>
      <c r="N2" s="81"/>
      <c r="O2" s="81"/>
      <c r="P2" s="82"/>
      <c r="Q2" s="82"/>
      <c r="R2" s="82"/>
      <c r="S2" s="82"/>
      <c r="T2" s="82"/>
      <c r="U2" s="82"/>
      <c r="V2" s="82"/>
    </row>
    <row r="3" spans="1:22" s="37" customFormat="1" ht="26.25" customHeight="1" x14ac:dyDescent="0.2">
      <c r="A3" s="87"/>
      <c r="B3" s="87"/>
      <c r="C3" s="200" t="s">
        <v>54</v>
      </c>
      <c r="D3" s="200"/>
      <c r="E3" s="200"/>
      <c r="F3" s="84"/>
      <c r="G3" s="201" t="s">
        <v>55</v>
      </c>
      <c r="H3" s="201"/>
      <c r="I3" s="201"/>
      <c r="J3" s="85"/>
      <c r="K3" s="201" t="s">
        <v>53</v>
      </c>
      <c r="L3" s="201"/>
      <c r="M3" s="201"/>
      <c r="N3" s="73"/>
      <c r="O3" s="68"/>
      <c r="P3" s="79"/>
      <c r="Q3" s="76"/>
      <c r="R3" s="76"/>
      <c r="S3" s="76"/>
      <c r="T3" s="76"/>
      <c r="U3" s="76"/>
      <c r="V3" s="82"/>
    </row>
    <row r="4" spans="1:22" s="37" customFormat="1" ht="25.5" customHeight="1" x14ac:dyDescent="0.2">
      <c r="A4" s="39"/>
      <c r="B4" s="39"/>
      <c r="C4" s="40" t="s">
        <v>57</v>
      </c>
      <c r="D4" s="41" t="s">
        <v>58</v>
      </c>
      <c r="E4" s="50" t="s">
        <v>59</v>
      </c>
      <c r="F4" s="41"/>
      <c r="G4" s="41" t="s">
        <v>57</v>
      </c>
      <c r="H4" s="41" t="s">
        <v>58</v>
      </c>
      <c r="I4" s="50" t="s">
        <v>59</v>
      </c>
      <c r="J4" s="41"/>
      <c r="K4" s="41" t="s">
        <v>57</v>
      </c>
      <c r="L4" s="42" t="s">
        <v>58</v>
      </c>
      <c r="M4" s="51" t="s">
        <v>59</v>
      </c>
      <c r="N4" s="73"/>
      <c r="O4" s="68"/>
      <c r="P4" s="79"/>
      <c r="Q4" s="76"/>
      <c r="R4" s="76"/>
      <c r="S4" s="76"/>
      <c r="T4" s="76"/>
      <c r="U4" s="76"/>
      <c r="V4" s="82"/>
    </row>
    <row r="5" spans="1:22" ht="12.75" customHeight="1" x14ac:dyDescent="0.2">
      <c r="A5" s="44" t="s">
        <v>0</v>
      </c>
      <c r="B5" s="44" t="s">
        <v>95</v>
      </c>
      <c r="C5" s="45">
        <v>65.788193000000007</v>
      </c>
      <c r="D5" s="45">
        <v>47.572453000000003</v>
      </c>
      <c r="E5" s="45">
        <f>C5-D5</f>
        <v>18.215740000000004</v>
      </c>
      <c r="F5" s="45"/>
      <c r="G5" s="45">
        <v>81.388878000000005</v>
      </c>
      <c r="H5" s="45">
        <v>65.494713000000004</v>
      </c>
      <c r="I5" s="45">
        <f>G5-H5</f>
        <v>15.894165000000001</v>
      </c>
      <c r="J5" s="45"/>
      <c r="K5" s="45">
        <v>86.370643999999999</v>
      </c>
      <c r="L5" s="45">
        <v>77.649688999999995</v>
      </c>
      <c r="M5" s="45">
        <f>K5-L5</f>
        <v>8.7209550000000036</v>
      </c>
      <c r="N5" s="70"/>
      <c r="O5" s="68"/>
      <c r="P5" s="79"/>
      <c r="Q5" s="76"/>
      <c r="R5" s="76"/>
      <c r="S5" s="76"/>
      <c r="T5" s="76"/>
      <c r="U5" s="76"/>
      <c r="V5" s="76"/>
    </row>
    <row r="6" spans="1:22" ht="12.75" customHeight="1" x14ac:dyDescent="0.2">
      <c r="A6" s="46" t="s">
        <v>1</v>
      </c>
      <c r="B6" s="46" t="s">
        <v>96</v>
      </c>
      <c r="C6" s="47">
        <v>60.617804999999997</v>
      </c>
      <c r="D6" s="47">
        <v>49.318145999999999</v>
      </c>
      <c r="E6" s="47">
        <f t="shared" ref="E6:E52" si="0">C6-D6</f>
        <v>11.299658999999998</v>
      </c>
      <c r="F6" s="47"/>
      <c r="G6" s="47">
        <v>80.070853999999997</v>
      </c>
      <c r="H6" s="47">
        <v>72.318191999999996</v>
      </c>
      <c r="I6" s="47">
        <f t="shared" ref="I6:I52" si="1">G6-H6</f>
        <v>7.7526620000000008</v>
      </c>
      <c r="J6" s="47"/>
      <c r="K6" s="47">
        <v>88.87867</v>
      </c>
      <c r="L6" s="47">
        <v>83.123039000000006</v>
      </c>
      <c r="M6" s="47">
        <f t="shared" ref="M6:M52" si="2">K6-L6</f>
        <v>5.7556309999999939</v>
      </c>
      <c r="N6" s="70"/>
      <c r="O6" s="68"/>
      <c r="P6" s="79"/>
      <c r="Q6" s="76"/>
      <c r="R6" s="76"/>
      <c r="S6" s="76"/>
      <c r="T6" s="76"/>
      <c r="U6" s="76"/>
      <c r="V6" s="76"/>
    </row>
    <row r="7" spans="1:22" ht="12.75" customHeight="1" x14ac:dyDescent="0.2">
      <c r="A7" s="44" t="s">
        <v>2</v>
      </c>
      <c r="B7" s="44" t="s">
        <v>97</v>
      </c>
      <c r="C7" s="45">
        <v>55.753494000000003</v>
      </c>
      <c r="D7" s="45">
        <v>36.591892000000001</v>
      </c>
      <c r="E7" s="45">
        <f t="shared" si="0"/>
        <v>19.161602000000002</v>
      </c>
      <c r="F7" s="45"/>
      <c r="G7" s="45">
        <v>79.413505999999998</v>
      </c>
      <c r="H7" s="45">
        <v>66.365371999999994</v>
      </c>
      <c r="I7" s="45">
        <f t="shared" si="1"/>
        <v>13.048134000000005</v>
      </c>
      <c r="J7" s="45"/>
      <c r="K7" s="45">
        <v>88.616112000000001</v>
      </c>
      <c r="L7" s="45">
        <v>84.178375000000003</v>
      </c>
      <c r="M7" s="45">
        <f t="shared" si="2"/>
        <v>4.4377369999999985</v>
      </c>
      <c r="N7" s="70"/>
      <c r="O7" s="68"/>
      <c r="P7" s="79"/>
      <c r="Q7" s="76"/>
      <c r="R7" s="76"/>
      <c r="S7" s="76"/>
      <c r="T7" s="76"/>
      <c r="U7" s="76"/>
      <c r="V7" s="76"/>
    </row>
    <row r="8" spans="1:22" ht="12.75" customHeight="1" x14ac:dyDescent="0.2">
      <c r="A8" s="46" t="s">
        <v>4</v>
      </c>
      <c r="B8" s="46" t="s">
        <v>98</v>
      </c>
      <c r="C8" s="47">
        <v>62.006762999999999</v>
      </c>
      <c r="D8" s="47">
        <v>42.766295999999997</v>
      </c>
      <c r="E8" s="47">
        <f t="shared" si="0"/>
        <v>19.240467000000002</v>
      </c>
      <c r="F8" s="47"/>
      <c r="G8" s="47">
        <v>75.842842000000005</v>
      </c>
      <c r="H8" s="47">
        <v>62.445414999999997</v>
      </c>
      <c r="I8" s="47">
        <f t="shared" si="1"/>
        <v>13.397427000000008</v>
      </c>
      <c r="J8" s="47"/>
      <c r="K8" s="47">
        <v>83.458220999999995</v>
      </c>
      <c r="L8" s="47">
        <v>76.274483000000004</v>
      </c>
      <c r="M8" s="47">
        <f t="shared" si="2"/>
        <v>7.1837379999999911</v>
      </c>
      <c r="N8" s="70"/>
      <c r="O8" s="68"/>
      <c r="P8" s="79"/>
      <c r="Q8" s="76"/>
      <c r="R8" s="76"/>
      <c r="S8" s="76"/>
      <c r="T8" s="76"/>
      <c r="U8" s="76"/>
      <c r="V8" s="76"/>
    </row>
    <row r="9" spans="1:22" ht="12.75" customHeight="1" x14ac:dyDescent="0.2">
      <c r="A9" s="44" t="s">
        <v>37</v>
      </c>
      <c r="B9" s="44" t="s">
        <v>99</v>
      </c>
      <c r="C9" s="45">
        <v>82.138396999999998</v>
      </c>
      <c r="D9" s="45">
        <v>45.168278000000001</v>
      </c>
      <c r="E9" s="45">
        <f t="shared" si="0"/>
        <v>36.970118999999997</v>
      </c>
      <c r="F9" s="45"/>
      <c r="G9" s="45">
        <v>85.382889000000006</v>
      </c>
      <c r="H9" s="45">
        <v>59.927303000000002</v>
      </c>
      <c r="I9" s="45">
        <f t="shared" si="1"/>
        <v>25.455586000000004</v>
      </c>
      <c r="J9" s="45"/>
      <c r="K9" s="45">
        <v>90.872482000000005</v>
      </c>
      <c r="L9" s="45">
        <v>79.118446000000006</v>
      </c>
      <c r="M9" s="45">
        <f t="shared" si="2"/>
        <v>11.754035999999999</v>
      </c>
      <c r="N9" s="174">
        <v>2017</v>
      </c>
      <c r="O9" s="68"/>
      <c r="P9" s="79"/>
      <c r="Q9" s="76"/>
      <c r="R9" s="76"/>
      <c r="S9" s="76"/>
      <c r="T9" s="76"/>
      <c r="U9" s="76"/>
      <c r="V9" s="76"/>
    </row>
    <row r="10" spans="1:22" ht="12.75" customHeight="1" x14ac:dyDescent="0.2">
      <c r="A10" s="152" t="s">
        <v>62</v>
      </c>
      <c r="B10" s="152" t="s">
        <v>100</v>
      </c>
      <c r="C10" s="172">
        <v>81.757300999999998</v>
      </c>
      <c r="D10" s="172">
        <v>40.597442999999998</v>
      </c>
      <c r="E10" s="172">
        <f t="shared" si="0"/>
        <v>41.159858</v>
      </c>
      <c r="F10" s="172"/>
      <c r="G10" s="172">
        <v>80.495673999999994</v>
      </c>
      <c r="H10" s="172">
        <v>51.353737000000002</v>
      </c>
      <c r="I10" s="172">
        <f t="shared" si="1"/>
        <v>29.141936999999992</v>
      </c>
      <c r="J10" s="172"/>
      <c r="K10" s="172">
        <v>82.269417000000004</v>
      </c>
      <c r="L10" s="172">
        <v>68.049453999999997</v>
      </c>
      <c r="M10" s="172">
        <f t="shared" si="2"/>
        <v>14.219963000000007</v>
      </c>
      <c r="N10" s="173"/>
      <c r="O10" s="146"/>
      <c r="P10" s="79"/>
      <c r="Q10" s="147"/>
      <c r="R10" s="76"/>
      <c r="S10" s="76"/>
      <c r="T10" s="76"/>
      <c r="U10" s="76"/>
      <c r="V10" s="76"/>
    </row>
    <row r="11" spans="1:22" ht="12.75" customHeight="1" x14ac:dyDescent="0.2">
      <c r="A11" s="44" t="s">
        <v>63</v>
      </c>
      <c r="B11" s="44" t="s">
        <v>101</v>
      </c>
      <c r="C11" s="45">
        <v>77.338286999999994</v>
      </c>
      <c r="D11" s="45">
        <v>36.077449999999999</v>
      </c>
      <c r="E11" s="45">
        <f t="shared" si="0"/>
        <v>41.260836999999995</v>
      </c>
      <c r="F11" s="45"/>
      <c r="G11" s="45">
        <v>81.447463999999997</v>
      </c>
      <c r="H11" s="45">
        <v>48.119796999999998</v>
      </c>
      <c r="I11" s="45">
        <f t="shared" si="1"/>
        <v>33.327666999999998</v>
      </c>
      <c r="J11" s="45"/>
      <c r="K11" s="45">
        <v>81.748313999999993</v>
      </c>
      <c r="L11" s="45">
        <v>72.391716000000002</v>
      </c>
      <c r="M11" s="45">
        <f t="shared" si="2"/>
        <v>9.3565979999999911</v>
      </c>
      <c r="N11" s="173"/>
      <c r="O11" s="146"/>
      <c r="P11" s="79"/>
      <c r="Q11" s="147"/>
      <c r="R11" s="76"/>
      <c r="S11" s="76"/>
      <c r="T11" s="76"/>
      <c r="U11" s="76"/>
      <c r="V11" s="76"/>
    </row>
    <row r="12" spans="1:22" ht="12.75" customHeight="1" x14ac:dyDescent="0.2">
      <c r="A12" s="46" t="s">
        <v>7</v>
      </c>
      <c r="B12" s="46" t="s">
        <v>102</v>
      </c>
      <c r="C12" s="47">
        <v>67.010345000000001</v>
      </c>
      <c r="D12" s="47">
        <v>48.844253999999999</v>
      </c>
      <c r="E12" s="47">
        <f t="shared" si="0"/>
        <v>18.166091000000002</v>
      </c>
      <c r="F12" s="47"/>
      <c r="G12" s="47">
        <v>89.964836000000005</v>
      </c>
      <c r="H12" s="47">
        <v>76.207984999999994</v>
      </c>
      <c r="I12" s="47">
        <f t="shared" si="1"/>
        <v>13.756851000000012</v>
      </c>
      <c r="J12" s="47"/>
      <c r="K12" s="47">
        <v>94.665627000000001</v>
      </c>
      <c r="L12" s="47">
        <v>77.882499999999993</v>
      </c>
      <c r="M12" s="47">
        <f t="shared" si="2"/>
        <v>16.783127000000007</v>
      </c>
      <c r="N12" s="70"/>
      <c r="O12" s="68"/>
      <c r="P12" s="79"/>
      <c r="Q12" s="76"/>
      <c r="R12" s="76"/>
      <c r="S12" s="76"/>
      <c r="T12" s="76"/>
      <c r="U12" s="76"/>
      <c r="V12" s="76"/>
    </row>
    <row r="13" spans="1:22" ht="12.75" customHeight="1" x14ac:dyDescent="0.2">
      <c r="A13" s="44" t="s">
        <v>10</v>
      </c>
      <c r="B13" s="44" t="s">
        <v>103</v>
      </c>
      <c r="C13" s="45">
        <v>69.494101999999998</v>
      </c>
      <c r="D13" s="45">
        <v>49.896248</v>
      </c>
      <c r="E13" s="45">
        <f t="shared" si="0"/>
        <v>19.597853999999998</v>
      </c>
      <c r="F13" s="45"/>
      <c r="G13" s="45">
        <v>85.786086999999995</v>
      </c>
      <c r="H13" s="45">
        <v>77.5411</v>
      </c>
      <c r="I13" s="45">
        <f t="shared" si="1"/>
        <v>8.2449869999999947</v>
      </c>
      <c r="J13" s="45"/>
      <c r="K13" s="45">
        <v>90.692008999999999</v>
      </c>
      <c r="L13" s="45">
        <v>85.234527999999997</v>
      </c>
      <c r="M13" s="45">
        <f t="shared" si="2"/>
        <v>5.4574810000000014</v>
      </c>
      <c r="N13" s="174">
        <v>2019</v>
      </c>
      <c r="O13" s="68"/>
      <c r="P13" s="79"/>
      <c r="Q13" s="76"/>
      <c r="R13" s="76"/>
      <c r="S13" s="76"/>
      <c r="T13" s="76"/>
      <c r="U13" s="76"/>
      <c r="V13" s="76"/>
    </row>
    <row r="14" spans="1:22" ht="12.75" customHeight="1" x14ac:dyDescent="0.2">
      <c r="A14" s="46" t="s">
        <v>11</v>
      </c>
      <c r="B14" s="46" t="s">
        <v>104</v>
      </c>
      <c r="C14" s="47">
        <v>68.367455000000007</v>
      </c>
      <c r="D14" s="47">
        <v>50.612461000000003</v>
      </c>
      <c r="E14" s="47">
        <f t="shared" si="0"/>
        <v>17.754994000000003</v>
      </c>
      <c r="F14" s="47"/>
      <c r="G14" s="47">
        <v>83.227187999999998</v>
      </c>
      <c r="H14" s="47">
        <v>74.211883999999998</v>
      </c>
      <c r="I14" s="47">
        <f t="shared" si="1"/>
        <v>9.0153040000000004</v>
      </c>
      <c r="J14" s="47"/>
      <c r="K14" s="47">
        <v>89.014876999999998</v>
      </c>
      <c r="L14" s="47">
        <v>82.903198000000003</v>
      </c>
      <c r="M14" s="47">
        <f t="shared" si="2"/>
        <v>6.1116789999999952</v>
      </c>
      <c r="N14" s="70"/>
      <c r="O14" s="68"/>
      <c r="P14" s="79"/>
      <c r="Q14" s="76"/>
      <c r="R14" s="76"/>
      <c r="S14" s="76"/>
      <c r="T14" s="76"/>
      <c r="U14" s="76"/>
      <c r="V14" s="76"/>
    </row>
    <row r="15" spans="1:22" ht="12.75" customHeight="1" x14ac:dyDescent="0.2">
      <c r="A15" s="44" t="s">
        <v>17</v>
      </c>
      <c r="B15" s="44" t="s">
        <v>105</v>
      </c>
      <c r="C15" s="45">
        <v>59.235667999999997</v>
      </c>
      <c r="D15" s="45">
        <v>44.943821</v>
      </c>
      <c r="E15" s="45">
        <f t="shared" si="0"/>
        <v>14.291846999999997</v>
      </c>
      <c r="F15" s="45"/>
      <c r="G15" s="45">
        <v>78.017241999999996</v>
      </c>
      <c r="H15" s="45">
        <v>71.566733999999997</v>
      </c>
      <c r="I15" s="45">
        <f t="shared" si="1"/>
        <v>6.4505079999999992</v>
      </c>
      <c r="J15" s="45"/>
      <c r="K15" s="45">
        <v>89.084511000000006</v>
      </c>
      <c r="L15" s="45">
        <v>85.103629999999995</v>
      </c>
      <c r="M15" s="45">
        <f t="shared" si="2"/>
        <v>3.9808810000000108</v>
      </c>
      <c r="N15" s="70"/>
      <c r="O15" s="68"/>
      <c r="P15" s="79"/>
      <c r="Q15" s="76"/>
      <c r="R15" s="76"/>
      <c r="S15" s="76"/>
      <c r="T15" s="76"/>
      <c r="U15" s="76"/>
      <c r="V15" s="76"/>
    </row>
    <row r="16" spans="1:22" ht="12.75" customHeight="1" x14ac:dyDescent="0.2">
      <c r="A16" s="46" t="s">
        <v>18</v>
      </c>
      <c r="B16" s="46" t="s">
        <v>106</v>
      </c>
      <c r="C16" s="47">
        <v>61.542060999999997</v>
      </c>
      <c r="D16" s="47">
        <v>45.384963999999997</v>
      </c>
      <c r="E16" s="47">
        <f t="shared" si="0"/>
        <v>16.157097</v>
      </c>
      <c r="F16" s="47"/>
      <c r="G16" s="47">
        <v>76.516639999999995</v>
      </c>
      <c r="H16" s="47">
        <v>68.127387999999996</v>
      </c>
      <c r="I16" s="47">
        <f t="shared" si="1"/>
        <v>8.389251999999999</v>
      </c>
      <c r="J16" s="47"/>
      <c r="K16" s="47">
        <v>87.465698000000003</v>
      </c>
      <c r="L16" s="47">
        <v>82.980025999999995</v>
      </c>
      <c r="M16" s="47">
        <f t="shared" si="2"/>
        <v>4.4856720000000081</v>
      </c>
      <c r="N16" s="70"/>
      <c r="O16" s="68"/>
      <c r="P16" s="79"/>
      <c r="Q16" s="76"/>
      <c r="R16" s="76"/>
      <c r="S16" s="76"/>
      <c r="T16" s="76"/>
      <c r="U16" s="76"/>
      <c r="V16" s="76"/>
    </row>
    <row r="17" spans="1:22" ht="12.75" customHeight="1" x14ac:dyDescent="0.2">
      <c r="A17" s="44" t="s">
        <v>8</v>
      </c>
      <c r="B17" s="44" t="s">
        <v>107</v>
      </c>
      <c r="C17" s="45">
        <v>70.296424999999999</v>
      </c>
      <c r="D17" s="45">
        <v>55.437969000000002</v>
      </c>
      <c r="E17" s="45">
        <f t="shared" si="0"/>
        <v>14.858455999999997</v>
      </c>
      <c r="F17" s="45"/>
      <c r="G17" s="45">
        <v>84.577331999999998</v>
      </c>
      <c r="H17" s="45">
        <v>79.849648000000002</v>
      </c>
      <c r="I17" s="45">
        <f t="shared" si="1"/>
        <v>4.7276839999999964</v>
      </c>
      <c r="J17" s="45"/>
      <c r="K17" s="45">
        <v>90.867355000000003</v>
      </c>
      <c r="L17" s="45">
        <v>86.085792999999995</v>
      </c>
      <c r="M17" s="45">
        <f t="shared" si="2"/>
        <v>4.7815620000000081</v>
      </c>
      <c r="N17" s="70"/>
      <c r="O17" s="68"/>
      <c r="P17" s="79"/>
      <c r="Q17" s="76"/>
      <c r="R17" s="76"/>
      <c r="S17" s="76"/>
      <c r="T17" s="76"/>
      <c r="U17" s="76"/>
      <c r="V17" s="76"/>
    </row>
    <row r="18" spans="1:22" ht="12.75" customHeight="1" x14ac:dyDescent="0.2">
      <c r="A18" s="46" t="s">
        <v>19</v>
      </c>
      <c r="B18" s="46" t="s">
        <v>108</v>
      </c>
      <c r="C18" s="47">
        <v>66.125602999999998</v>
      </c>
      <c r="D18" s="47">
        <v>36.024501999999998</v>
      </c>
      <c r="E18" s="47">
        <f t="shared" si="0"/>
        <v>30.101101</v>
      </c>
      <c r="F18" s="47"/>
      <c r="G18" s="47">
        <v>74.404433999999995</v>
      </c>
      <c r="H18" s="47">
        <v>49.925033999999997</v>
      </c>
      <c r="I18" s="47">
        <f t="shared" si="1"/>
        <v>24.479399999999998</v>
      </c>
      <c r="J18" s="47"/>
      <c r="K18" s="47">
        <v>80.873856000000004</v>
      </c>
      <c r="L18" s="47">
        <v>70.640563999999998</v>
      </c>
      <c r="M18" s="47">
        <f t="shared" si="2"/>
        <v>10.233292000000006</v>
      </c>
      <c r="N18" s="70"/>
      <c r="O18" s="68"/>
      <c r="P18" s="79"/>
      <c r="Q18" s="76"/>
      <c r="R18" s="76"/>
      <c r="S18" s="76"/>
      <c r="T18" s="76"/>
      <c r="U18" s="76"/>
      <c r="V18" s="76"/>
    </row>
    <row r="19" spans="1:22" ht="12.75" customHeight="1" x14ac:dyDescent="0.2">
      <c r="A19" s="44" t="s">
        <v>20</v>
      </c>
      <c r="B19" s="44" t="s">
        <v>109</v>
      </c>
      <c r="C19" s="45">
        <v>66.501091000000002</v>
      </c>
      <c r="D19" s="45">
        <v>46.705475</v>
      </c>
      <c r="E19" s="45">
        <f t="shared" si="0"/>
        <v>19.795616000000003</v>
      </c>
      <c r="F19" s="45"/>
      <c r="G19" s="45">
        <v>86.991287</v>
      </c>
      <c r="H19" s="45">
        <v>70.125877000000003</v>
      </c>
      <c r="I19" s="45">
        <f t="shared" si="1"/>
        <v>16.865409999999997</v>
      </c>
      <c r="J19" s="45"/>
      <c r="K19" s="45">
        <v>94.229102999999995</v>
      </c>
      <c r="L19" s="45">
        <v>79.857253999999998</v>
      </c>
      <c r="M19" s="45">
        <f t="shared" si="2"/>
        <v>14.371848999999997</v>
      </c>
      <c r="N19" s="70"/>
      <c r="O19" s="68"/>
      <c r="P19" s="79"/>
      <c r="Q19" s="76"/>
      <c r="R19" s="76"/>
      <c r="S19" s="76"/>
      <c r="T19" s="76"/>
      <c r="U19" s="82"/>
      <c r="V19" s="76"/>
    </row>
    <row r="20" spans="1:22" ht="12.75" customHeight="1" x14ac:dyDescent="0.2">
      <c r="A20" s="46" t="s">
        <v>9</v>
      </c>
      <c r="B20" s="46" t="s">
        <v>110</v>
      </c>
      <c r="C20" s="47">
        <v>76.169051999999994</v>
      </c>
      <c r="D20" s="47">
        <v>63.145339999999997</v>
      </c>
      <c r="E20" s="47">
        <f t="shared" si="0"/>
        <v>13.023711999999996</v>
      </c>
      <c r="F20" s="47"/>
      <c r="G20" s="47">
        <v>86.173148999999995</v>
      </c>
      <c r="H20" s="47">
        <v>74.694419999999994</v>
      </c>
      <c r="I20" s="47">
        <f t="shared" si="1"/>
        <v>11.478729000000001</v>
      </c>
      <c r="J20" s="47"/>
      <c r="K20" s="47">
        <v>89.525665000000004</v>
      </c>
      <c r="L20" s="47">
        <v>86.092117000000002</v>
      </c>
      <c r="M20" s="47">
        <f t="shared" si="2"/>
        <v>3.4335480000000018</v>
      </c>
      <c r="N20" s="70"/>
      <c r="O20" s="68"/>
      <c r="P20" s="79"/>
      <c r="Q20" s="76"/>
      <c r="R20" s="76"/>
      <c r="S20" s="76"/>
      <c r="T20" s="76"/>
      <c r="U20" s="76"/>
      <c r="V20" s="76"/>
    </row>
    <row r="21" spans="1:22" s="37" customFormat="1" ht="12.75" customHeight="1" x14ac:dyDescent="0.2">
      <c r="A21" s="44" t="s">
        <v>21</v>
      </c>
      <c r="B21" s="44" t="s">
        <v>111</v>
      </c>
      <c r="C21" s="45">
        <v>63.238017999999997</v>
      </c>
      <c r="D21" s="45">
        <v>36.578975999999997</v>
      </c>
      <c r="E21" s="45">
        <f t="shared" si="0"/>
        <v>26.659041999999999</v>
      </c>
      <c r="F21" s="45"/>
      <c r="G21" s="45">
        <v>81.977264000000005</v>
      </c>
      <c r="H21" s="45">
        <v>61.265759000000003</v>
      </c>
      <c r="I21" s="45">
        <f t="shared" si="1"/>
        <v>20.711505000000002</v>
      </c>
      <c r="J21" s="45"/>
      <c r="K21" s="45">
        <v>89.334793000000005</v>
      </c>
      <c r="L21" s="45">
        <v>80.451842999999997</v>
      </c>
      <c r="M21" s="45">
        <f t="shared" si="2"/>
        <v>8.8829500000000081</v>
      </c>
      <c r="N21" s="70"/>
      <c r="O21" s="68"/>
      <c r="P21" s="79"/>
      <c r="Q21" s="76"/>
      <c r="R21" s="76"/>
      <c r="S21" s="76"/>
      <c r="T21" s="76"/>
      <c r="U21" s="76"/>
      <c r="V21" s="82"/>
    </row>
    <row r="22" spans="1:22" ht="12.75" customHeight="1" x14ac:dyDescent="0.2">
      <c r="A22" s="46" t="s">
        <v>38</v>
      </c>
      <c r="B22" s="46" t="s">
        <v>112</v>
      </c>
      <c r="C22" s="47">
        <v>58.401386000000002</v>
      </c>
      <c r="D22" s="47">
        <v>37.891311999999999</v>
      </c>
      <c r="E22" s="47">
        <f t="shared" si="0"/>
        <v>20.510074000000003</v>
      </c>
      <c r="F22" s="47"/>
      <c r="G22" s="47">
        <v>74.840675000000005</v>
      </c>
      <c r="H22" s="47">
        <v>65.748565999999997</v>
      </c>
      <c r="I22" s="47">
        <f t="shared" si="1"/>
        <v>9.0921090000000078</v>
      </c>
      <c r="J22" s="47"/>
      <c r="K22" s="47">
        <v>89.645340000000004</v>
      </c>
      <c r="L22" s="47">
        <v>84.615143000000003</v>
      </c>
      <c r="M22" s="47">
        <f t="shared" si="2"/>
        <v>5.0301970000000011</v>
      </c>
      <c r="N22" s="70"/>
      <c r="O22" s="68"/>
      <c r="P22" s="79"/>
      <c r="Q22" s="76"/>
      <c r="R22" s="76"/>
      <c r="S22" s="76"/>
      <c r="T22" s="76"/>
      <c r="U22" s="76"/>
      <c r="V22" s="76"/>
    </row>
    <row r="23" spans="1:22" ht="12.75" customHeight="1" x14ac:dyDescent="0.2">
      <c r="A23" s="44" t="s">
        <v>22</v>
      </c>
      <c r="B23" s="44" t="s">
        <v>113</v>
      </c>
      <c r="C23" s="45">
        <v>66.938927000000007</v>
      </c>
      <c r="D23" s="45">
        <v>34.761353</v>
      </c>
      <c r="E23" s="45">
        <f t="shared" si="0"/>
        <v>32.177574000000007</v>
      </c>
      <c r="F23" s="45"/>
      <c r="G23" s="45">
        <v>80.510795999999999</v>
      </c>
      <c r="H23" s="45">
        <v>60.341701999999998</v>
      </c>
      <c r="I23" s="45">
        <f t="shared" si="1"/>
        <v>20.169094000000001</v>
      </c>
      <c r="J23" s="45"/>
      <c r="K23" s="45">
        <v>86.016541000000004</v>
      </c>
      <c r="L23" s="45">
        <v>76.941756999999996</v>
      </c>
      <c r="M23" s="45">
        <f t="shared" si="2"/>
        <v>9.0747840000000082</v>
      </c>
      <c r="N23" s="70"/>
      <c r="O23" s="68"/>
      <c r="P23" s="79"/>
      <c r="Q23" s="76"/>
      <c r="R23" s="76"/>
      <c r="S23" s="76"/>
      <c r="T23" s="76"/>
      <c r="U23" s="76"/>
      <c r="V23" s="76"/>
    </row>
    <row r="24" spans="1:22" ht="12.75" customHeight="1" x14ac:dyDescent="0.2">
      <c r="A24" s="46" t="s">
        <v>13</v>
      </c>
      <c r="B24" s="46" t="s">
        <v>114</v>
      </c>
      <c r="C24" s="47" t="s">
        <v>39</v>
      </c>
      <c r="D24" s="47" t="s">
        <v>39</v>
      </c>
      <c r="E24" s="47" t="s">
        <v>39</v>
      </c>
      <c r="F24" s="47"/>
      <c r="G24" s="47" t="s">
        <v>39</v>
      </c>
      <c r="H24" s="47" t="s">
        <v>39</v>
      </c>
      <c r="I24" s="47" t="s">
        <v>39</v>
      </c>
      <c r="J24" s="47"/>
      <c r="K24" s="47">
        <v>94.587790999999996</v>
      </c>
      <c r="L24" s="47">
        <v>77.703117000000006</v>
      </c>
      <c r="M24" s="47">
        <f t="shared" ref="M24" si="3">K24-L24</f>
        <v>16.88467399999999</v>
      </c>
      <c r="N24" s="174">
        <v>2019</v>
      </c>
      <c r="O24" s="68"/>
      <c r="P24" s="79"/>
      <c r="Q24" s="76"/>
      <c r="R24" s="76"/>
      <c r="S24" s="76"/>
      <c r="T24" s="76"/>
      <c r="U24" s="76"/>
      <c r="V24" s="76"/>
    </row>
    <row r="25" spans="1:22" ht="12.75" customHeight="1" x14ac:dyDescent="0.2">
      <c r="A25" s="44" t="s">
        <v>14</v>
      </c>
      <c r="B25" s="44" t="s">
        <v>115</v>
      </c>
      <c r="C25" s="45">
        <v>70.271477000000004</v>
      </c>
      <c r="D25" s="45">
        <v>55.412216000000001</v>
      </c>
      <c r="E25" s="45">
        <f t="shared" si="0"/>
        <v>14.859261000000004</v>
      </c>
      <c r="F25" s="45"/>
      <c r="G25" s="45">
        <v>80.769852</v>
      </c>
      <c r="H25" s="45">
        <v>59.556187000000001</v>
      </c>
      <c r="I25" s="45">
        <f t="shared" si="1"/>
        <v>21.213664999999999</v>
      </c>
      <c r="J25" s="45"/>
      <c r="K25" s="45">
        <v>87.182343000000003</v>
      </c>
      <c r="L25" s="45">
        <v>65.408844000000002</v>
      </c>
      <c r="M25" s="45">
        <f t="shared" si="2"/>
        <v>21.773499000000001</v>
      </c>
      <c r="N25" s="70"/>
      <c r="O25" s="68"/>
      <c r="Q25" s="79"/>
      <c r="R25" s="76"/>
      <c r="S25" s="76"/>
      <c r="T25" s="76"/>
      <c r="U25" s="76"/>
      <c r="V25" s="76"/>
    </row>
    <row r="26" spans="1:22" ht="12.75" customHeight="1" x14ac:dyDescent="0.2">
      <c r="A26" s="46" t="s">
        <v>25</v>
      </c>
      <c r="B26" s="46" t="s">
        <v>116</v>
      </c>
      <c r="C26" s="47">
        <v>70.026527000000002</v>
      </c>
      <c r="D26" s="47">
        <v>54.595345000000002</v>
      </c>
      <c r="E26" s="47">
        <f t="shared" si="0"/>
        <v>15.431182</v>
      </c>
      <c r="F26" s="47"/>
      <c r="G26" s="47">
        <v>78.651015999999998</v>
      </c>
      <c r="H26" s="47">
        <v>71.955680999999998</v>
      </c>
      <c r="I26" s="47">
        <f t="shared" si="1"/>
        <v>6.695335</v>
      </c>
      <c r="J26" s="47"/>
      <c r="K26" s="47">
        <v>88.779587000000006</v>
      </c>
      <c r="L26" s="47">
        <v>85.585494999999995</v>
      </c>
      <c r="M26" s="47">
        <f t="shared" si="2"/>
        <v>3.1940920000000119</v>
      </c>
      <c r="N26" s="70"/>
      <c r="O26" s="68"/>
      <c r="P26" s="79"/>
      <c r="Q26" s="76"/>
      <c r="R26" s="76"/>
      <c r="S26" s="76"/>
      <c r="T26" s="76"/>
      <c r="U26" s="76"/>
      <c r="V26" s="76"/>
    </row>
    <row r="27" spans="1:22" ht="12.75" customHeight="1" x14ac:dyDescent="0.2">
      <c r="A27" s="44" t="s">
        <v>23</v>
      </c>
      <c r="B27" s="44" t="s">
        <v>117</v>
      </c>
      <c r="C27" s="45">
        <v>55.841099</v>
      </c>
      <c r="D27" s="45">
        <v>51.817638000000002</v>
      </c>
      <c r="E27" s="45">
        <f t="shared" si="0"/>
        <v>4.0234609999999975</v>
      </c>
      <c r="F27" s="45"/>
      <c r="G27" s="45">
        <v>77.167702000000006</v>
      </c>
      <c r="H27" s="45">
        <v>68.415847999999997</v>
      </c>
      <c r="I27" s="45">
        <f t="shared" si="1"/>
        <v>8.7518540000000087</v>
      </c>
      <c r="J27" s="45"/>
      <c r="K27" s="45">
        <v>90.259643999999994</v>
      </c>
      <c r="L27" s="45">
        <v>89.614136000000002</v>
      </c>
      <c r="M27" s="45">
        <f t="shared" si="2"/>
        <v>0.64550799999999242</v>
      </c>
      <c r="N27" s="70"/>
      <c r="O27" s="68"/>
      <c r="P27" s="79"/>
      <c r="Q27" s="76"/>
      <c r="R27" s="76"/>
      <c r="S27" s="76"/>
      <c r="T27" s="76"/>
      <c r="U27" s="76"/>
      <c r="V27" s="76"/>
    </row>
    <row r="28" spans="1:22" ht="12.75" customHeight="1" x14ac:dyDescent="0.2">
      <c r="A28" s="46" t="s">
        <v>24</v>
      </c>
      <c r="B28" s="46" t="s">
        <v>118</v>
      </c>
      <c r="C28" s="47">
        <v>67.058707999999996</v>
      </c>
      <c r="D28" s="47">
        <v>53.783580999999998</v>
      </c>
      <c r="E28" s="47">
        <f t="shared" si="0"/>
        <v>13.275126999999998</v>
      </c>
      <c r="F28" s="47"/>
      <c r="G28" s="47">
        <v>77.030929999999998</v>
      </c>
      <c r="H28" s="47">
        <v>72.293296999999995</v>
      </c>
      <c r="I28" s="47">
        <f t="shared" si="1"/>
        <v>4.7376330000000024</v>
      </c>
      <c r="J28" s="47"/>
      <c r="K28" s="47">
        <v>88.177338000000006</v>
      </c>
      <c r="L28" s="47">
        <v>81.725479000000007</v>
      </c>
      <c r="M28" s="47">
        <f t="shared" si="2"/>
        <v>6.4518589999999989</v>
      </c>
      <c r="N28" s="70"/>
      <c r="O28" s="68"/>
      <c r="P28" s="79"/>
      <c r="Q28" s="76"/>
      <c r="R28" s="76"/>
      <c r="S28" s="76"/>
      <c r="T28" s="76"/>
      <c r="U28" s="76"/>
      <c r="V28" s="76"/>
    </row>
    <row r="29" spans="1:22" ht="12.75" customHeight="1" x14ac:dyDescent="0.2">
      <c r="A29" s="44" t="s">
        <v>15</v>
      </c>
      <c r="B29" s="44" t="s">
        <v>119</v>
      </c>
      <c r="C29" s="45">
        <v>85.068848000000003</v>
      </c>
      <c r="D29" s="45">
        <v>43.000560999999998</v>
      </c>
      <c r="E29" s="45">
        <f t="shared" si="0"/>
        <v>42.068287000000005</v>
      </c>
      <c r="F29" s="45"/>
      <c r="G29" s="45">
        <v>84.929741000000007</v>
      </c>
      <c r="H29" s="45">
        <v>52.591014999999999</v>
      </c>
      <c r="I29" s="45">
        <f t="shared" si="1"/>
        <v>32.338726000000008</v>
      </c>
      <c r="J29" s="45"/>
      <c r="K29" s="45">
        <v>84.379683999999997</v>
      </c>
      <c r="L29" s="45">
        <v>68.827492000000007</v>
      </c>
      <c r="M29" s="45">
        <f t="shared" si="2"/>
        <v>15.552191999999991</v>
      </c>
      <c r="N29" s="70"/>
      <c r="O29" s="68"/>
      <c r="P29" s="79"/>
      <c r="Q29" s="76"/>
      <c r="R29" s="76"/>
      <c r="S29" s="76"/>
      <c r="T29" s="76"/>
      <c r="U29" s="76"/>
      <c r="V29" s="76"/>
    </row>
    <row r="30" spans="1:22" ht="12.75" customHeight="1" x14ac:dyDescent="0.2">
      <c r="A30" s="46" t="s">
        <v>27</v>
      </c>
      <c r="B30" s="46" t="s">
        <v>120</v>
      </c>
      <c r="C30" s="47">
        <v>73.637664999999998</v>
      </c>
      <c r="D30" s="47">
        <v>52.719318000000001</v>
      </c>
      <c r="E30" s="47">
        <f t="shared" si="0"/>
        <v>20.918346999999997</v>
      </c>
      <c r="F30" s="47"/>
      <c r="G30" s="47">
        <v>87.112746999999999</v>
      </c>
      <c r="H30" s="47">
        <v>77.002937000000003</v>
      </c>
      <c r="I30" s="47">
        <f t="shared" si="1"/>
        <v>10.109809999999996</v>
      </c>
      <c r="J30" s="47"/>
      <c r="K30" s="47">
        <v>92.139060999999998</v>
      </c>
      <c r="L30" s="47">
        <v>86.943389999999994</v>
      </c>
      <c r="M30" s="47">
        <f t="shared" si="2"/>
        <v>5.1956710000000044</v>
      </c>
      <c r="N30" s="70"/>
      <c r="O30" s="68"/>
      <c r="P30" s="79"/>
      <c r="Q30" s="76"/>
      <c r="R30" s="76"/>
      <c r="S30" s="76"/>
      <c r="T30" s="76"/>
      <c r="U30" s="76"/>
      <c r="V30" s="76"/>
    </row>
    <row r="31" spans="1:22" ht="12.75" customHeight="1" x14ac:dyDescent="0.2">
      <c r="A31" s="44" t="s">
        <v>16</v>
      </c>
      <c r="B31" s="44" t="s">
        <v>121</v>
      </c>
      <c r="C31" s="45">
        <v>78.191695999999993</v>
      </c>
      <c r="D31" s="45">
        <v>62.760635000000001</v>
      </c>
      <c r="E31" s="45">
        <f t="shared" si="0"/>
        <v>15.431060999999993</v>
      </c>
      <c r="F31" s="45"/>
      <c r="G31" s="45">
        <v>89.224922000000007</v>
      </c>
      <c r="H31" s="45">
        <v>73.844352999999998</v>
      </c>
      <c r="I31" s="45">
        <f t="shared" si="1"/>
        <v>15.380569000000008</v>
      </c>
      <c r="J31" s="45"/>
      <c r="K31" s="45">
        <v>92.112494999999996</v>
      </c>
      <c r="L31" s="45">
        <v>84.425087000000005</v>
      </c>
      <c r="M31" s="45">
        <f t="shared" si="2"/>
        <v>7.6874079999999907</v>
      </c>
      <c r="N31" s="70"/>
      <c r="O31" s="68"/>
      <c r="P31" s="79"/>
      <c r="Q31" s="76"/>
      <c r="R31" s="76"/>
      <c r="S31" s="76"/>
      <c r="T31" s="76"/>
      <c r="U31" s="76"/>
      <c r="V31" s="76"/>
    </row>
    <row r="32" spans="1:22" ht="12.75" customHeight="1" x14ac:dyDescent="0.2">
      <c r="A32" s="46" t="s">
        <v>28</v>
      </c>
      <c r="B32" s="46" t="s">
        <v>122</v>
      </c>
      <c r="C32" s="47">
        <v>67.010834000000003</v>
      </c>
      <c r="D32" s="47">
        <v>53.465904000000002</v>
      </c>
      <c r="E32" s="47">
        <f t="shared" si="0"/>
        <v>13.544930000000001</v>
      </c>
      <c r="F32" s="47"/>
      <c r="G32" s="47">
        <v>83.388892999999996</v>
      </c>
      <c r="H32" s="47">
        <v>74.037803999999994</v>
      </c>
      <c r="I32" s="47">
        <f t="shared" si="1"/>
        <v>9.3510890000000018</v>
      </c>
      <c r="J32" s="47"/>
      <c r="K32" s="47">
        <v>90.124313000000001</v>
      </c>
      <c r="L32" s="47">
        <v>88.383613999999994</v>
      </c>
      <c r="M32" s="47">
        <f t="shared" si="2"/>
        <v>1.7406990000000064</v>
      </c>
      <c r="N32" s="70"/>
      <c r="O32" s="68"/>
      <c r="P32" s="79"/>
      <c r="Q32" s="76"/>
      <c r="R32" s="76"/>
      <c r="S32" s="76"/>
      <c r="T32" s="76"/>
      <c r="U32" s="76"/>
      <c r="V32" s="76"/>
    </row>
    <row r="33" spans="1:22" ht="12.75" customHeight="1" x14ac:dyDescent="0.2">
      <c r="A33" s="44" t="s">
        <v>29</v>
      </c>
      <c r="B33" s="44" t="s">
        <v>123</v>
      </c>
      <c r="C33" s="45">
        <v>60.068066000000002</v>
      </c>
      <c r="D33" s="45">
        <v>32.432853999999999</v>
      </c>
      <c r="E33" s="45">
        <f t="shared" si="0"/>
        <v>27.635212000000003</v>
      </c>
      <c r="F33" s="45"/>
      <c r="G33" s="45">
        <v>82.207458000000003</v>
      </c>
      <c r="H33" s="45">
        <v>58.809361000000003</v>
      </c>
      <c r="I33" s="45">
        <f t="shared" si="1"/>
        <v>23.398097</v>
      </c>
      <c r="J33" s="45"/>
      <c r="K33" s="45">
        <v>93.537125000000003</v>
      </c>
      <c r="L33" s="45">
        <v>86.043700999999999</v>
      </c>
      <c r="M33" s="45">
        <f t="shared" si="2"/>
        <v>7.4934240000000045</v>
      </c>
      <c r="N33" s="70"/>
      <c r="O33" s="68"/>
      <c r="P33" s="79"/>
      <c r="Q33" s="76"/>
      <c r="R33" s="76"/>
      <c r="S33" s="76"/>
      <c r="T33" s="76"/>
      <c r="U33" s="76"/>
      <c r="V33" s="76"/>
    </row>
    <row r="34" spans="1:22" ht="12.75" customHeight="1" x14ac:dyDescent="0.2">
      <c r="A34" s="46" t="s">
        <v>30</v>
      </c>
      <c r="B34" s="46" t="s">
        <v>124</v>
      </c>
      <c r="C34" s="47">
        <v>76.904235999999997</v>
      </c>
      <c r="D34" s="47">
        <v>62.030647000000002</v>
      </c>
      <c r="E34" s="47">
        <f t="shared" si="0"/>
        <v>14.873588999999996</v>
      </c>
      <c r="F34" s="47"/>
      <c r="G34" s="47">
        <v>84.160483999999997</v>
      </c>
      <c r="H34" s="47">
        <v>79.194930999999997</v>
      </c>
      <c r="I34" s="47">
        <f t="shared" si="1"/>
        <v>4.9655529999999999</v>
      </c>
      <c r="J34" s="47"/>
      <c r="K34" s="47">
        <v>87.443946999999994</v>
      </c>
      <c r="L34" s="47">
        <v>88.259720000000002</v>
      </c>
      <c r="M34" s="47">
        <f t="shared" si="2"/>
        <v>-0.81577300000000719</v>
      </c>
      <c r="N34" s="70"/>
      <c r="O34" s="68"/>
      <c r="P34" s="79"/>
      <c r="Q34" s="76"/>
      <c r="R34" s="76"/>
      <c r="S34" s="76"/>
      <c r="T34" s="76"/>
      <c r="U34" s="76"/>
      <c r="V34" s="76"/>
    </row>
    <row r="35" spans="1:22" ht="12.75" customHeight="1" x14ac:dyDescent="0.2">
      <c r="A35" s="44" t="s">
        <v>34</v>
      </c>
      <c r="B35" s="44" t="s">
        <v>125</v>
      </c>
      <c r="C35" s="45">
        <v>43.541404999999997</v>
      </c>
      <c r="D35" s="45">
        <v>30.525079999999999</v>
      </c>
      <c r="E35" s="45">
        <f t="shared" si="0"/>
        <v>13.016324999999998</v>
      </c>
      <c r="F35" s="45"/>
      <c r="G35" s="45">
        <v>82.400024000000002</v>
      </c>
      <c r="H35" s="45">
        <v>70.453284999999994</v>
      </c>
      <c r="I35" s="45">
        <f t="shared" si="1"/>
        <v>11.946739000000008</v>
      </c>
      <c r="J35" s="45"/>
      <c r="K35" s="45">
        <v>89.586014000000006</v>
      </c>
      <c r="L35" s="45">
        <v>77.881172000000007</v>
      </c>
      <c r="M35" s="45">
        <f t="shared" si="2"/>
        <v>11.704841999999999</v>
      </c>
      <c r="N35" s="70"/>
      <c r="O35" s="68"/>
      <c r="P35" s="79"/>
      <c r="Q35" s="76"/>
      <c r="R35" s="76"/>
      <c r="S35" s="76"/>
      <c r="T35" s="76"/>
      <c r="U35" s="76"/>
      <c r="V35" s="76"/>
    </row>
    <row r="36" spans="1:22" ht="12.75" customHeight="1" x14ac:dyDescent="0.2">
      <c r="A36" s="46" t="s">
        <v>33</v>
      </c>
      <c r="B36" s="46" t="s">
        <v>126</v>
      </c>
      <c r="C36" s="47">
        <v>56.225963999999998</v>
      </c>
      <c r="D36" s="47">
        <v>41.085068</v>
      </c>
      <c r="E36" s="47">
        <f t="shared" si="0"/>
        <v>15.140895999999998</v>
      </c>
      <c r="F36" s="47"/>
      <c r="G36" s="47">
        <v>80.095253</v>
      </c>
      <c r="H36" s="47">
        <v>69.386261000000005</v>
      </c>
      <c r="I36" s="47">
        <f t="shared" si="1"/>
        <v>10.708991999999995</v>
      </c>
      <c r="J36" s="47"/>
      <c r="K36" s="47">
        <v>91.621093999999999</v>
      </c>
      <c r="L36" s="47">
        <v>89.502037000000001</v>
      </c>
      <c r="M36" s="47">
        <f t="shared" si="2"/>
        <v>2.119056999999998</v>
      </c>
      <c r="N36" s="70"/>
      <c r="O36" s="68"/>
      <c r="P36" s="79"/>
      <c r="Q36" s="76"/>
      <c r="R36" s="76"/>
      <c r="S36" s="76"/>
      <c r="T36" s="76"/>
      <c r="U36" s="76"/>
      <c r="V36" s="76"/>
    </row>
    <row r="37" spans="1:22" ht="12.75" customHeight="1" x14ac:dyDescent="0.2">
      <c r="A37" s="44" t="s">
        <v>12</v>
      </c>
      <c r="B37" s="44" t="s">
        <v>127</v>
      </c>
      <c r="C37" s="45">
        <v>66.405463999999995</v>
      </c>
      <c r="D37" s="45">
        <v>44.866073999999998</v>
      </c>
      <c r="E37" s="45">
        <f t="shared" si="0"/>
        <v>21.539389999999997</v>
      </c>
      <c r="F37" s="45"/>
      <c r="G37" s="45">
        <v>75.588820999999996</v>
      </c>
      <c r="H37" s="45">
        <v>62.322617000000001</v>
      </c>
      <c r="I37" s="45">
        <f t="shared" si="1"/>
        <v>13.266203999999995</v>
      </c>
      <c r="J37" s="45"/>
      <c r="K37" s="45">
        <v>83.375998999999993</v>
      </c>
      <c r="L37" s="45">
        <v>76.992310000000003</v>
      </c>
      <c r="M37" s="45">
        <f t="shared" si="2"/>
        <v>6.3836889999999897</v>
      </c>
      <c r="N37" s="70"/>
      <c r="O37" s="68"/>
      <c r="P37" s="79"/>
      <c r="Q37" s="76"/>
      <c r="R37" s="76"/>
      <c r="S37" s="76"/>
      <c r="T37" s="76"/>
      <c r="U37" s="76"/>
      <c r="V37" s="76"/>
    </row>
    <row r="38" spans="1:22" ht="12.75" customHeight="1" x14ac:dyDescent="0.2">
      <c r="A38" s="46" t="s">
        <v>32</v>
      </c>
      <c r="B38" s="46" t="s">
        <v>128</v>
      </c>
      <c r="C38" s="47">
        <v>72.213263999999995</v>
      </c>
      <c r="D38" s="47">
        <v>52.255501000000002</v>
      </c>
      <c r="E38" s="47">
        <f t="shared" si="0"/>
        <v>19.957762999999993</v>
      </c>
      <c r="F38" s="47"/>
      <c r="G38" s="47">
        <v>87.711394999999996</v>
      </c>
      <c r="H38" s="47">
        <v>81.330849000000001</v>
      </c>
      <c r="I38" s="47">
        <f t="shared" si="1"/>
        <v>6.3805459999999954</v>
      </c>
      <c r="J38" s="47"/>
      <c r="K38" s="47">
        <v>90.315781000000001</v>
      </c>
      <c r="L38" s="47">
        <v>88.528931</v>
      </c>
      <c r="M38" s="47">
        <f t="shared" si="2"/>
        <v>1.7868500000000012</v>
      </c>
      <c r="N38" s="70"/>
      <c r="O38" s="68"/>
      <c r="P38" s="79"/>
      <c r="Q38" s="76"/>
      <c r="R38" s="76"/>
      <c r="S38" s="76"/>
      <c r="T38" s="76"/>
      <c r="U38" s="76"/>
      <c r="V38" s="76"/>
    </row>
    <row r="39" spans="1:22" ht="12.75" customHeight="1" x14ac:dyDescent="0.2">
      <c r="A39" s="44" t="s">
        <v>5</v>
      </c>
      <c r="B39" s="44" t="s">
        <v>129</v>
      </c>
      <c r="C39" s="45">
        <v>77.874069000000006</v>
      </c>
      <c r="D39" s="45">
        <v>61.651966000000002</v>
      </c>
      <c r="E39" s="45">
        <f t="shared" si="0"/>
        <v>16.222103000000004</v>
      </c>
      <c r="F39" s="45"/>
      <c r="G39" s="45">
        <v>85.317474000000004</v>
      </c>
      <c r="H39" s="45">
        <v>77.439933999999994</v>
      </c>
      <c r="I39" s="45">
        <f t="shared" si="1"/>
        <v>7.8775400000000104</v>
      </c>
      <c r="J39" s="45"/>
      <c r="K39" s="45">
        <v>92.548050000000003</v>
      </c>
      <c r="L39" s="45">
        <v>84.722510999999997</v>
      </c>
      <c r="M39" s="45">
        <f t="shared" si="2"/>
        <v>7.8255390000000062</v>
      </c>
      <c r="N39" s="70"/>
      <c r="O39" s="68"/>
      <c r="P39" s="79"/>
      <c r="Q39" s="76"/>
      <c r="R39" s="76"/>
      <c r="S39" s="76"/>
      <c r="T39" s="76"/>
      <c r="U39" s="76"/>
      <c r="V39" s="76"/>
    </row>
    <row r="40" spans="1:22" ht="12.75" customHeight="1" x14ac:dyDescent="0.2">
      <c r="A40" s="46" t="s">
        <v>145</v>
      </c>
      <c r="B40" s="46" t="s">
        <v>130</v>
      </c>
      <c r="C40" s="47">
        <v>71.930289999999999</v>
      </c>
      <c r="D40" s="47">
        <v>28.915047000000001</v>
      </c>
      <c r="E40" s="47">
        <f t="shared" ref="E40" si="4">C40-D40</f>
        <v>43.015242999999998</v>
      </c>
      <c r="F40" s="47"/>
      <c r="G40" s="47">
        <v>78.900672999999998</v>
      </c>
      <c r="H40" s="47">
        <v>32.760238999999999</v>
      </c>
      <c r="I40" s="47">
        <f t="shared" ref="I40" si="5">G40-H40</f>
        <v>46.140433999999999</v>
      </c>
      <c r="J40" s="47"/>
      <c r="K40" s="47">
        <v>82.984947000000005</v>
      </c>
      <c r="L40" s="47">
        <v>62.154555999999999</v>
      </c>
      <c r="M40" s="47">
        <f t="shared" ref="M40" si="6">K40-L40</f>
        <v>20.830391000000006</v>
      </c>
      <c r="N40" s="174">
        <v>2019</v>
      </c>
      <c r="O40" s="68"/>
      <c r="P40" s="79"/>
      <c r="Q40" s="76"/>
      <c r="R40" s="76"/>
      <c r="S40" s="76"/>
      <c r="T40" s="76"/>
      <c r="U40" s="76"/>
      <c r="V40" s="76"/>
    </row>
    <row r="41" spans="1:22" ht="12.75" customHeight="1" x14ac:dyDescent="0.2">
      <c r="A41" s="44" t="s">
        <v>35</v>
      </c>
      <c r="B41" s="44" t="s">
        <v>131</v>
      </c>
      <c r="C41" s="45">
        <v>72.480568000000005</v>
      </c>
      <c r="D41" s="45">
        <v>55.873238000000001</v>
      </c>
      <c r="E41" s="45">
        <f t="shared" si="0"/>
        <v>16.607330000000005</v>
      </c>
      <c r="F41" s="45"/>
      <c r="G41" s="45">
        <v>84.747046999999995</v>
      </c>
      <c r="H41" s="45">
        <v>75.817954999999998</v>
      </c>
      <c r="I41" s="45">
        <f t="shared" si="1"/>
        <v>8.9290919999999971</v>
      </c>
      <c r="J41" s="45"/>
      <c r="K41" s="45">
        <v>89.750525999999994</v>
      </c>
      <c r="L41" s="45">
        <v>83.356757999999999</v>
      </c>
      <c r="M41" s="45">
        <f t="shared" si="2"/>
        <v>6.3937679999999943</v>
      </c>
      <c r="N41" s="70"/>
      <c r="O41" s="68"/>
      <c r="P41" s="79"/>
      <c r="Q41" s="76"/>
      <c r="R41" s="76"/>
      <c r="S41" s="76"/>
      <c r="T41" s="76"/>
      <c r="U41" s="76"/>
      <c r="V41" s="76"/>
    </row>
    <row r="42" spans="1:22" ht="12.75" customHeight="1" x14ac:dyDescent="0.2">
      <c r="A42" s="39" t="s">
        <v>36</v>
      </c>
      <c r="B42" s="39" t="s">
        <v>132</v>
      </c>
      <c r="C42" s="48">
        <v>66.330878999999996</v>
      </c>
      <c r="D42" s="48">
        <v>42.058041000000003</v>
      </c>
      <c r="E42" s="48">
        <f t="shared" si="0"/>
        <v>24.272837999999993</v>
      </c>
      <c r="F42" s="48"/>
      <c r="G42" s="48">
        <v>74.964850999999996</v>
      </c>
      <c r="H42" s="48">
        <v>62.543823000000003</v>
      </c>
      <c r="I42" s="48">
        <f t="shared" si="1"/>
        <v>12.421027999999993</v>
      </c>
      <c r="J42" s="48"/>
      <c r="K42" s="48">
        <v>86.584937999999994</v>
      </c>
      <c r="L42" s="48">
        <v>77.886909000000003</v>
      </c>
      <c r="M42" s="48">
        <f t="shared" si="2"/>
        <v>8.6980289999999911</v>
      </c>
      <c r="N42" s="70"/>
      <c r="O42" s="68"/>
      <c r="P42" s="79"/>
      <c r="Q42" s="76"/>
      <c r="R42" s="76"/>
      <c r="S42" s="76"/>
      <c r="T42" s="76"/>
      <c r="U42" s="76"/>
      <c r="V42" s="76"/>
    </row>
    <row r="43" spans="1:22" ht="12.75" customHeight="1" x14ac:dyDescent="0.2">
      <c r="A43" s="66" t="s">
        <v>43</v>
      </c>
      <c r="B43" s="66"/>
      <c r="C43" s="67">
        <f>AVERAGE(C5:C23,C25:C42)</f>
        <v>67.832471135135123</v>
      </c>
      <c r="D43" s="67">
        <f>AVERAGE(D5:D23,D25:D42)</f>
        <v>46.691009378378361</v>
      </c>
      <c r="E43" s="67">
        <f>AVERAGE(E5:E23,E25:E42)</f>
        <v>21.141461756756762</v>
      </c>
      <c r="F43" s="67"/>
      <c r="G43" s="67">
        <f>AVERAGE(G5:G23,G25:G42)</f>
        <v>81.659414054054025</v>
      </c>
      <c r="H43" s="67">
        <f>AVERAGE(H5:H23,H25:H42)</f>
        <v>66.902351432432425</v>
      </c>
      <c r="I43" s="67">
        <f>AVERAGE(I5:I23,I25:I42)</f>
        <v>14.757062621621618</v>
      </c>
      <c r="J43" s="67"/>
      <c r="K43" s="67">
        <f>AVERAGE(K5:K23,K25:K42)</f>
        <v>88.500868135135093</v>
      </c>
      <c r="L43" s="67">
        <f>AVERAGE(L5:L23,L25:L42)</f>
        <v>80.697721540540527</v>
      </c>
      <c r="M43" s="67">
        <f>AVERAGE(M5:M23,M25:M42)</f>
        <v>7.8031465945945993</v>
      </c>
      <c r="N43" s="70"/>
      <c r="O43" s="68"/>
      <c r="P43" s="79"/>
      <c r="Q43" s="76"/>
      <c r="R43" s="76"/>
      <c r="S43" s="76"/>
      <c r="T43" s="76"/>
      <c r="U43" s="76"/>
      <c r="V43" s="76"/>
    </row>
    <row r="44" spans="1:22" ht="12.75" customHeight="1" x14ac:dyDescent="0.2">
      <c r="A44" s="176" t="s">
        <v>184</v>
      </c>
      <c r="B44" s="176" t="s">
        <v>183</v>
      </c>
      <c r="C44" s="172">
        <v>81.728729000000001</v>
      </c>
      <c r="D44" s="172">
        <v>45.628067000000001</v>
      </c>
      <c r="E44" s="172">
        <f t="shared" ref="E44" si="7">C44-D44</f>
        <v>36.100662</v>
      </c>
      <c r="F44" s="172"/>
      <c r="G44" s="172">
        <v>90.481735</v>
      </c>
      <c r="H44" s="172">
        <v>58.906364000000004</v>
      </c>
      <c r="I44" s="172">
        <f t="shared" ref="I44" si="8">G44-H44</f>
        <v>31.575370999999997</v>
      </c>
      <c r="J44" s="172"/>
      <c r="K44" s="172">
        <v>88.177681000000007</v>
      </c>
      <c r="L44" s="172">
        <v>76.161017999999999</v>
      </c>
      <c r="M44" s="172">
        <f t="shared" ref="M44" si="9">K44-L44</f>
        <v>12.016663000000008</v>
      </c>
      <c r="N44" s="175">
        <v>2018</v>
      </c>
      <c r="O44" s="146"/>
      <c r="P44" s="79"/>
      <c r="Q44" s="147"/>
      <c r="R44" s="147"/>
      <c r="S44" s="76"/>
      <c r="T44" s="76"/>
      <c r="U44" s="76"/>
      <c r="V44" s="76"/>
    </row>
    <row r="45" spans="1:22" ht="12.75" customHeight="1" x14ac:dyDescent="0.2">
      <c r="A45" s="44" t="s">
        <v>46</v>
      </c>
      <c r="B45" s="44" t="s">
        <v>133</v>
      </c>
      <c r="C45" s="45">
        <v>66.977645999999993</v>
      </c>
      <c r="D45" s="45">
        <v>36.561191999999998</v>
      </c>
      <c r="E45" s="45">
        <f t="shared" si="0"/>
        <v>30.416453999999995</v>
      </c>
      <c r="F45" s="45"/>
      <c r="G45" s="45">
        <v>78.693038999999999</v>
      </c>
      <c r="H45" s="45">
        <v>55.602984999999997</v>
      </c>
      <c r="I45" s="45">
        <f t="shared" si="1"/>
        <v>23.090054000000002</v>
      </c>
      <c r="J45" s="45"/>
      <c r="K45" s="45">
        <v>85.992660999999998</v>
      </c>
      <c r="L45" s="45">
        <v>74.709091000000001</v>
      </c>
      <c r="M45" s="45">
        <f t="shared" si="2"/>
        <v>11.283569999999997</v>
      </c>
      <c r="N45" s="173"/>
      <c r="O45" s="146"/>
      <c r="P45" s="79"/>
      <c r="Q45" s="147"/>
      <c r="R45" s="147"/>
      <c r="S45" s="76"/>
      <c r="T45" s="76"/>
      <c r="U45" s="76"/>
      <c r="V45" s="76"/>
    </row>
    <row r="46" spans="1:22" ht="12.75" customHeight="1" x14ac:dyDescent="0.2">
      <c r="A46" s="152" t="s">
        <v>48</v>
      </c>
      <c r="B46" s="152" t="s">
        <v>135</v>
      </c>
      <c r="C46" s="172">
        <v>92.508598000000006</v>
      </c>
      <c r="D46" s="172">
        <v>27.059736000000001</v>
      </c>
      <c r="E46" s="172">
        <f t="shared" si="0"/>
        <v>65.448862000000005</v>
      </c>
      <c r="F46" s="172"/>
      <c r="G46" s="172">
        <v>89.376014999999995</v>
      </c>
      <c r="H46" s="172">
        <v>20.70289</v>
      </c>
      <c r="I46" s="172">
        <f t="shared" si="1"/>
        <v>68.673124999999999</v>
      </c>
      <c r="J46" s="172"/>
      <c r="K46" s="172">
        <v>84.359909000000002</v>
      </c>
      <c r="L46" s="172">
        <v>28.431671000000001</v>
      </c>
      <c r="M46" s="172">
        <f t="shared" si="2"/>
        <v>55.928238</v>
      </c>
      <c r="N46" s="175">
        <v>2019</v>
      </c>
      <c r="O46" s="146"/>
      <c r="P46" s="79"/>
      <c r="Q46" s="147"/>
      <c r="R46" s="147"/>
      <c r="S46" s="76"/>
      <c r="T46" s="76"/>
      <c r="U46" s="76"/>
      <c r="V46" s="76"/>
    </row>
    <row r="47" spans="1:22" ht="12.75" customHeight="1" x14ac:dyDescent="0.2">
      <c r="A47" s="64" t="s">
        <v>49</v>
      </c>
      <c r="B47" s="64" t="s">
        <v>136</v>
      </c>
      <c r="C47" s="65">
        <v>90.597176000000005</v>
      </c>
      <c r="D47" s="65">
        <v>58.025638999999998</v>
      </c>
      <c r="E47" s="65">
        <f t="shared" ref="E47" si="10">C47-D47</f>
        <v>32.571537000000006</v>
      </c>
      <c r="F47" s="65"/>
      <c r="G47" s="65">
        <v>89.284492</v>
      </c>
      <c r="H47" s="65">
        <v>53.669552000000003</v>
      </c>
      <c r="I47" s="65">
        <f t="shared" ref="I47" si="11">G47-H47</f>
        <v>35.614939999999997</v>
      </c>
      <c r="J47" s="65"/>
      <c r="K47" s="65">
        <v>89.175217000000004</v>
      </c>
      <c r="L47" s="65">
        <v>75.826897000000002</v>
      </c>
      <c r="M47" s="65">
        <f t="shared" ref="M47" si="12">K47-L47</f>
        <v>13.348320000000001</v>
      </c>
      <c r="N47" s="173"/>
      <c r="O47" s="146"/>
      <c r="P47" s="79"/>
      <c r="Q47" s="147"/>
      <c r="R47" s="147"/>
      <c r="S47" s="76"/>
      <c r="T47" s="76"/>
      <c r="U47" s="76"/>
      <c r="V47" s="76"/>
    </row>
    <row r="48" spans="1:22" ht="12.75" customHeight="1" x14ac:dyDescent="0.2">
      <c r="A48" s="46" t="s">
        <v>3</v>
      </c>
      <c r="B48" s="46" t="s">
        <v>139</v>
      </c>
      <c r="C48" s="47">
        <v>57.9</v>
      </c>
      <c r="D48" s="47">
        <v>37.5</v>
      </c>
      <c r="E48" s="47">
        <f t="shared" si="0"/>
        <v>20.399999999999999</v>
      </c>
      <c r="F48" s="47"/>
      <c r="G48" s="47">
        <v>79</v>
      </c>
      <c r="H48" s="47">
        <v>67.900000000000006</v>
      </c>
      <c r="I48" s="47">
        <f t="shared" si="1"/>
        <v>11.099999999999994</v>
      </c>
      <c r="J48" s="47"/>
      <c r="K48" s="47">
        <v>89.9</v>
      </c>
      <c r="L48" s="47">
        <v>86</v>
      </c>
      <c r="M48" s="47">
        <f t="shared" si="2"/>
        <v>3.9000000000000057</v>
      </c>
      <c r="N48" s="70"/>
      <c r="O48" s="68"/>
      <c r="P48" s="79"/>
      <c r="Q48" s="76"/>
      <c r="R48" s="76"/>
      <c r="S48" s="76"/>
      <c r="T48" s="76"/>
      <c r="U48" s="76"/>
      <c r="V48" s="76"/>
    </row>
    <row r="49" spans="1:22" ht="12.75" customHeight="1" x14ac:dyDescent="0.2">
      <c r="A49" s="44" t="s">
        <v>50</v>
      </c>
      <c r="B49" s="44" t="s">
        <v>140</v>
      </c>
      <c r="C49" s="45">
        <v>50.8</v>
      </c>
      <c r="D49" s="45">
        <v>29.4</v>
      </c>
      <c r="E49" s="45">
        <f t="shared" si="0"/>
        <v>21.4</v>
      </c>
      <c r="F49" s="45"/>
      <c r="G49" s="45">
        <v>72</v>
      </c>
      <c r="H49" s="45">
        <v>59.3</v>
      </c>
      <c r="I49" s="45">
        <f t="shared" si="1"/>
        <v>12.700000000000003</v>
      </c>
      <c r="J49" s="45"/>
      <c r="K49" s="45">
        <v>85.7</v>
      </c>
      <c r="L49" s="45">
        <v>81.7</v>
      </c>
      <c r="M49" s="45">
        <f t="shared" si="2"/>
        <v>4</v>
      </c>
      <c r="N49" s="70"/>
      <c r="O49" s="68"/>
      <c r="P49" s="79"/>
      <c r="Q49" s="76"/>
      <c r="R49" s="76"/>
      <c r="S49" s="76"/>
      <c r="T49" s="76"/>
      <c r="U49" s="76"/>
      <c r="V49" s="76"/>
    </row>
    <row r="50" spans="1:22" ht="12.75" customHeight="1" x14ac:dyDescent="0.2">
      <c r="A50" s="46" t="s">
        <v>6</v>
      </c>
      <c r="B50" s="46" t="s">
        <v>141</v>
      </c>
      <c r="C50" s="47">
        <v>76.8</v>
      </c>
      <c r="D50" s="47">
        <v>50</v>
      </c>
      <c r="E50" s="47">
        <f t="shared" si="0"/>
        <v>26.799999999999997</v>
      </c>
      <c r="F50" s="47"/>
      <c r="G50" s="47">
        <v>78</v>
      </c>
      <c r="H50" s="47">
        <v>61.9</v>
      </c>
      <c r="I50" s="47">
        <f t="shared" si="1"/>
        <v>16.100000000000001</v>
      </c>
      <c r="J50" s="47"/>
      <c r="K50" s="47">
        <v>86.8</v>
      </c>
      <c r="L50" s="47">
        <v>80.400000000000006</v>
      </c>
      <c r="M50" s="47">
        <f t="shared" si="2"/>
        <v>6.3999999999999915</v>
      </c>
      <c r="N50" s="70"/>
      <c r="O50" s="68"/>
      <c r="P50" s="79"/>
      <c r="Q50" s="76"/>
      <c r="R50" s="76"/>
      <c r="S50" s="76"/>
      <c r="T50" s="76"/>
      <c r="U50" s="76"/>
      <c r="V50" s="76"/>
    </row>
    <row r="51" spans="1:22" ht="12.75" customHeight="1" x14ac:dyDescent="0.2">
      <c r="A51" s="44" t="s">
        <v>26</v>
      </c>
      <c r="B51" s="44" t="s">
        <v>142</v>
      </c>
      <c r="C51" s="45">
        <v>80.099999999999994</v>
      </c>
      <c r="D51" s="45">
        <v>44.5</v>
      </c>
      <c r="E51" s="45">
        <f t="shared" si="0"/>
        <v>35.599999999999994</v>
      </c>
      <c r="F51" s="45"/>
      <c r="G51" s="45">
        <v>86.1</v>
      </c>
      <c r="H51" s="45">
        <v>76.900000000000006</v>
      </c>
      <c r="I51" s="45">
        <f t="shared" si="1"/>
        <v>9.1999999999999886</v>
      </c>
      <c r="J51" s="45"/>
      <c r="K51" s="45">
        <v>92.7</v>
      </c>
      <c r="L51" s="45">
        <v>86</v>
      </c>
      <c r="M51" s="45">
        <f t="shared" si="2"/>
        <v>6.7000000000000028</v>
      </c>
      <c r="N51" s="70"/>
      <c r="O51" s="83"/>
      <c r="P51" s="79"/>
      <c r="Q51" s="76"/>
      <c r="R51" s="76"/>
      <c r="S51" s="76"/>
      <c r="T51" s="76"/>
      <c r="U51" s="76"/>
      <c r="V51" s="76"/>
    </row>
    <row r="52" spans="1:22" x14ac:dyDescent="0.2">
      <c r="A52" s="39" t="s">
        <v>31</v>
      </c>
      <c r="B52" s="39" t="s">
        <v>143</v>
      </c>
      <c r="C52" s="48">
        <v>73.400000000000006</v>
      </c>
      <c r="D52" s="48">
        <v>40.200000000000003</v>
      </c>
      <c r="E52" s="48">
        <f t="shared" si="0"/>
        <v>33.200000000000003</v>
      </c>
      <c r="F52" s="48"/>
      <c r="G52" s="48">
        <v>79.5</v>
      </c>
      <c r="H52" s="48">
        <v>59.9</v>
      </c>
      <c r="I52" s="48">
        <f t="shared" si="1"/>
        <v>19.600000000000001</v>
      </c>
      <c r="J52" s="48"/>
      <c r="K52" s="48">
        <v>90.9</v>
      </c>
      <c r="L52" s="48">
        <v>87</v>
      </c>
      <c r="M52" s="48">
        <f t="shared" si="2"/>
        <v>3.9000000000000057</v>
      </c>
      <c r="N52" s="70"/>
      <c r="O52" s="70"/>
      <c r="P52" s="79"/>
      <c r="Q52" s="76"/>
      <c r="R52" s="76"/>
      <c r="S52" s="76"/>
      <c r="T52" s="76"/>
      <c r="U52" s="76"/>
      <c r="V52" s="76"/>
    </row>
    <row r="53" spans="1:22" ht="13.5" customHeight="1" x14ac:dyDescent="0.2">
      <c r="A53" s="202" t="s">
        <v>185</v>
      </c>
      <c r="B53" s="202"/>
      <c r="C53" s="202"/>
      <c r="D53" s="202"/>
      <c r="E53" s="202"/>
      <c r="F53" s="202"/>
      <c r="G53" s="202"/>
      <c r="H53" s="202"/>
      <c r="I53" s="202"/>
      <c r="J53" s="202"/>
      <c r="K53" s="202"/>
      <c r="L53" s="202"/>
      <c r="M53" s="202"/>
      <c r="N53" s="70"/>
      <c r="O53" s="70"/>
      <c r="P53" s="76"/>
      <c r="Q53" s="76"/>
      <c r="R53" s="76"/>
      <c r="S53" s="76"/>
      <c r="T53" s="76"/>
      <c r="U53" s="76"/>
      <c r="V53" s="76"/>
    </row>
    <row r="54" spans="1:22" ht="13.5" customHeight="1" x14ac:dyDescent="0.2">
      <c r="A54" s="203"/>
      <c r="B54" s="203"/>
      <c r="C54" s="203"/>
      <c r="D54" s="203"/>
      <c r="E54" s="203"/>
      <c r="F54" s="203"/>
      <c r="G54" s="203"/>
      <c r="H54" s="203"/>
      <c r="I54" s="203"/>
      <c r="J54" s="203"/>
      <c r="K54" s="203"/>
      <c r="L54" s="203"/>
      <c r="M54" s="203"/>
      <c r="N54" s="70"/>
      <c r="O54" s="70"/>
      <c r="P54" s="76"/>
      <c r="Q54" s="76"/>
      <c r="R54" s="76"/>
      <c r="S54" s="76"/>
      <c r="T54" s="76"/>
      <c r="U54" s="76"/>
      <c r="V54" s="76"/>
    </row>
    <row r="55" spans="1:22" x14ac:dyDescent="0.2">
      <c r="A55" s="193"/>
      <c r="B55" s="193"/>
      <c r="C55" s="193"/>
      <c r="D55" s="193"/>
      <c r="E55" s="193"/>
      <c r="F55" s="193"/>
      <c r="G55" s="193"/>
      <c r="H55" s="193"/>
      <c r="I55" s="193"/>
      <c r="J55" s="193"/>
      <c r="K55" s="193"/>
      <c r="L55" s="193"/>
      <c r="M55" s="193"/>
      <c r="N55" s="70"/>
      <c r="O55" s="83"/>
      <c r="P55" s="76"/>
      <c r="Q55" s="76"/>
      <c r="R55" s="76"/>
      <c r="S55" s="76"/>
      <c r="T55" s="76"/>
      <c r="U55" s="76"/>
      <c r="V55" s="76"/>
    </row>
    <row r="56" spans="1:22" ht="12.75" customHeight="1" x14ac:dyDescent="0.2">
      <c r="A56" s="182"/>
      <c r="B56" s="182"/>
      <c r="C56" s="182"/>
      <c r="D56" s="182"/>
      <c r="E56" s="182"/>
      <c r="F56" s="182"/>
      <c r="G56" s="182"/>
      <c r="H56" s="182"/>
      <c r="I56" s="182"/>
      <c r="J56" s="182"/>
      <c r="K56" s="182"/>
      <c r="L56" s="182"/>
      <c r="M56" s="182"/>
      <c r="N56" s="83"/>
      <c r="O56" s="70"/>
      <c r="P56" s="76"/>
      <c r="Q56" s="76"/>
      <c r="R56" s="76"/>
      <c r="S56" s="76"/>
      <c r="T56" s="76"/>
      <c r="U56" s="76"/>
      <c r="V56" s="76"/>
    </row>
    <row r="57" spans="1:22" ht="13.5" customHeight="1" x14ac:dyDescent="0.2">
      <c r="A57" s="182"/>
      <c r="B57" s="182"/>
      <c r="C57" s="182"/>
      <c r="D57" s="182"/>
      <c r="E57" s="182"/>
      <c r="F57" s="182"/>
      <c r="G57" s="182"/>
      <c r="H57" s="182"/>
      <c r="I57" s="182"/>
      <c r="J57" s="182"/>
      <c r="K57" s="182"/>
      <c r="L57" s="182"/>
      <c r="M57" s="182"/>
      <c r="N57" s="83"/>
      <c r="O57" s="70"/>
      <c r="P57" s="76"/>
      <c r="Q57" s="76"/>
      <c r="R57" s="76"/>
      <c r="S57" s="76"/>
      <c r="T57" s="76"/>
      <c r="U57" s="76"/>
      <c r="V57" s="76"/>
    </row>
    <row r="58" spans="1:22" ht="13.5" customHeight="1" x14ac:dyDescent="0.25">
      <c r="A58" s="53" t="s">
        <v>56</v>
      </c>
      <c r="B58" s="53"/>
      <c r="C58" s="55"/>
      <c r="D58" s="56"/>
      <c r="E58" s="56"/>
      <c r="F58" s="56"/>
      <c r="G58" s="56"/>
      <c r="H58" s="56"/>
      <c r="I58" s="58"/>
      <c r="J58" s="56"/>
      <c r="K58" s="56"/>
      <c r="L58" s="56"/>
      <c r="M58" s="56"/>
      <c r="N58" s="70"/>
      <c r="O58" s="76"/>
      <c r="P58" s="76"/>
      <c r="Q58" s="76"/>
      <c r="R58" s="76"/>
      <c r="S58" s="76"/>
      <c r="T58" s="76"/>
      <c r="U58" s="76"/>
      <c r="V58" s="76"/>
    </row>
    <row r="59" spans="1:22" ht="12.75" customHeight="1" x14ac:dyDescent="0.25">
      <c r="A59" s="54" t="s">
        <v>65</v>
      </c>
      <c r="B59" s="54"/>
      <c r="C59" s="57"/>
      <c r="D59" s="58"/>
      <c r="E59" s="58"/>
      <c r="F59" s="58"/>
      <c r="G59" s="58"/>
      <c r="H59" s="58"/>
      <c r="J59" s="58"/>
      <c r="K59" s="58"/>
      <c r="L59" s="58"/>
      <c r="M59" s="58"/>
      <c r="N59" s="76"/>
      <c r="O59" s="76"/>
      <c r="P59" s="76"/>
      <c r="Q59" s="76"/>
      <c r="R59" s="76"/>
      <c r="S59" s="76"/>
      <c r="T59" s="76"/>
      <c r="U59" s="76"/>
      <c r="V59" s="76"/>
    </row>
    <row r="60" spans="1:22" ht="12.75" customHeight="1" x14ac:dyDescent="0.25">
      <c r="A60" s="80"/>
      <c r="B60" s="80"/>
      <c r="C60" s="80"/>
      <c r="D60" s="80"/>
      <c r="E60" s="80"/>
      <c r="F60" s="80"/>
      <c r="G60" s="80"/>
      <c r="H60" s="80"/>
      <c r="I60" s="80"/>
      <c r="J60" s="80"/>
      <c r="K60" s="80"/>
      <c r="L60" s="80"/>
      <c r="M60" s="70"/>
      <c r="N60" s="79"/>
      <c r="O60" s="76"/>
      <c r="P60" s="76"/>
      <c r="Q60" s="76"/>
      <c r="R60" s="76"/>
      <c r="S60" s="76"/>
      <c r="T60" s="76"/>
      <c r="U60" s="76"/>
      <c r="V60" s="76"/>
    </row>
    <row r="61" spans="1:22" ht="12.75" customHeight="1" x14ac:dyDescent="0.2">
      <c r="A61" s="77"/>
      <c r="B61" s="77"/>
      <c r="C61" s="78"/>
      <c r="D61" s="78"/>
      <c r="E61" s="78"/>
      <c r="F61" s="78"/>
      <c r="G61" s="78"/>
      <c r="H61" s="78"/>
      <c r="I61" s="78"/>
      <c r="J61" s="78"/>
      <c r="K61" s="78"/>
      <c r="L61" s="78"/>
      <c r="M61" s="78"/>
      <c r="N61" s="76"/>
      <c r="O61" s="76"/>
      <c r="P61" s="76"/>
      <c r="Q61" s="76"/>
      <c r="R61" s="76"/>
      <c r="S61" s="76"/>
      <c r="T61" s="76"/>
      <c r="V61" s="76"/>
    </row>
    <row r="62" spans="1:22" ht="12.75" hidden="1" customHeight="1" x14ac:dyDescent="0.2">
      <c r="A62" s="76"/>
      <c r="B62" s="76"/>
      <c r="C62" s="43" t="s">
        <v>180</v>
      </c>
      <c r="D62" s="43" t="s">
        <v>180</v>
      </c>
      <c r="E62" s="76"/>
      <c r="G62" s="43" t="s">
        <v>181</v>
      </c>
      <c r="H62" s="43" t="s">
        <v>181</v>
      </c>
      <c r="I62" s="76"/>
      <c r="J62" s="76"/>
      <c r="K62" s="43" t="s">
        <v>182</v>
      </c>
      <c r="L62" s="43" t="s">
        <v>182</v>
      </c>
      <c r="M62" s="76"/>
      <c r="N62" s="76"/>
      <c r="P62" s="76"/>
      <c r="Q62" s="76"/>
      <c r="R62" s="76"/>
      <c r="S62" s="76"/>
      <c r="T62" s="76"/>
      <c r="V62" s="76"/>
    </row>
    <row r="63" spans="1:22" hidden="1" x14ac:dyDescent="0.2">
      <c r="C63" s="43" t="s">
        <v>178</v>
      </c>
      <c r="D63" s="43" t="s">
        <v>179</v>
      </c>
      <c r="G63" s="43" t="s">
        <v>178</v>
      </c>
      <c r="H63" s="43" t="s">
        <v>179</v>
      </c>
      <c r="K63" s="43" t="s">
        <v>178</v>
      </c>
      <c r="L63" s="43" t="s">
        <v>179</v>
      </c>
    </row>
  </sheetData>
  <mergeCells count="9">
    <mergeCell ref="A55:M55"/>
    <mergeCell ref="A56:M56"/>
    <mergeCell ref="A57:M57"/>
    <mergeCell ref="A1:M1"/>
    <mergeCell ref="A2:M2"/>
    <mergeCell ref="C3:E3"/>
    <mergeCell ref="G3:I3"/>
    <mergeCell ref="K3:M3"/>
    <mergeCell ref="A53:M54"/>
  </mergeCells>
  <hyperlinks>
    <hyperlink ref="A58" r:id="rId1" xr:uid="{00000000-0004-0000-0B00-000000000000}"/>
    <hyperlink ref="A59" r:id="rId2" display="For Bulgaria, Croatia, Cyprus, Latvia, Lithuania, Malta and Romania: Eurostat Labour Market Statistics 2014" xr:uid="{00000000-0004-0000-0B00-000001000000}"/>
  </hyperlinks>
  <pageMargins left="0.70866141732283472" right="0.70866141732283472" top="0.74803149606299213" bottom="0.74803149606299213" header="0.31496062992125984" footer="0.31496062992125984"/>
  <pageSetup paperSize="9" scale="57" orientation="portrait" r:id="rId3"/>
  <headerFooter>
    <oddHeader>&amp;LOECD Family database (http://www.oecd.org/els/family/database.htm)</oddHeader>
  </headerFooter>
  <ignoredErrors>
    <ignoredError sqref="A11:B11 A26:B26 A25:B25 E25:F25 A9:B9 E9:F9 I9:J9 A21:B21 A18:B18 M18:N18 A17:B17 A12:B12 E12:F12 A10:B10 M10:N10 M9:N9 I12:J12 E10:F10 E11:F11 M11:N11 A13:B13 E13:F13 A14:B14 E14:F14 A15:B15 E15:F15 I15:J15 I14:J14 M15:N15 A16:B16 E16:F16 M13:N13 I16:J16 M16:N16 E17:F17 I17:J17 E18:F18 I18:J18 M14:N14 A19:B19 E19:F19 I19:J19 M17:N17 I13:J13 I10:J10 I11:J11 M19:N19 A20:B20 E20:F20 M12:N12 A33:B33 A30:B30 E30:F30 M30:N30 A28:B28 A27:B27 E27:F27 A23:B23 A22:B22 M22:N22 A29:B29 E29:F29 A24:J24 M24:N24 M20:N20 I23:J23 E26:F26 E21:F21 M25:N25 I22:J22 M27:N27 I28:J28 E23:F23 M28:N28 I29:J29 A31:B31 E31:F31 I31:J31 E22:F22 E28:F28 M29:N29 M21:N21 I20:J20 I26:J26 I25:J25 I27:J27 I21:J21 M23:N23 M26:N26 I30:J30 A39:B39 A37:B37 M37:N37 A43:N43 A40:B40 E40:F40 A38:B38 E38:F38 E39:F39 M40:N40 A32:B32 E32:F32 A36:B36 A35:B35 E35:F35 I38:J38 I39:J39 A34:B34 I34:J34 A41:B41 E41:F41 I41:J41 M31:N31 I33:J33 M35:N35 M36:N36 M38:N38 I40:J40 E36:F36 I37:J37 I32:J32 E33:F33 E37:F37 M39:N39 E34:F34 M34:N34 I35:J35 M33:N33 I36:J36 M32:N32 A48:N54 A46:B46 E46:F46 I46:J46 A45:B45 A44:B44 I44:J44 M46:N46 I45:J45 A42:B42 M42:N42 E44:F44 E45:F45 M44:N44 M45:N45 A47:B47 M47:N47 E47:F47 E42:F42 I42:J42 I47:J47 M41:N41" formula="1"/>
  </ignoredErrors>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50"/>
  <sheetViews>
    <sheetView showGridLines="0" zoomScale="130" zoomScaleNormal="130" workbookViewId="0">
      <selection sqref="A1:I1"/>
    </sheetView>
  </sheetViews>
  <sheetFormatPr defaultColWidth="8.85546875" defaultRowHeight="12.75" x14ac:dyDescent="0.2"/>
  <cols>
    <col min="1" max="1" width="15.85546875" style="43" bestFit="1" customWidth="1"/>
    <col min="2" max="11" width="8.85546875" style="43"/>
    <col min="12" max="12" width="14" style="43" bestFit="1" customWidth="1"/>
    <col min="13" max="13" width="9.7109375" style="49" customWidth="1"/>
    <col min="14" max="16384" width="8.85546875" style="43"/>
  </cols>
  <sheetData>
    <row r="1" spans="1:15" s="37" customFormat="1" ht="16.5" x14ac:dyDescent="0.2">
      <c r="A1" s="179" t="s">
        <v>191</v>
      </c>
      <c r="B1" s="179"/>
      <c r="C1" s="179"/>
      <c r="D1" s="179"/>
      <c r="E1" s="179"/>
      <c r="F1" s="179"/>
      <c r="G1" s="179"/>
      <c r="H1" s="179"/>
      <c r="I1" s="179"/>
      <c r="J1" s="72"/>
      <c r="K1" s="73"/>
      <c r="L1" s="101"/>
      <c r="M1" s="102"/>
      <c r="N1" s="81"/>
      <c r="O1" s="43"/>
    </row>
    <row r="2" spans="1:15" s="37" customFormat="1" x14ac:dyDescent="0.2">
      <c r="A2" s="204" t="s">
        <v>165</v>
      </c>
      <c r="B2" s="204"/>
      <c r="C2" s="204"/>
      <c r="D2" s="204"/>
      <c r="E2" s="204"/>
      <c r="F2" s="204"/>
      <c r="G2" s="204"/>
      <c r="H2" s="204"/>
      <c r="I2" s="204"/>
      <c r="J2" s="73"/>
      <c r="K2" s="73"/>
      <c r="L2" s="103"/>
      <c r="M2" s="103"/>
      <c r="N2" s="81"/>
      <c r="O2" s="43"/>
    </row>
    <row r="3" spans="1:15" s="37" customFormat="1" ht="14.25" customHeight="1" x14ac:dyDescent="0.2">
      <c r="A3" s="62"/>
      <c r="B3" s="62"/>
      <c r="C3" s="62"/>
      <c r="D3" s="62"/>
      <c r="E3" s="62"/>
      <c r="F3" s="62"/>
      <c r="G3" s="62"/>
      <c r="H3" s="62"/>
      <c r="I3" s="62"/>
      <c r="J3" s="73"/>
      <c r="K3" s="73"/>
      <c r="L3" s="39"/>
      <c r="M3" s="106"/>
      <c r="N3" s="81"/>
      <c r="O3" s="43"/>
    </row>
    <row r="4" spans="1:15" s="37" customFormat="1" ht="11.25" customHeight="1" x14ac:dyDescent="0.2">
      <c r="A4" s="60"/>
      <c r="B4" s="60"/>
      <c r="C4" s="60"/>
      <c r="D4" s="60"/>
      <c r="E4" s="60"/>
      <c r="F4" s="60"/>
      <c r="G4" s="60"/>
      <c r="H4" s="60"/>
      <c r="I4" s="60"/>
      <c r="J4" s="73"/>
      <c r="K4" s="73"/>
      <c r="L4" s="155" t="s">
        <v>13</v>
      </c>
      <c r="M4" s="156">
        <v>13.2</v>
      </c>
      <c r="O4" s="43"/>
    </row>
    <row r="5" spans="1:15" s="37" customFormat="1" ht="14.25" customHeight="1" x14ac:dyDescent="0.2">
      <c r="A5" s="60"/>
      <c r="B5" s="60"/>
      <c r="C5" s="60"/>
      <c r="D5" s="60"/>
      <c r="E5" s="60"/>
      <c r="F5" s="60"/>
      <c r="G5" s="60"/>
      <c r="H5" s="60"/>
      <c r="I5" s="60"/>
      <c r="J5" s="73"/>
      <c r="K5" s="73"/>
      <c r="L5" s="150" t="s">
        <v>145</v>
      </c>
      <c r="M5" s="151">
        <v>16.2</v>
      </c>
      <c r="O5" s="43"/>
    </row>
    <row r="6" spans="1:15" ht="12.75" customHeight="1" x14ac:dyDescent="0.2">
      <c r="A6" s="61"/>
      <c r="B6" s="61"/>
      <c r="C6" s="61"/>
      <c r="D6" s="61"/>
      <c r="E6" s="61"/>
      <c r="F6" s="61"/>
      <c r="G6" s="61"/>
      <c r="H6" s="61"/>
      <c r="I6" s="61"/>
      <c r="J6" s="68"/>
      <c r="K6" s="68"/>
      <c r="L6" s="157" t="s">
        <v>14</v>
      </c>
      <c r="M6" s="158">
        <v>16.3</v>
      </c>
    </row>
    <row r="7" spans="1:15" ht="12.75" customHeight="1" x14ac:dyDescent="0.2">
      <c r="A7" s="61"/>
      <c r="B7" s="61"/>
      <c r="C7" s="61"/>
      <c r="D7" s="61"/>
      <c r="E7" s="61"/>
      <c r="F7" s="61"/>
      <c r="G7" s="61"/>
      <c r="H7" s="61"/>
      <c r="I7" s="61"/>
      <c r="J7" s="68"/>
      <c r="K7" s="68"/>
      <c r="L7" s="150" t="s">
        <v>48</v>
      </c>
      <c r="M7" s="151">
        <v>17.600000000000001</v>
      </c>
    </row>
    <row r="8" spans="1:15" ht="12.75" customHeight="1" x14ac:dyDescent="0.2">
      <c r="A8" s="61"/>
      <c r="B8" s="61"/>
      <c r="C8" s="61"/>
      <c r="D8" s="61"/>
      <c r="E8" s="61"/>
      <c r="F8" s="61"/>
      <c r="G8" s="61"/>
      <c r="H8" s="61"/>
      <c r="I8" s="61"/>
      <c r="J8" s="68"/>
      <c r="K8" s="68"/>
      <c r="L8" s="157" t="s">
        <v>6</v>
      </c>
      <c r="M8" s="158">
        <v>21</v>
      </c>
    </row>
    <row r="9" spans="1:15" ht="12.75" customHeight="1" x14ac:dyDescent="0.2">
      <c r="A9" s="61"/>
      <c r="B9" s="61"/>
      <c r="C9" s="61"/>
      <c r="D9" s="61"/>
      <c r="E9" s="61"/>
      <c r="F9" s="61"/>
      <c r="G9" s="61"/>
      <c r="H9" s="61"/>
      <c r="I9" s="61"/>
      <c r="J9" s="68"/>
      <c r="K9" s="68"/>
      <c r="L9" s="44" t="s">
        <v>27</v>
      </c>
      <c r="M9" s="45">
        <v>26</v>
      </c>
    </row>
    <row r="10" spans="1:15" ht="12.75" customHeight="1" x14ac:dyDescent="0.2">
      <c r="A10" s="61"/>
      <c r="B10" s="61"/>
      <c r="C10" s="61"/>
      <c r="D10" s="61"/>
      <c r="E10" s="61"/>
      <c r="F10" s="61"/>
      <c r="G10" s="61"/>
      <c r="H10" s="61"/>
      <c r="I10" s="61"/>
      <c r="J10" s="68"/>
      <c r="K10" s="68"/>
      <c r="L10" s="46" t="s">
        <v>10</v>
      </c>
      <c r="M10" s="47">
        <v>28.2</v>
      </c>
    </row>
    <row r="11" spans="1:15" ht="12.75" customHeight="1" x14ac:dyDescent="0.2">
      <c r="A11" s="61"/>
      <c r="B11" s="61"/>
      <c r="C11" s="61"/>
      <c r="D11" s="61"/>
      <c r="E11" s="61"/>
      <c r="F11" s="61"/>
      <c r="G11" s="61"/>
      <c r="H11" s="61"/>
      <c r="I11" s="61"/>
      <c r="J11" s="68"/>
      <c r="K11" s="68"/>
      <c r="L11" s="44" t="s">
        <v>7</v>
      </c>
      <c r="M11" s="45">
        <v>28.4</v>
      </c>
    </row>
    <row r="12" spans="1:15" ht="12.75" customHeight="1" x14ac:dyDescent="0.2">
      <c r="A12" s="61"/>
      <c r="B12" s="61"/>
      <c r="C12" s="61"/>
      <c r="D12" s="61"/>
      <c r="E12" s="61"/>
      <c r="F12" s="61"/>
      <c r="G12" s="61"/>
      <c r="H12" s="61"/>
      <c r="I12" s="61"/>
      <c r="J12" s="68"/>
      <c r="K12" s="68"/>
      <c r="L12" s="46" t="s">
        <v>22</v>
      </c>
      <c r="M12" s="47">
        <v>28.6</v>
      </c>
    </row>
    <row r="13" spans="1:15" ht="12.75" customHeight="1" x14ac:dyDescent="0.2">
      <c r="A13" s="61"/>
      <c r="B13" s="61"/>
      <c r="C13" s="61"/>
      <c r="D13" s="61"/>
      <c r="E13" s="61"/>
      <c r="F13" s="61"/>
      <c r="G13" s="61"/>
      <c r="H13" s="61"/>
      <c r="I13" s="61"/>
      <c r="J13" s="68"/>
      <c r="K13" s="68"/>
      <c r="L13" s="44" t="s">
        <v>50</v>
      </c>
      <c r="M13" s="45">
        <v>28.9</v>
      </c>
    </row>
    <row r="14" spans="1:15" ht="12.75" customHeight="1" x14ac:dyDescent="0.2">
      <c r="A14" s="61"/>
      <c r="B14" s="61"/>
      <c r="C14" s="61"/>
      <c r="D14" s="61"/>
      <c r="E14" s="61"/>
      <c r="F14" s="61"/>
      <c r="G14" s="61"/>
      <c r="H14" s="61"/>
      <c r="I14" s="61"/>
      <c r="J14" s="68"/>
      <c r="K14" s="68"/>
      <c r="L14" s="46" t="s">
        <v>26</v>
      </c>
      <c r="M14" s="47">
        <v>29</v>
      </c>
    </row>
    <row r="15" spans="1:15" ht="12.75" customHeight="1" x14ac:dyDescent="0.2">
      <c r="A15" s="61"/>
      <c r="B15" s="61"/>
      <c r="C15" s="61"/>
      <c r="D15" s="61"/>
      <c r="E15" s="61"/>
      <c r="F15" s="61"/>
      <c r="G15" s="61"/>
      <c r="H15" s="61"/>
      <c r="I15" s="61"/>
      <c r="J15" s="68"/>
      <c r="K15" s="68"/>
      <c r="L15" s="44" t="s">
        <v>8</v>
      </c>
      <c r="M15" s="45">
        <v>29.2</v>
      </c>
    </row>
    <row r="16" spans="1:15" ht="12.75" customHeight="1" x14ac:dyDescent="0.2">
      <c r="A16" s="61"/>
      <c r="B16" s="61"/>
      <c r="C16" s="61"/>
      <c r="D16" s="61"/>
      <c r="E16" s="61"/>
      <c r="F16" s="61"/>
      <c r="G16" s="61"/>
      <c r="H16" s="61"/>
      <c r="I16" s="61"/>
      <c r="J16" s="68"/>
      <c r="K16" s="68"/>
      <c r="L16" s="46" t="s">
        <v>19</v>
      </c>
      <c r="M16" s="47">
        <v>29.6</v>
      </c>
    </row>
    <row r="17" spans="1:16" ht="12.75" customHeight="1" x14ac:dyDescent="0.2">
      <c r="A17" s="61"/>
      <c r="B17" s="61"/>
      <c r="C17" s="61"/>
      <c r="D17" s="61"/>
      <c r="E17" s="61"/>
      <c r="F17" s="61"/>
      <c r="G17" s="61"/>
      <c r="H17" s="61"/>
      <c r="I17" s="61"/>
      <c r="J17" s="68"/>
      <c r="K17" s="68"/>
      <c r="L17" s="44" t="s">
        <v>37</v>
      </c>
      <c r="M17" s="45">
        <v>30.4</v>
      </c>
    </row>
    <row r="18" spans="1:16" ht="12.75" customHeight="1" x14ac:dyDescent="0.2">
      <c r="A18" s="61"/>
      <c r="B18" s="61"/>
      <c r="C18" s="61"/>
      <c r="D18" s="61"/>
      <c r="E18" s="61"/>
      <c r="F18" s="61"/>
      <c r="G18" s="61"/>
      <c r="H18" s="61"/>
      <c r="I18" s="61"/>
      <c r="J18" s="68"/>
      <c r="K18" s="68"/>
      <c r="L18" s="46" t="s">
        <v>40</v>
      </c>
      <c r="M18" s="47">
        <v>31.6</v>
      </c>
    </row>
    <row r="19" spans="1:16" ht="12.75" customHeight="1" x14ac:dyDescent="0.2">
      <c r="A19" s="160" t="s">
        <v>166</v>
      </c>
      <c r="B19" s="160"/>
      <c r="C19" s="160"/>
      <c r="D19" s="160"/>
      <c r="E19" s="160"/>
      <c r="F19" s="160"/>
      <c r="G19" s="160"/>
      <c r="H19" s="160"/>
      <c r="I19" s="160"/>
      <c r="J19" s="68"/>
      <c r="K19" s="68"/>
      <c r="L19" s="44" t="s">
        <v>5</v>
      </c>
      <c r="M19" s="45">
        <v>31.9</v>
      </c>
    </row>
    <row r="20" spans="1:16" s="37" customFormat="1" ht="12.75" customHeight="1" x14ac:dyDescent="0.2">
      <c r="A20" s="160"/>
      <c r="B20" s="160"/>
      <c r="C20" s="160"/>
      <c r="D20" s="160"/>
      <c r="E20" s="160"/>
      <c r="F20" s="160"/>
      <c r="G20" s="160"/>
      <c r="H20" s="160"/>
      <c r="I20" s="160"/>
      <c r="J20" s="73"/>
      <c r="K20" s="68"/>
      <c r="L20" s="46" t="s">
        <v>49</v>
      </c>
      <c r="M20" s="47">
        <v>32.4</v>
      </c>
      <c r="N20" s="43"/>
      <c r="O20" s="43"/>
      <c r="P20" s="43"/>
    </row>
    <row r="21" spans="1:16" ht="12.75" customHeight="1" x14ac:dyDescent="0.25">
      <c r="A21" s="71" t="s">
        <v>186</v>
      </c>
      <c r="B21" s="160"/>
      <c r="C21" s="160"/>
      <c r="D21" s="160"/>
      <c r="E21" s="160"/>
      <c r="F21" s="160"/>
      <c r="G21" s="160"/>
      <c r="H21" s="160"/>
      <c r="I21" s="160"/>
      <c r="J21" s="68"/>
      <c r="K21" s="73"/>
      <c r="L21" s="44" t="s">
        <v>12</v>
      </c>
      <c r="M21" s="45">
        <v>33.299999999999997</v>
      </c>
      <c r="N21" s="37"/>
      <c r="P21" s="37"/>
    </row>
    <row r="22" spans="1:16" ht="12.75" customHeight="1" x14ac:dyDescent="0.2">
      <c r="A22" s="160"/>
      <c r="B22" s="160"/>
      <c r="C22" s="160"/>
      <c r="D22" s="160"/>
      <c r="E22" s="160"/>
      <c r="F22" s="160"/>
      <c r="G22" s="160"/>
      <c r="H22" s="160"/>
      <c r="I22" s="160"/>
      <c r="J22" s="68"/>
      <c r="K22" s="68"/>
      <c r="L22" s="46" t="s">
        <v>28</v>
      </c>
      <c r="M22" s="47">
        <v>33.5</v>
      </c>
    </row>
    <row r="23" spans="1:16" ht="12.75" customHeight="1" x14ac:dyDescent="0.2">
      <c r="A23" s="160"/>
      <c r="B23" s="160"/>
      <c r="C23" s="160"/>
      <c r="D23" s="160"/>
      <c r="E23" s="160"/>
      <c r="F23" s="160"/>
      <c r="G23" s="160"/>
      <c r="H23" s="160"/>
      <c r="I23" s="160"/>
      <c r="J23" s="68"/>
      <c r="K23" s="68"/>
      <c r="L23" s="123" t="s">
        <v>43</v>
      </c>
      <c r="M23" s="124">
        <v>33.700000000000003</v>
      </c>
    </row>
    <row r="24" spans="1:16" ht="12.75" customHeight="1" x14ac:dyDescent="0.2">
      <c r="A24" s="159"/>
      <c r="B24" s="159"/>
      <c r="C24" s="159"/>
      <c r="D24" s="159"/>
      <c r="E24" s="159"/>
      <c r="F24" s="159"/>
      <c r="G24" s="159"/>
      <c r="H24" s="159"/>
      <c r="I24" s="159"/>
      <c r="J24" s="74"/>
      <c r="K24" s="68"/>
      <c r="L24" s="46" t="s">
        <v>33</v>
      </c>
      <c r="M24" s="47">
        <v>34</v>
      </c>
    </row>
    <row r="25" spans="1:16" ht="12.75" customHeight="1" x14ac:dyDescent="0.2">
      <c r="A25" s="159"/>
      <c r="B25" s="159"/>
      <c r="C25" s="159"/>
      <c r="D25" s="159"/>
      <c r="E25" s="159"/>
      <c r="F25" s="159"/>
      <c r="G25" s="159"/>
      <c r="H25" s="159"/>
      <c r="I25" s="159"/>
      <c r="J25" s="74"/>
      <c r="K25" s="68"/>
      <c r="L25" s="44" t="s">
        <v>38</v>
      </c>
      <c r="M25" s="45">
        <v>34.6</v>
      </c>
    </row>
    <row r="26" spans="1:16" ht="12.75" customHeight="1" x14ac:dyDescent="0.25">
      <c r="B26" s="59"/>
      <c r="C26" s="59"/>
      <c r="D26" s="59"/>
      <c r="E26" s="59"/>
      <c r="F26" s="59"/>
      <c r="G26" s="59"/>
      <c r="H26" s="59"/>
      <c r="I26" s="59"/>
      <c r="J26" s="74"/>
      <c r="K26" s="68"/>
      <c r="L26" s="46" t="s">
        <v>2</v>
      </c>
      <c r="M26" s="47">
        <v>35.4</v>
      </c>
    </row>
    <row r="27" spans="1:16" ht="12.75" customHeight="1" x14ac:dyDescent="0.25">
      <c r="A27" s="104"/>
      <c r="B27" s="104"/>
      <c r="C27" s="104"/>
      <c r="D27" s="104"/>
      <c r="E27" s="104"/>
      <c r="F27" s="104"/>
      <c r="G27" s="104"/>
      <c r="H27" s="104"/>
      <c r="I27" s="104"/>
      <c r="J27" s="68"/>
      <c r="K27" s="68"/>
      <c r="L27" s="44" t="s">
        <v>1</v>
      </c>
      <c r="M27" s="45">
        <v>35.5</v>
      </c>
    </row>
    <row r="28" spans="1:16" ht="12.75" customHeight="1" x14ac:dyDescent="0.25">
      <c r="A28" s="68"/>
      <c r="B28" s="80"/>
      <c r="C28" s="80"/>
      <c r="D28" s="80"/>
      <c r="E28" s="80"/>
      <c r="F28" s="80"/>
      <c r="G28" s="80"/>
      <c r="H28" s="80"/>
      <c r="I28" s="80"/>
      <c r="J28" s="68"/>
      <c r="K28" s="68"/>
      <c r="L28" s="46" t="s">
        <v>4</v>
      </c>
      <c r="M28" s="47">
        <v>35.6</v>
      </c>
    </row>
    <row r="29" spans="1:16" ht="12.75" customHeight="1" x14ac:dyDescent="0.25">
      <c r="A29" s="76"/>
      <c r="B29" s="80"/>
      <c r="C29" s="80"/>
      <c r="D29" s="80"/>
      <c r="E29" s="80"/>
      <c r="F29" s="80"/>
      <c r="G29" s="80"/>
      <c r="H29" s="80"/>
      <c r="I29" s="80"/>
      <c r="J29" s="68"/>
      <c r="K29" s="68"/>
      <c r="L29" s="44" t="s">
        <v>31</v>
      </c>
      <c r="M29" s="45">
        <v>35.799999999999997</v>
      </c>
    </row>
    <row r="30" spans="1:16" ht="12.75" customHeight="1" x14ac:dyDescent="0.2">
      <c r="A30" s="76"/>
      <c r="B30" s="68"/>
      <c r="C30" s="68"/>
      <c r="D30" s="68"/>
      <c r="E30" s="68"/>
      <c r="F30" s="68"/>
      <c r="G30" s="68"/>
      <c r="H30" s="68"/>
      <c r="I30" s="68"/>
      <c r="J30" s="68"/>
      <c r="K30" s="68"/>
      <c r="L30" s="46" t="s">
        <v>17</v>
      </c>
      <c r="M30" s="47">
        <v>36.5</v>
      </c>
    </row>
    <row r="31" spans="1:16" ht="12.75" customHeight="1" x14ac:dyDescent="0.2">
      <c r="A31" s="76"/>
      <c r="B31" s="76"/>
      <c r="C31" s="76"/>
      <c r="D31" s="76"/>
      <c r="E31" s="76"/>
      <c r="F31" s="76"/>
      <c r="G31" s="76"/>
      <c r="H31" s="76"/>
      <c r="I31" s="76"/>
      <c r="J31" s="68"/>
      <c r="K31" s="68"/>
      <c r="L31" s="44" t="s">
        <v>35</v>
      </c>
      <c r="M31" s="45">
        <v>36.799999999999997</v>
      </c>
    </row>
    <row r="32" spans="1:16" ht="12.75" customHeight="1" x14ac:dyDescent="0.2">
      <c r="A32" s="68"/>
      <c r="B32" s="68"/>
      <c r="C32" s="68"/>
      <c r="D32" s="68"/>
      <c r="E32" s="68"/>
      <c r="F32" s="68"/>
      <c r="G32" s="68"/>
      <c r="H32" s="68"/>
      <c r="I32" s="68"/>
      <c r="J32" s="68"/>
      <c r="K32" s="68"/>
      <c r="L32" s="46" t="s">
        <v>23</v>
      </c>
      <c r="M32" s="47">
        <v>37</v>
      </c>
    </row>
    <row r="33" spans="1:13" ht="12.75" customHeight="1" x14ac:dyDescent="0.2">
      <c r="A33" s="68"/>
      <c r="B33" s="68"/>
      <c r="C33" s="68"/>
      <c r="D33" s="68"/>
      <c r="E33" s="68"/>
      <c r="F33" s="68"/>
      <c r="G33" s="68"/>
      <c r="H33" s="68"/>
      <c r="I33" s="68"/>
      <c r="J33" s="68"/>
      <c r="K33" s="68"/>
      <c r="L33" s="44" t="s">
        <v>34</v>
      </c>
      <c r="M33" s="45">
        <v>37.299999999999997</v>
      </c>
    </row>
    <row r="34" spans="1:13" ht="12.75" customHeight="1" x14ac:dyDescent="0.2">
      <c r="A34" s="68"/>
      <c r="B34" s="68"/>
      <c r="C34" s="68"/>
      <c r="D34" s="68"/>
      <c r="E34" s="68"/>
      <c r="F34" s="68"/>
      <c r="G34" s="68"/>
      <c r="H34" s="68"/>
      <c r="I34" s="68"/>
      <c r="J34" s="68"/>
      <c r="K34" s="68"/>
      <c r="L34" s="46" t="s">
        <v>20</v>
      </c>
      <c r="M34" s="47">
        <v>37.299999999999997</v>
      </c>
    </row>
    <row r="35" spans="1:13" ht="12.75" customHeight="1" x14ac:dyDescent="0.2">
      <c r="A35" s="68"/>
      <c r="B35" s="68"/>
      <c r="C35" s="68"/>
      <c r="D35" s="68"/>
      <c r="E35" s="68"/>
      <c r="F35" s="68"/>
      <c r="G35" s="68"/>
      <c r="H35" s="68"/>
      <c r="I35" s="68"/>
      <c r="J35" s="68"/>
      <c r="K35" s="68"/>
      <c r="L35" s="44" t="s">
        <v>9</v>
      </c>
      <c r="M35" s="45">
        <v>37.6</v>
      </c>
    </row>
    <row r="36" spans="1:13" ht="12.75" customHeight="1" x14ac:dyDescent="0.2">
      <c r="A36" s="68"/>
      <c r="B36" s="68"/>
      <c r="C36" s="68"/>
      <c r="D36" s="68"/>
      <c r="E36" s="68"/>
      <c r="F36" s="68"/>
      <c r="G36" s="68"/>
      <c r="H36" s="68"/>
      <c r="I36" s="68"/>
      <c r="J36" s="68"/>
      <c r="K36" s="68"/>
      <c r="L36" s="46" t="s">
        <v>18</v>
      </c>
      <c r="M36" s="47">
        <v>37.799999999999997</v>
      </c>
    </row>
    <row r="37" spans="1:13" ht="12.75" customHeight="1" x14ac:dyDescent="0.2">
      <c r="A37" s="68"/>
      <c r="B37" s="68"/>
      <c r="C37" s="68"/>
      <c r="D37" s="68"/>
      <c r="E37" s="68"/>
      <c r="F37" s="68"/>
      <c r="G37" s="68"/>
      <c r="H37" s="68"/>
      <c r="I37" s="68"/>
      <c r="J37" s="68"/>
      <c r="K37" s="68"/>
      <c r="L37" s="44" t="s">
        <v>30</v>
      </c>
      <c r="M37" s="45">
        <v>38</v>
      </c>
    </row>
    <row r="38" spans="1:13" ht="12.75" customHeight="1" x14ac:dyDescent="0.2">
      <c r="A38" s="68"/>
      <c r="B38" s="68"/>
      <c r="C38" s="68"/>
      <c r="D38" s="68"/>
      <c r="E38" s="68"/>
      <c r="F38" s="68"/>
      <c r="G38" s="68"/>
      <c r="H38" s="68"/>
      <c r="I38" s="68"/>
      <c r="J38" s="68"/>
      <c r="K38" s="68"/>
      <c r="L38" s="46" t="s">
        <v>21</v>
      </c>
      <c r="M38" s="47">
        <v>38</v>
      </c>
    </row>
    <row r="39" spans="1:13" ht="12.75" customHeight="1" x14ac:dyDescent="0.2">
      <c r="A39" s="68"/>
      <c r="B39" s="68"/>
      <c r="C39" s="68"/>
      <c r="D39" s="68"/>
      <c r="E39" s="68"/>
      <c r="F39" s="68"/>
      <c r="G39" s="68"/>
      <c r="H39" s="68"/>
      <c r="I39" s="68"/>
      <c r="J39" s="68"/>
      <c r="K39" s="68"/>
      <c r="L39" s="44" t="s">
        <v>3</v>
      </c>
      <c r="M39" s="45">
        <v>38.299999999999997</v>
      </c>
    </row>
    <row r="40" spans="1:13" ht="12.75" customHeight="1" x14ac:dyDescent="0.2">
      <c r="A40" s="68"/>
      <c r="B40" s="68"/>
      <c r="C40" s="68"/>
      <c r="D40" s="68"/>
      <c r="E40" s="68"/>
      <c r="F40" s="68"/>
      <c r="G40" s="68"/>
      <c r="H40" s="68"/>
      <c r="I40" s="68"/>
      <c r="J40" s="68"/>
      <c r="K40" s="68"/>
      <c r="L40" s="46" t="s">
        <v>15</v>
      </c>
      <c r="M40" s="47">
        <v>38.5</v>
      </c>
    </row>
    <row r="41" spans="1:13" ht="12.75" customHeight="1" x14ac:dyDescent="0.2">
      <c r="A41" s="68"/>
      <c r="B41" s="68"/>
      <c r="C41" s="68"/>
      <c r="D41" s="68"/>
      <c r="E41" s="68"/>
      <c r="F41" s="68"/>
      <c r="G41" s="68"/>
      <c r="H41" s="68"/>
      <c r="I41" s="68"/>
      <c r="J41" s="68"/>
      <c r="K41" s="68"/>
      <c r="L41" s="44" t="s">
        <v>46</v>
      </c>
      <c r="M41" s="45">
        <v>38.700000000000003</v>
      </c>
    </row>
    <row r="42" spans="1:13" ht="12.75" customHeight="1" x14ac:dyDescent="0.2">
      <c r="A42" s="68"/>
      <c r="B42" s="68"/>
      <c r="C42" s="68"/>
      <c r="D42" s="68"/>
      <c r="E42" s="68"/>
      <c r="F42" s="68"/>
      <c r="G42" s="68"/>
      <c r="H42" s="68"/>
      <c r="I42" s="68"/>
      <c r="J42" s="68"/>
      <c r="K42" s="68"/>
      <c r="L42" s="46" t="s">
        <v>0</v>
      </c>
      <c r="M42" s="47">
        <v>40</v>
      </c>
    </row>
    <row r="43" spans="1:13" ht="12.75" customHeight="1" x14ac:dyDescent="0.2">
      <c r="A43" s="68"/>
      <c r="B43" s="68"/>
      <c r="C43" s="68"/>
      <c r="D43" s="68"/>
      <c r="E43" s="68"/>
      <c r="F43" s="68"/>
      <c r="G43" s="68"/>
      <c r="H43" s="68"/>
      <c r="I43" s="68"/>
      <c r="J43" s="68"/>
      <c r="K43" s="68"/>
      <c r="L43" s="44" t="s">
        <v>11</v>
      </c>
      <c r="M43" s="45">
        <v>41.2</v>
      </c>
    </row>
    <row r="44" spans="1:13" ht="12.75" customHeight="1" x14ac:dyDescent="0.2">
      <c r="A44" s="68"/>
      <c r="B44" s="68"/>
      <c r="C44" s="68"/>
      <c r="D44" s="68"/>
      <c r="E44" s="68"/>
      <c r="F44" s="68"/>
      <c r="G44" s="68"/>
      <c r="H44" s="68"/>
      <c r="I44" s="68"/>
      <c r="J44" s="68"/>
      <c r="K44" s="68"/>
      <c r="L44" s="46" t="s">
        <v>36</v>
      </c>
      <c r="M44" s="47">
        <v>41.4</v>
      </c>
    </row>
    <row r="45" spans="1:13" ht="12.75" customHeight="1" x14ac:dyDescent="0.2">
      <c r="A45" s="75"/>
      <c r="B45" s="75"/>
      <c r="C45" s="75"/>
      <c r="D45" s="75"/>
      <c r="E45" s="75"/>
      <c r="F45" s="75"/>
      <c r="G45" s="75"/>
      <c r="H45" s="75"/>
      <c r="I45" s="75"/>
      <c r="J45" s="68"/>
      <c r="K45" s="68"/>
      <c r="L45" s="44" t="s">
        <v>32</v>
      </c>
      <c r="M45" s="45">
        <v>43</v>
      </c>
    </row>
    <row r="46" spans="1:13" ht="12.75" customHeight="1" x14ac:dyDescent="0.2">
      <c r="A46" s="68"/>
      <c r="B46" s="68"/>
      <c r="C46" s="68"/>
      <c r="D46" s="68"/>
      <c r="E46" s="68"/>
      <c r="F46" s="68"/>
      <c r="G46" s="68"/>
      <c r="H46" s="68"/>
      <c r="I46" s="68"/>
      <c r="J46" s="68"/>
      <c r="K46" s="68"/>
      <c r="L46" s="46" t="s">
        <v>29</v>
      </c>
      <c r="M46" s="47">
        <v>43</v>
      </c>
    </row>
    <row r="47" spans="1:13" ht="12.75" customHeight="1" x14ac:dyDescent="0.2">
      <c r="A47" s="68"/>
      <c r="B47" s="68"/>
      <c r="C47" s="68"/>
      <c r="D47" s="68"/>
      <c r="E47" s="68"/>
      <c r="F47" s="68"/>
      <c r="G47" s="68"/>
      <c r="H47" s="68"/>
      <c r="I47" s="68"/>
      <c r="J47" s="68"/>
      <c r="K47" s="68"/>
      <c r="L47" s="44" t="s">
        <v>25</v>
      </c>
      <c r="M47" s="45">
        <v>45.9</v>
      </c>
    </row>
    <row r="48" spans="1:13" ht="12.75" customHeight="1" x14ac:dyDescent="0.2">
      <c r="A48" s="68"/>
      <c r="B48" s="68"/>
      <c r="C48" s="68"/>
      <c r="D48" s="68"/>
      <c r="E48" s="68"/>
      <c r="F48" s="68"/>
      <c r="G48" s="68"/>
      <c r="H48" s="68"/>
      <c r="I48" s="68"/>
      <c r="J48" s="68"/>
      <c r="K48" s="68"/>
      <c r="L48" s="153"/>
      <c r="M48" s="154"/>
    </row>
    <row r="49" spans="1:13" ht="12.75" customHeight="1" x14ac:dyDescent="0.25">
      <c r="A49" s="68"/>
      <c r="B49" s="68"/>
      <c r="C49" s="68"/>
      <c r="D49" s="68"/>
      <c r="E49" s="68"/>
      <c r="F49" s="68"/>
      <c r="G49" s="68"/>
      <c r="H49" s="68"/>
      <c r="I49" s="68"/>
      <c r="J49" s="68"/>
      <c r="K49" s="68"/>
      <c r="L49" s="80"/>
      <c r="M49" s="70"/>
    </row>
    <row r="50" spans="1:13" ht="12.75" customHeight="1" x14ac:dyDescent="0.2">
      <c r="A50" s="68"/>
      <c r="B50" s="68"/>
      <c r="C50" s="68"/>
      <c r="D50" s="68"/>
      <c r="E50" s="68"/>
      <c r="F50" s="68"/>
      <c r="G50" s="68"/>
      <c r="H50" s="68"/>
      <c r="I50" s="68"/>
      <c r="J50" s="68"/>
      <c r="K50" s="68"/>
      <c r="L50" s="77"/>
      <c r="M50" s="78"/>
    </row>
  </sheetData>
  <mergeCells count="2">
    <mergeCell ref="A1:I1"/>
    <mergeCell ref="A2:I2"/>
  </mergeCells>
  <hyperlinks>
    <hyperlink ref="A21" r:id="rId1" display="Source: ILO (2015), &quot;ILOSTAT Database&quot;, ILO Department of Statistics" xr:uid="{00000000-0004-0000-0D00-000000000000}"/>
  </hyperlinks>
  <pageMargins left="0.70866141732283472" right="0.70866141732283472" top="0.74803149606299213" bottom="0.74803149606299213" header="0.31496062992125984" footer="0.31496062992125984"/>
  <pageSetup paperSize="9" scale="57" orientation="landscape" r:id="rId2"/>
  <headerFooter>
    <oddHeader>&amp;LOECD Family database (http://www.oecd.org/els/family/database.htm)</oddHeader>
  </headerFooter>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BD62"/>
  <sheetViews>
    <sheetView showGridLines="0" zoomScale="85" zoomScaleNormal="85" workbookViewId="0">
      <pane xSplit="2" ySplit="4" topLeftCell="C5" activePane="bottomRight" state="frozen"/>
      <selection pane="topRight" activeCell="C1" sqref="C1"/>
      <selection pane="bottomLeft" activeCell="A5" sqref="A5"/>
      <selection pane="bottomRight" activeCell="C5" sqref="C5"/>
    </sheetView>
  </sheetViews>
  <sheetFormatPr defaultColWidth="8.85546875" defaultRowHeight="12.75" x14ac:dyDescent="0.2"/>
  <cols>
    <col min="1" max="1" width="14.28515625" style="9" customWidth="1"/>
    <col min="2" max="2" width="4.28515625" style="20" customWidth="1"/>
    <col min="3" max="5" width="5" style="7" bestFit="1" customWidth="1"/>
    <col min="6" max="8" width="5" style="7" customWidth="1"/>
    <col min="9" max="9" width="5" style="97" customWidth="1"/>
    <col min="10" max="10" width="5" style="7" customWidth="1"/>
    <col min="11" max="29" width="5" style="7" bestFit="1" customWidth="1"/>
    <col min="30" max="30" width="5" style="7" customWidth="1"/>
    <col min="31" max="53" width="5" style="7" bestFit="1" customWidth="1"/>
    <col min="54" max="55" width="5" style="7" customWidth="1"/>
    <col min="56" max="56" width="10" style="8" customWidth="1"/>
    <col min="57" max="16384" width="8.85546875" style="9"/>
  </cols>
  <sheetData>
    <row r="1" spans="1:56" x14ac:dyDescent="0.2">
      <c r="A1" s="187" t="s">
        <v>169</v>
      </c>
      <c r="B1" s="187"/>
      <c r="C1" s="187"/>
      <c r="D1" s="187"/>
      <c r="E1" s="187"/>
      <c r="F1" s="187"/>
      <c r="G1" s="187"/>
      <c r="H1" s="187"/>
      <c r="I1" s="187"/>
      <c r="J1" s="187"/>
      <c r="K1" s="187"/>
      <c r="L1" s="187"/>
      <c r="M1" s="187"/>
      <c r="N1" s="187"/>
      <c r="AS1" s="8"/>
      <c r="AT1" s="9"/>
      <c r="AU1" s="9"/>
      <c r="AV1" s="9"/>
      <c r="AW1" s="9"/>
      <c r="AX1" s="9"/>
      <c r="AY1" s="9"/>
      <c r="AZ1" s="9"/>
      <c r="BA1" s="9"/>
      <c r="BB1" s="9"/>
      <c r="BC1" s="9"/>
      <c r="BD1" s="9"/>
    </row>
    <row r="2" spans="1:56" ht="13.5" thickBot="1" x14ac:dyDescent="0.25">
      <c r="A2" s="188" t="s">
        <v>88</v>
      </c>
      <c r="B2" s="188"/>
      <c r="C2" s="188"/>
      <c r="D2" s="188"/>
      <c r="E2" s="188"/>
      <c r="F2" s="188"/>
      <c r="G2" s="188"/>
      <c r="H2" s="188"/>
      <c r="I2" s="188"/>
      <c r="J2" s="188"/>
      <c r="K2" s="188"/>
      <c r="L2" s="188"/>
      <c r="M2" s="188"/>
      <c r="N2" s="188"/>
      <c r="BD2" s="7"/>
    </row>
    <row r="3" spans="1:56" x14ac:dyDescent="0.2">
      <c r="A3" s="10"/>
      <c r="B3" s="11"/>
      <c r="C3" s="110"/>
      <c r="D3" s="110"/>
      <c r="E3" s="110"/>
      <c r="F3" s="110"/>
      <c r="G3" s="110"/>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row>
    <row r="4" spans="1:56" ht="12.75" customHeight="1" x14ac:dyDescent="0.2">
      <c r="A4" s="21"/>
      <c r="B4" s="22"/>
      <c r="C4" s="23">
        <v>2010</v>
      </c>
      <c r="D4" s="23">
        <v>2011</v>
      </c>
      <c r="E4" s="23">
        <v>2012</v>
      </c>
      <c r="F4" s="23">
        <v>2013</v>
      </c>
      <c r="G4" s="23">
        <v>2014</v>
      </c>
      <c r="H4" s="23">
        <v>2015</v>
      </c>
      <c r="I4" s="23">
        <v>2016</v>
      </c>
      <c r="J4" s="23">
        <v>2017</v>
      </c>
      <c r="K4" s="23">
        <v>2018</v>
      </c>
      <c r="L4" s="23">
        <v>2019</v>
      </c>
      <c r="M4" s="23">
        <v>2020</v>
      </c>
      <c r="N4" s="23">
        <v>2021</v>
      </c>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row>
    <row r="5" spans="1:56" x14ac:dyDescent="0.2">
      <c r="A5" s="24" t="s">
        <v>0</v>
      </c>
      <c r="B5" s="25"/>
      <c r="C5" s="33">
        <v>34.4</v>
      </c>
      <c r="D5" s="33">
        <v>36.1</v>
      </c>
      <c r="E5" s="33">
        <v>35.700000000000003</v>
      </c>
      <c r="F5" s="33">
        <v>35.799999999999997</v>
      </c>
      <c r="G5" s="33">
        <v>36.299999999999997</v>
      </c>
      <c r="H5" s="33">
        <v>37.700000000000003</v>
      </c>
      <c r="I5" s="33">
        <v>36.700000000000003</v>
      </c>
      <c r="J5" s="33">
        <v>38.700000000000003</v>
      </c>
      <c r="K5" s="33">
        <v>37.799999999999997</v>
      </c>
      <c r="L5" s="33">
        <v>39.200000000000003</v>
      </c>
      <c r="M5" s="33">
        <v>40</v>
      </c>
      <c r="N5" s="33" t="s">
        <v>39</v>
      </c>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row>
    <row r="6" spans="1:56" x14ac:dyDescent="0.2">
      <c r="A6" s="12" t="s">
        <v>1</v>
      </c>
      <c r="B6" s="19"/>
      <c r="C6" s="34">
        <v>28.9</v>
      </c>
      <c r="D6" s="34">
        <v>27.5</v>
      </c>
      <c r="E6" s="34">
        <v>30.1</v>
      </c>
      <c r="F6" s="34">
        <v>29.3</v>
      </c>
      <c r="G6" s="34">
        <v>30.3</v>
      </c>
      <c r="H6" s="34">
        <v>29.7</v>
      </c>
      <c r="I6" s="34">
        <v>31.8</v>
      </c>
      <c r="J6" s="34">
        <v>31.8</v>
      </c>
      <c r="K6" s="34">
        <v>31.6</v>
      </c>
      <c r="L6" s="34">
        <v>33.200000000000003</v>
      </c>
      <c r="M6" s="34">
        <v>32.799999999999997</v>
      </c>
      <c r="N6" s="34">
        <v>35.5</v>
      </c>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row>
    <row r="7" spans="1:56" x14ac:dyDescent="0.2">
      <c r="A7" s="24" t="s">
        <v>2</v>
      </c>
      <c r="B7" s="25"/>
      <c r="C7" s="33">
        <v>34.1</v>
      </c>
      <c r="D7" s="33">
        <v>29.9</v>
      </c>
      <c r="E7" s="33">
        <v>32.4</v>
      </c>
      <c r="F7" s="33">
        <v>31.4</v>
      </c>
      <c r="G7" s="33">
        <v>31.7</v>
      </c>
      <c r="H7" s="33">
        <v>32.6</v>
      </c>
      <c r="I7" s="33">
        <v>32.700000000000003</v>
      </c>
      <c r="J7" s="33">
        <v>33.5</v>
      </c>
      <c r="K7" s="33">
        <v>33.9</v>
      </c>
      <c r="L7" s="33">
        <v>32.700000000000003</v>
      </c>
      <c r="M7" s="33">
        <v>34.5</v>
      </c>
      <c r="N7" s="33">
        <v>35.4</v>
      </c>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row>
    <row r="8" spans="1:56" x14ac:dyDescent="0.2">
      <c r="A8" s="12" t="s">
        <v>4</v>
      </c>
      <c r="B8" s="19"/>
      <c r="C8" s="34">
        <v>36.799999999999997</v>
      </c>
      <c r="D8" s="34">
        <v>37.1</v>
      </c>
      <c r="E8" s="34">
        <v>36.4</v>
      </c>
      <c r="F8" s="34">
        <v>35.799999999999997</v>
      </c>
      <c r="G8" s="34">
        <v>35.5</v>
      </c>
      <c r="H8" s="34">
        <v>36.299999999999997</v>
      </c>
      <c r="I8" s="34" t="s">
        <v>39</v>
      </c>
      <c r="J8" s="34">
        <v>34.5</v>
      </c>
      <c r="K8" s="34">
        <v>35.1</v>
      </c>
      <c r="L8" s="34">
        <v>35.299999999999997</v>
      </c>
      <c r="M8" s="34">
        <v>35.799999999999997</v>
      </c>
      <c r="N8" s="34">
        <v>35.6</v>
      </c>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row>
    <row r="9" spans="1:56" x14ac:dyDescent="0.2">
      <c r="A9" s="24" t="s">
        <v>37</v>
      </c>
      <c r="B9" s="25"/>
      <c r="C9" s="33">
        <v>23.8</v>
      </c>
      <c r="D9" s="33">
        <v>23.6</v>
      </c>
      <c r="E9" s="33">
        <v>24</v>
      </c>
      <c r="F9" s="33">
        <v>25</v>
      </c>
      <c r="G9" s="33">
        <v>26.9</v>
      </c>
      <c r="H9" s="33">
        <v>27.4</v>
      </c>
      <c r="I9" s="33">
        <v>27.4</v>
      </c>
      <c r="J9" s="33">
        <v>26.5</v>
      </c>
      <c r="K9" s="33">
        <v>27.3</v>
      </c>
      <c r="L9" s="33">
        <v>29.9</v>
      </c>
      <c r="M9" s="33">
        <v>27.4</v>
      </c>
      <c r="N9" s="33">
        <v>30.4</v>
      </c>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row>
    <row r="10" spans="1:56" x14ac:dyDescent="0.2">
      <c r="A10" s="12" t="s">
        <v>62</v>
      </c>
      <c r="B10" s="107"/>
      <c r="C10" s="34" t="s">
        <v>39</v>
      </c>
      <c r="D10" s="34" t="s">
        <v>39</v>
      </c>
      <c r="E10" s="34" t="s">
        <v>39</v>
      </c>
      <c r="F10" s="34" t="s">
        <v>39</v>
      </c>
      <c r="G10" s="34" t="s">
        <v>39</v>
      </c>
      <c r="H10" s="34" t="s">
        <v>39</v>
      </c>
      <c r="I10" s="34" t="s">
        <v>39</v>
      </c>
      <c r="J10" s="34" t="s">
        <v>39</v>
      </c>
      <c r="K10" s="34" t="s">
        <v>39</v>
      </c>
      <c r="L10" s="34" t="s">
        <v>39</v>
      </c>
      <c r="M10" s="34" t="s">
        <v>39</v>
      </c>
      <c r="N10" s="34" t="s">
        <v>39</v>
      </c>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row>
    <row r="11" spans="1:56" x14ac:dyDescent="0.2">
      <c r="A11" s="24" t="s">
        <v>63</v>
      </c>
      <c r="B11" s="25"/>
      <c r="C11" s="33">
        <v>30</v>
      </c>
      <c r="D11" s="33">
        <v>35.200000000000003</v>
      </c>
      <c r="E11" s="33">
        <v>28.7</v>
      </c>
      <c r="F11" s="33">
        <v>36.799999999999997</v>
      </c>
      <c r="G11" s="33">
        <v>31.9</v>
      </c>
      <c r="H11" s="33">
        <v>28.7</v>
      </c>
      <c r="I11" s="33">
        <v>34.6</v>
      </c>
      <c r="J11" s="33">
        <v>41</v>
      </c>
      <c r="K11" s="33">
        <v>37.1</v>
      </c>
      <c r="L11" s="33">
        <v>40.5</v>
      </c>
      <c r="M11" s="33">
        <v>59.4</v>
      </c>
      <c r="N11" s="33">
        <v>40.200000000000003</v>
      </c>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row>
    <row r="12" spans="1:56" x14ac:dyDescent="0.2">
      <c r="A12" s="12" t="s">
        <v>7</v>
      </c>
      <c r="B12" s="19"/>
      <c r="C12" s="34">
        <v>27.7</v>
      </c>
      <c r="D12" s="34">
        <v>25.8</v>
      </c>
      <c r="E12" s="34">
        <v>26.2</v>
      </c>
      <c r="F12" s="34">
        <v>27.2</v>
      </c>
      <c r="G12" s="34">
        <v>27.9</v>
      </c>
      <c r="H12" s="34">
        <v>29.5</v>
      </c>
      <c r="I12" s="34">
        <v>25.4</v>
      </c>
      <c r="J12" s="34">
        <v>24.6</v>
      </c>
      <c r="K12" s="34">
        <v>26.8</v>
      </c>
      <c r="L12" s="34">
        <v>26.8</v>
      </c>
      <c r="M12" s="34">
        <v>27.8</v>
      </c>
      <c r="N12" s="34">
        <v>28.4</v>
      </c>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row>
    <row r="13" spans="1:56" x14ac:dyDescent="0.2">
      <c r="A13" s="24" t="s">
        <v>10</v>
      </c>
      <c r="B13" s="25"/>
      <c r="C13" s="33">
        <v>21.9</v>
      </c>
      <c r="D13" s="33">
        <v>27.8</v>
      </c>
      <c r="E13" s="33">
        <v>28.4</v>
      </c>
      <c r="F13" s="33">
        <v>26.7</v>
      </c>
      <c r="G13" s="33">
        <v>26</v>
      </c>
      <c r="H13" s="33">
        <v>26.3</v>
      </c>
      <c r="I13" s="33">
        <v>27.5</v>
      </c>
      <c r="J13" s="33">
        <v>26.3</v>
      </c>
      <c r="K13" s="33">
        <v>26.1</v>
      </c>
      <c r="L13" s="33">
        <v>26.8</v>
      </c>
      <c r="M13" s="33">
        <v>27.9</v>
      </c>
      <c r="N13" s="33">
        <v>28.2</v>
      </c>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row>
    <row r="14" spans="1:56" x14ac:dyDescent="0.2">
      <c r="A14" s="12" t="s">
        <v>11</v>
      </c>
      <c r="B14" s="19"/>
      <c r="C14" s="34">
        <v>36.1</v>
      </c>
      <c r="D14" s="34">
        <v>35.4</v>
      </c>
      <c r="E14" s="34">
        <v>31.8</v>
      </c>
      <c r="F14" s="34">
        <v>33.4</v>
      </c>
      <c r="G14" s="34">
        <v>32.6</v>
      </c>
      <c r="H14" s="34">
        <v>31.1</v>
      </c>
      <c r="I14" s="34">
        <v>36.5</v>
      </c>
      <c r="J14" s="34">
        <v>38.9</v>
      </c>
      <c r="K14" s="34">
        <v>36.5</v>
      </c>
      <c r="L14" s="34">
        <v>37.799999999999997</v>
      </c>
      <c r="M14" s="34">
        <v>37.5</v>
      </c>
      <c r="N14" s="34">
        <v>41.2</v>
      </c>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row>
    <row r="15" spans="1:56" x14ac:dyDescent="0.2">
      <c r="A15" s="24" t="s">
        <v>17</v>
      </c>
      <c r="B15" s="25"/>
      <c r="C15" s="33">
        <v>30.4</v>
      </c>
      <c r="D15" s="33">
        <v>32</v>
      </c>
      <c r="E15" s="33">
        <v>29.7</v>
      </c>
      <c r="F15" s="33">
        <v>29.6</v>
      </c>
      <c r="G15" s="33">
        <v>33.700000000000003</v>
      </c>
      <c r="H15" s="33">
        <v>33.299999999999997</v>
      </c>
      <c r="I15" s="33">
        <v>34.1</v>
      </c>
      <c r="J15" s="33">
        <v>31.3</v>
      </c>
      <c r="K15" s="33">
        <v>31.8</v>
      </c>
      <c r="L15" s="33">
        <v>36.9</v>
      </c>
      <c r="M15" s="33">
        <v>37.5</v>
      </c>
      <c r="N15" s="33">
        <v>36.5</v>
      </c>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row>
    <row r="16" spans="1:56" x14ac:dyDescent="0.2">
      <c r="A16" s="12" t="s">
        <v>18</v>
      </c>
      <c r="B16" s="19"/>
      <c r="C16" s="34">
        <v>38.5</v>
      </c>
      <c r="D16" s="34">
        <v>39.299999999999997</v>
      </c>
      <c r="E16" s="34">
        <v>39.299999999999997</v>
      </c>
      <c r="F16" s="34">
        <v>36</v>
      </c>
      <c r="G16" s="34">
        <v>32.700000000000003</v>
      </c>
      <c r="H16" s="34">
        <v>31.8</v>
      </c>
      <c r="I16" s="34">
        <v>33.1</v>
      </c>
      <c r="J16" s="34">
        <v>33.4</v>
      </c>
      <c r="K16" s="34">
        <v>34.4</v>
      </c>
      <c r="L16" s="34">
        <v>34.700000000000003</v>
      </c>
      <c r="M16" s="34">
        <v>35.5</v>
      </c>
      <c r="N16" s="34">
        <v>37.799999999999997</v>
      </c>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row>
    <row r="17" spans="1:56" x14ac:dyDescent="0.2">
      <c r="A17" s="24" t="s">
        <v>8</v>
      </c>
      <c r="B17" s="25"/>
      <c r="C17" s="33">
        <v>29.9</v>
      </c>
      <c r="D17" s="33">
        <v>30.3</v>
      </c>
      <c r="E17" s="33">
        <v>28.6</v>
      </c>
      <c r="F17" s="33">
        <v>28.9</v>
      </c>
      <c r="G17" s="33">
        <v>29</v>
      </c>
      <c r="H17" s="33">
        <v>29.3</v>
      </c>
      <c r="I17" s="33">
        <v>29.3</v>
      </c>
      <c r="J17" s="33">
        <v>29.2</v>
      </c>
      <c r="K17" s="33">
        <v>29.4</v>
      </c>
      <c r="L17" s="33">
        <v>29.4</v>
      </c>
      <c r="M17" s="33">
        <v>28.9</v>
      </c>
      <c r="N17" s="33">
        <v>29.2</v>
      </c>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row>
    <row r="18" spans="1:56" x14ac:dyDescent="0.2">
      <c r="A18" s="12" t="s">
        <v>19</v>
      </c>
      <c r="B18" s="19"/>
      <c r="C18" s="34">
        <v>30.2</v>
      </c>
      <c r="D18" s="34">
        <v>23.6</v>
      </c>
      <c r="E18" s="34">
        <v>26</v>
      </c>
      <c r="F18" s="34">
        <v>28.8</v>
      </c>
      <c r="G18" s="34">
        <v>28.3</v>
      </c>
      <c r="H18" s="34">
        <v>25.7</v>
      </c>
      <c r="I18" s="34">
        <v>25.5</v>
      </c>
      <c r="J18" s="34">
        <v>29.8</v>
      </c>
      <c r="K18" s="34">
        <v>27.5</v>
      </c>
      <c r="L18" s="34">
        <v>28</v>
      </c>
      <c r="M18" s="34">
        <v>29.4</v>
      </c>
      <c r="N18" s="34">
        <v>29.6</v>
      </c>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row>
    <row r="19" spans="1:56" x14ac:dyDescent="0.2">
      <c r="A19" s="24" t="s">
        <v>20</v>
      </c>
      <c r="B19" s="25"/>
      <c r="C19" s="33">
        <v>36.5</v>
      </c>
      <c r="D19" s="33">
        <v>40.4</v>
      </c>
      <c r="E19" s="33">
        <v>38.9</v>
      </c>
      <c r="F19" s="33">
        <v>40.799999999999997</v>
      </c>
      <c r="G19" s="33">
        <v>39.799999999999997</v>
      </c>
      <c r="H19" s="33">
        <v>40.5</v>
      </c>
      <c r="I19" s="33">
        <v>39.4</v>
      </c>
      <c r="J19" s="33">
        <v>39.4</v>
      </c>
      <c r="K19" s="33">
        <v>38.6</v>
      </c>
      <c r="L19" s="33">
        <v>38.9</v>
      </c>
      <c r="M19" s="33">
        <v>39.200000000000003</v>
      </c>
      <c r="N19" s="33">
        <v>37.299999999999997</v>
      </c>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row>
    <row r="20" spans="1:56" x14ac:dyDescent="0.2">
      <c r="A20" s="12" t="s">
        <v>9</v>
      </c>
      <c r="B20" s="19"/>
      <c r="C20" s="34">
        <v>34.299999999999997</v>
      </c>
      <c r="D20" s="34">
        <v>39.799999999999997</v>
      </c>
      <c r="E20" s="34">
        <v>39.9</v>
      </c>
      <c r="F20" s="34">
        <v>37.6</v>
      </c>
      <c r="G20" s="34">
        <v>37.200000000000003</v>
      </c>
      <c r="H20" s="34">
        <v>38.200000000000003</v>
      </c>
      <c r="I20" s="34">
        <v>34.200000000000003</v>
      </c>
      <c r="J20" s="34">
        <v>32.4</v>
      </c>
      <c r="K20" s="34">
        <v>41.5</v>
      </c>
      <c r="L20" s="34">
        <v>41.9</v>
      </c>
      <c r="M20" s="34">
        <v>38.6</v>
      </c>
      <c r="N20" s="34">
        <v>37.6</v>
      </c>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row>
    <row r="21" spans="1:56" x14ac:dyDescent="0.2">
      <c r="A21" s="24" t="s">
        <v>21</v>
      </c>
      <c r="B21" s="25"/>
      <c r="C21" s="33">
        <v>39.1</v>
      </c>
      <c r="D21" s="33">
        <v>33.799999999999997</v>
      </c>
      <c r="E21" s="33">
        <v>33.200000000000003</v>
      </c>
      <c r="F21" s="33">
        <v>33.299999999999997</v>
      </c>
      <c r="G21" s="33">
        <v>33.700000000000003</v>
      </c>
      <c r="H21" s="33">
        <v>34.6</v>
      </c>
      <c r="I21" s="33">
        <v>36.200000000000003</v>
      </c>
      <c r="J21" s="33">
        <v>36.200000000000003</v>
      </c>
      <c r="K21" s="33">
        <v>36</v>
      </c>
      <c r="L21" s="33">
        <v>35.299999999999997</v>
      </c>
      <c r="M21" s="33">
        <v>36.299999999999997</v>
      </c>
      <c r="N21" s="33">
        <v>38</v>
      </c>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row>
    <row r="22" spans="1:56" x14ac:dyDescent="0.2">
      <c r="A22" s="12" t="s">
        <v>38</v>
      </c>
      <c r="B22" s="19"/>
      <c r="C22" s="34">
        <v>34.700000000000003</v>
      </c>
      <c r="D22" s="34">
        <v>35.5</v>
      </c>
      <c r="E22" s="34">
        <v>32.200000000000003</v>
      </c>
      <c r="F22" s="34">
        <v>32.799999999999997</v>
      </c>
      <c r="G22" s="34">
        <v>32.9</v>
      </c>
      <c r="H22" s="34">
        <v>32.299999999999997</v>
      </c>
      <c r="I22" s="34">
        <v>34.200000000000003</v>
      </c>
      <c r="J22" s="34">
        <v>34.6</v>
      </c>
      <c r="K22" s="34" t="s">
        <v>39</v>
      </c>
      <c r="L22" s="34" t="s">
        <v>39</v>
      </c>
      <c r="M22" s="34" t="s">
        <v>39</v>
      </c>
      <c r="N22" s="34" t="s">
        <v>39</v>
      </c>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row>
    <row r="23" spans="1:56" x14ac:dyDescent="0.2">
      <c r="A23" s="24" t="s">
        <v>22</v>
      </c>
      <c r="B23" s="25"/>
      <c r="C23" s="33">
        <v>32.799999999999997</v>
      </c>
      <c r="D23" s="33">
        <v>25.1</v>
      </c>
      <c r="E23" s="33">
        <v>26</v>
      </c>
      <c r="F23" s="33">
        <v>27</v>
      </c>
      <c r="G23" s="33">
        <v>26.6</v>
      </c>
      <c r="H23" s="33">
        <v>26.6</v>
      </c>
      <c r="I23" s="33">
        <v>27.7</v>
      </c>
      <c r="J23" s="33">
        <v>27.5</v>
      </c>
      <c r="K23" s="33">
        <v>27</v>
      </c>
      <c r="L23" s="33">
        <v>27.8</v>
      </c>
      <c r="M23" s="33">
        <v>27.3</v>
      </c>
      <c r="N23" s="33">
        <v>28.6</v>
      </c>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row>
    <row r="24" spans="1:56" x14ac:dyDescent="0.2">
      <c r="A24" s="12" t="s">
        <v>13</v>
      </c>
      <c r="B24" s="19"/>
      <c r="C24" s="34">
        <v>10.4</v>
      </c>
      <c r="D24" s="34">
        <v>11.7</v>
      </c>
      <c r="E24" s="34">
        <v>11.3</v>
      </c>
      <c r="F24" s="34">
        <v>10.9</v>
      </c>
      <c r="G24" s="34">
        <v>11.4</v>
      </c>
      <c r="H24" s="34">
        <v>12</v>
      </c>
      <c r="I24" s="34">
        <v>13.3</v>
      </c>
      <c r="J24" s="34">
        <v>12.8</v>
      </c>
      <c r="K24" s="34" t="s">
        <v>39</v>
      </c>
      <c r="L24" s="34" t="s">
        <v>39</v>
      </c>
      <c r="M24" s="34">
        <v>13.3</v>
      </c>
      <c r="N24" s="34">
        <v>13.2</v>
      </c>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row>
    <row r="25" spans="1:56" x14ac:dyDescent="0.2">
      <c r="A25" s="24" t="s">
        <v>14</v>
      </c>
      <c r="B25" s="25"/>
      <c r="C25" s="33">
        <v>9.4</v>
      </c>
      <c r="D25" s="33">
        <v>10.1</v>
      </c>
      <c r="E25" s="33">
        <v>11.1</v>
      </c>
      <c r="F25" s="33">
        <v>11.4</v>
      </c>
      <c r="G25" s="33">
        <v>11.1</v>
      </c>
      <c r="H25" s="33">
        <v>10.5</v>
      </c>
      <c r="I25" s="33">
        <v>9.8000000000000007</v>
      </c>
      <c r="J25" s="33">
        <v>12.3</v>
      </c>
      <c r="K25" s="33">
        <v>14.5</v>
      </c>
      <c r="L25" s="33">
        <v>15.4</v>
      </c>
      <c r="M25" s="33">
        <v>15.6</v>
      </c>
      <c r="N25" s="33">
        <v>16.3</v>
      </c>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row>
    <row r="26" spans="1:56" x14ac:dyDescent="0.2">
      <c r="A26" s="92" t="s">
        <v>25</v>
      </c>
      <c r="B26" s="93"/>
      <c r="C26" s="95">
        <v>42.1</v>
      </c>
      <c r="D26" s="95">
        <v>45.5</v>
      </c>
      <c r="E26" s="95">
        <v>45.8</v>
      </c>
      <c r="F26" s="95">
        <v>43.8</v>
      </c>
      <c r="G26" s="95">
        <v>44.1</v>
      </c>
      <c r="H26" s="95">
        <v>44.3</v>
      </c>
      <c r="I26" s="95">
        <v>47.2</v>
      </c>
      <c r="J26" s="95">
        <v>46.3</v>
      </c>
      <c r="K26" s="95">
        <v>44.9</v>
      </c>
      <c r="L26" s="95">
        <v>45.8</v>
      </c>
      <c r="M26" s="95">
        <v>46.9</v>
      </c>
      <c r="N26" s="95">
        <v>45.9</v>
      </c>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row>
    <row r="27" spans="1:56" x14ac:dyDescent="0.2">
      <c r="A27" s="24" t="s">
        <v>23</v>
      </c>
      <c r="B27" s="25"/>
      <c r="C27" s="33">
        <v>41.1</v>
      </c>
      <c r="D27" s="33">
        <v>39.1</v>
      </c>
      <c r="E27" s="33">
        <v>38.9</v>
      </c>
      <c r="F27" s="33">
        <v>39.6</v>
      </c>
      <c r="G27" s="33">
        <v>38.6</v>
      </c>
      <c r="H27" s="33">
        <v>39.6</v>
      </c>
      <c r="I27" s="33">
        <v>39.4</v>
      </c>
      <c r="J27" s="33">
        <v>39.299999999999997</v>
      </c>
      <c r="K27" s="33">
        <v>39.200000000000003</v>
      </c>
      <c r="L27" s="33">
        <v>39.200000000000003</v>
      </c>
      <c r="M27" s="33">
        <v>37.9</v>
      </c>
      <c r="N27" s="33">
        <v>37</v>
      </c>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row>
    <row r="28" spans="1:56" x14ac:dyDescent="0.2">
      <c r="A28" s="12" t="s">
        <v>24</v>
      </c>
      <c r="B28" s="19"/>
      <c r="C28" s="34">
        <v>24.7</v>
      </c>
      <c r="D28" s="34">
        <v>24</v>
      </c>
      <c r="E28" s="34">
        <v>18</v>
      </c>
      <c r="F28" s="34">
        <v>14.9</v>
      </c>
      <c r="G28" s="34">
        <v>22.5</v>
      </c>
      <c r="H28" s="34">
        <v>18.2</v>
      </c>
      <c r="I28" s="34">
        <v>17.7</v>
      </c>
      <c r="J28" s="34">
        <v>18.8</v>
      </c>
      <c r="K28" s="34">
        <v>24.5</v>
      </c>
      <c r="L28" s="34">
        <v>25.8</v>
      </c>
      <c r="M28" s="34">
        <v>26.3</v>
      </c>
      <c r="N28" s="34">
        <v>21.9</v>
      </c>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row>
    <row r="29" spans="1:56" x14ac:dyDescent="0.2">
      <c r="A29" s="24" t="s">
        <v>15</v>
      </c>
      <c r="B29" s="25"/>
      <c r="C29" s="33" t="s">
        <v>39</v>
      </c>
      <c r="D29" s="33" t="s">
        <v>39</v>
      </c>
      <c r="E29" s="33" t="s">
        <v>39</v>
      </c>
      <c r="F29" s="33">
        <v>35</v>
      </c>
      <c r="G29" s="33">
        <v>35.4</v>
      </c>
      <c r="H29" s="33">
        <v>36</v>
      </c>
      <c r="I29" s="33">
        <v>36</v>
      </c>
      <c r="J29" s="33">
        <v>36.700000000000003</v>
      </c>
      <c r="K29" s="33">
        <v>36</v>
      </c>
      <c r="L29" s="33">
        <v>36</v>
      </c>
      <c r="M29" s="33">
        <v>38.4</v>
      </c>
      <c r="N29" s="33">
        <v>38.5</v>
      </c>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row>
    <row r="30" spans="1:56" x14ac:dyDescent="0.2">
      <c r="A30" s="12" t="s">
        <v>27</v>
      </c>
      <c r="B30" s="19"/>
      <c r="C30" s="34">
        <v>28.4</v>
      </c>
      <c r="D30" s="34">
        <v>29.3</v>
      </c>
      <c r="E30" s="34">
        <v>28.8</v>
      </c>
      <c r="F30" s="34">
        <v>24.6</v>
      </c>
      <c r="G30" s="34">
        <v>25.5</v>
      </c>
      <c r="H30" s="34">
        <v>26</v>
      </c>
      <c r="I30" s="34">
        <v>25.4</v>
      </c>
      <c r="J30" s="34">
        <v>26.6</v>
      </c>
      <c r="K30" s="34">
        <v>25.7</v>
      </c>
      <c r="L30" s="34">
        <v>27.1</v>
      </c>
      <c r="M30" s="34">
        <v>26.2</v>
      </c>
      <c r="N30" s="34">
        <v>26</v>
      </c>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row>
    <row r="31" spans="1:56" x14ac:dyDescent="0.2">
      <c r="A31" s="24" t="s">
        <v>16</v>
      </c>
      <c r="B31" s="25"/>
      <c r="C31" s="33" t="s">
        <v>39</v>
      </c>
      <c r="D31" s="33" t="s">
        <v>39</v>
      </c>
      <c r="E31" s="33" t="s">
        <v>39</v>
      </c>
      <c r="F31" s="33" t="s">
        <v>39</v>
      </c>
      <c r="G31" s="33" t="s">
        <v>39</v>
      </c>
      <c r="H31" s="33" t="s">
        <v>39</v>
      </c>
      <c r="I31" s="33" t="s">
        <v>39</v>
      </c>
      <c r="J31" s="33" t="s">
        <v>39</v>
      </c>
      <c r="K31" s="33" t="s">
        <v>39</v>
      </c>
      <c r="L31" s="33" t="s">
        <v>39</v>
      </c>
      <c r="M31" s="33" t="s">
        <v>39</v>
      </c>
      <c r="N31" s="33" t="s">
        <v>39</v>
      </c>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row>
    <row r="32" spans="1:56" x14ac:dyDescent="0.2">
      <c r="A32" s="12" t="s">
        <v>28</v>
      </c>
      <c r="B32" s="19"/>
      <c r="C32" s="34">
        <v>34.4</v>
      </c>
      <c r="D32" s="34">
        <v>31.4</v>
      </c>
      <c r="E32" s="34">
        <v>32.200000000000003</v>
      </c>
      <c r="F32" s="34">
        <v>32.9</v>
      </c>
      <c r="G32" s="34">
        <v>35.5</v>
      </c>
      <c r="H32" s="34">
        <v>36</v>
      </c>
      <c r="I32" s="34">
        <v>37.9</v>
      </c>
      <c r="J32" s="34">
        <v>38.299999999999997</v>
      </c>
      <c r="K32" s="34">
        <v>35.6</v>
      </c>
      <c r="L32" s="34">
        <v>34.5</v>
      </c>
      <c r="M32" s="34">
        <v>34</v>
      </c>
      <c r="N32" s="34">
        <v>33.5</v>
      </c>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row>
    <row r="33" spans="1:56" x14ac:dyDescent="0.2">
      <c r="A33" s="24" t="s">
        <v>29</v>
      </c>
      <c r="B33" s="25"/>
      <c r="C33" s="33">
        <v>35.6</v>
      </c>
      <c r="D33" s="33">
        <v>38</v>
      </c>
      <c r="E33" s="33">
        <v>37.799999999999997</v>
      </c>
      <c r="F33" s="33">
        <v>37.799999999999997</v>
      </c>
      <c r="G33" s="33">
        <v>38.799999999999997</v>
      </c>
      <c r="H33" s="33">
        <v>40.200000000000003</v>
      </c>
      <c r="I33" s="33">
        <v>41.2</v>
      </c>
      <c r="J33" s="33">
        <v>41.2</v>
      </c>
      <c r="K33" s="33">
        <v>42.5</v>
      </c>
      <c r="L33" s="33">
        <v>43.1</v>
      </c>
      <c r="M33" s="33">
        <v>43.3</v>
      </c>
      <c r="N33" s="33">
        <v>43</v>
      </c>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row>
    <row r="34" spans="1:56" x14ac:dyDescent="0.2">
      <c r="A34" s="12" t="s">
        <v>30</v>
      </c>
      <c r="B34" s="19"/>
      <c r="C34" s="34">
        <v>32.299999999999997</v>
      </c>
      <c r="D34" s="34">
        <v>33.4</v>
      </c>
      <c r="E34" s="34">
        <v>35.200000000000003</v>
      </c>
      <c r="F34" s="34">
        <v>33.799999999999997</v>
      </c>
      <c r="G34" s="34">
        <v>35.1</v>
      </c>
      <c r="H34" s="34">
        <v>32.6</v>
      </c>
      <c r="I34" s="34">
        <v>35.9</v>
      </c>
      <c r="J34" s="34">
        <v>34.299999999999997</v>
      </c>
      <c r="K34" s="34">
        <v>34</v>
      </c>
      <c r="L34" s="34">
        <v>37.200000000000003</v>
      </c>
      <c r="M34" s="34">
        <v>35.700000000000003</v>
      </c>
      <c r="N34" s="34">
        <v>38</v>
      </c>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row>
    <row r="35" spans="1:56" x14ac:dyDescent="0.2">
      <c r="A35" s="24" t="s">
        <v>34</v>
      </c>
      <c r="B35" s="25"/>
      <c r="C35" s="33">
        <v>34.6</v>
      </c>
      <c r="D35" s="33">
        <v>30.9</v>
      </c>
      <c r="E35" s="33">
        <v>33.1</v>
      </c>
      <c r="F35" s="33">
        <v>32.700000000000003</v>
      </c>
      <c r="G35" s="33">
        <v>30</v>
      </c>
      <c r="H35" s="33">
        <v>31.3</v>
      </c>
      <c r="I35" s="33">
        <v>35</v>
      </c>
      <c r="J35" s="33">
        <v>32.799999999999997</v>
      </c>
      <c r="K35" s="33">
        <v>32.1</v>
      </c>
      <c r="L35" s="33">
        <v>33.700000000000003</v>
      </c>
      <c r="M35" s="33">
        <v>35.5</v>
      </c>
      <c r="N35" s="33">
        <v>37.299999999999997</v>
      </c>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row>
    <row r="36" spans="1:56" x14ac:dyDescent="0.2">
      <c r="A36" s="12" t="s">
        <v>33</v>
      </c>
      <c r="B36" s="19"/>
      <c r="C36" s="34">
        <v>34.799999999999997</v>
      </c>
      <c r="D36" s="34">
        <v>38.4</v>
      </c>
      <c r="E36" s="34">
        <v>39</v>
      </c>
      <c r="F36" s="34">
        <v>37</v>
      </c>
      <c r="G36" s="34">
        <v>37.5</v>
      </c>
      <c r="H36" s="34">
        <v>37.4</v>
      </c>
      <c r="I36" s="34">
        <v>40.799999999999997</v>
      </c>
      <c r="J36" s="34">
        <v>41.2</v>
      </c>
      <c r="K36" s="34">
        <v>38.5</v>
      </c>
      <c r="L36" s="34">
        <v>40.1</v>
      </c>
      <c r="M36" s="34">
        <v>40.1</v>
      </c>
      <c r="N36" s="34">
        <v>34</v>
      </c>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row>
    <row r="37" spans="1:56" x14ac:dyDescent="0.2">
      <c r="A37" s="24" t="s">
        <v>12</v>
      </c>
      <c r="B37" s="25"/>
      <c r="C37" s="33">
        <v>34.299999999999997</v>
      </c>
      <c r="D37" s="33">
        <v>29.9</v>
      </c>
      <c r="E37" s="33">
        <v>30.2</v>
      </c>
      <c r="F37" s="33">
        <v>30.8</v>
      </c>
      <c r="G37" s="33">
        <v>30.9</v>
      </c>
      <c r="H37" s="33">
        <v>31.4</v>
      </c>
      <c r="I37" s="33">
        <v>31.2</v>
      </c>
      <c r="J37" s="33">
        <v>30.6</v>
      </c>
      <c r="K37" s="33">
        <v>32.1</v>
      </c>
      <c r="L37" s="33">
        <v>33.200000000000003</v>
      </c>
      <c r="M37" s="33">
        <v>35</v>
      </c>
      <c r="N37" s="33">
        <v>33.299999999999997</v>
      </c>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row>
    <row r="38" spans="1:56" x14ac:dyDescent="0.2">
      <c r="A38" s="12" t="s">
        <v>32</v>
      </c>
      <c r="B38" s="19"/>
      <c r="C38" s="34">
        <v>31.4</v>
      </c>
      <c r="D38" s="34">
        <v>34.5</v>
      </c>
      <c r="E38" s="34">
        <v>35.5</v>
      </c>
      <c r="F38" s="34">
        <v>35.4</v>
      </c>
      <c r="G38" s="34">
        <v>37.1</v>
      </c>
      <c r="H38" s="34">
        <v>39.5</v>
      </c>
      <c r="I38" s="34">
        <v>39.299999999999997</v>
      </c>
      <c r="J38" s="34">
        <v>38.9</v>
      </c>
      <c r="K38" s="34">
        <v>38.1</v>
      </c>
      <c r="L38" s="34">
        <v>40.299999999999997</v>
      </c>
      <c r="M38" s="34">
        <v>42.3</v>
      </c>
      <c r="N38" s="34">
        <v>43</v>
      </c>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row>
    <row r="39" spans="1:56" x14ac:dyDescent="0.2">
      <c r="A39" s="24" t="s">
        <v>5</v>
      </c>
      <c r="B39" s="25"/>
      <c r="C39" s="33">
        <v>33.5</v>
      </c>
      <c r="D39" s="33">
        <v>30.7</v>
      </c>
      <c r="E39" s="33">
        <v>30.5</v>
      </c>
      <c r="F39" s="33">
        <v>29.8</v>
      </c>
      <c r="G39" s="33">
        <v>30.8</v>
      </c>
      <c r="H39" s="33">
        <v>32.299999999999997</v>
      </c>
      <c r="I39" s="33">
        <v>32.799999999999997</v>
      </c>
      <c r="J39" s="33">
        <v>30.4</v>
      </c>
      <c r="K39" s="33">
        <v>31.7</v>
      </c>
      <c r="L39" s="33">
        <v>33.5</v>
      </c>
      <c r="M39" s="33">
        <v>33.299999999999997</v>
      </c>
      <c r="N39" s="33">
        <v>31.9</v>
      </c>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row>
    <row r="40" spans="1:56" x14ac:dyDescent="0.2">
      <c r="A40" s="12" t="s">
        <v>145</v>
      </c>
      <c r="B40" s="19"/>
      <c r="C40" s="34">
        <v>10</v>
      </c>
      <c r="D40" s="34">
        <v>11</v>
      </c>
      <c r="E40" s="34">
        <v>12.1</v>
      </c>
      <c r="F40" s="34">
        <v>14.4</v>
      </c>
      <c r="G40" s="34">
        <v>13.4</v>
      </c>
      <c r="H40" s="34">
        <v>13.2</v>
      </c>
      <c r="I40" s="34">
        <v>15.1</v>
      </c>
      <c r="J40" s="34">
        <v>15</v>
      </c>
      <c r="K40" s="34">
        <v>14.8</v>
      </c>
      <c r="L40" s="34">
        <v>16.2</v>
      </c>
      <c r="M40" s="34">
        <v>18.2</v>
      </c>
      <c r="N40" s="34" t="s">
        <v>39</v>
      </c>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row>
    <row r="41" spans="1:56" x14ac:dyDescent="0.2">
      <c r="A41" s="24" t="s">
        <v>35</v>
      </c>
      <c r="B41" s="25"/>
      <c r="C41" s="33">
        <v>35.700000000000003</v>
      </c>
      <c r="D41" s="33">
        <v>34.6</v>
      </c>
      <c r="E41" s="33">
        <v>34.4</v>
      </c>
      <c r="F41" s="33">
        <v>33.9</v>
      </c>
      <c r="G41" s="33">
        <v>35.299999999999997</v>
      </c>
      <c r="H41" s="33">
        <v>35.4</v>
      </c>
      <c r="I41" s="33">
        <v>36</v>
      </c>
      <c r="J41" s="33">
        <v>36.1</v>
      </c>
      <c r="K41" s="33">
        <v>36.299999999999997</v>
      </c>
      <c r="L41" s="33">
        <v>36.799999999999997</v>
      </c>
      <c r="M41" s="33" t="s">
        <v>39</v>
      </c>
      <c r="N41" s="33" t="s">
        <v>39</v>
      </c>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row>
    <row r="42" spans="1:56" x14ac:dyDescent="0.2">
      <c r="A42" s="27" t="s">
        <v>36</v>
      </c>
      <c r="B42" s="28"/>
      <c r="C42" s="35">
        <v>39.200000000000003</v>
      </c>
      <c r="D42" s="35">
        <v>38.9</v>
      </c>
      <c r="E42" s="35">
        <v>39.299999999999997</v>
      </c>
      <c r="F42" s="35">
        <v>38.9</v>
      </c>
      <c r="G42" s="35">
        <v>38.9</v>
      </c>
      <c r="H42" s="35">
        <v>39.6</v>
      </c>
      <c r="I42" s="35">
        <v>39.700000000000003</v>
      </c>
      <c r="J42" s="35">
        <v>40.5</v>
      </c>
      <c r="K42" s="35">
        <v>40.700000000000003</v>
      </c>
      <c r="L42" s="35">
        <v>40.700000000000003</v>
      </c>
      <c r="M42" s="35">
        <v>41.1</v>
      </c>
      <c r="N42" s="35">
        <v>41.4</v>
      </c>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row>
    <row r="43" spans="1:56" x14ac:dyDescent="0.2">
      <c r="A43" s="24" t="s">
        <v>46</v>
      </c>
      <c r="B43" s="25"/>
      <c r="C43" s="33" t="s">
        <v>39</v>
      </c>
      <c r="D43" s="33">
        <v>36.1</v>
      </c>
      <c r="E43" s="33">
        <v>37.200000000000003</v>
      </c>
      <c r="F43" s="33">
        <v>37.299999999999997</v>
      </c>
      <c r="G43" s="33">
        <v>37.799999999999997</v>
      </c>
      <c r="H43" s="33">
        <v>38.5</v>
      </c>
      <c r="I43" s="33">
        <v>39</v>
      </c>
      <c r="J43" s="33">
        <v>39.1</v>
      </c>
      <c r="K43" s="33">
        <v>38.700000000000003</v>
      </c>
      <c r="L43" s="33">
        <v>38.4</v>
      </c>
      <c r="M43" s="33">
        <v>36.799999999999997</v>
      </c>
      <c r="N43" s="33">
        <v>38.700000000000003</v>
      </c>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row>
    <row r="44" spans="1:56" x14ac:dyDescent="0.2">
      <c r="A44" s="12" t="s">
        <v>47</v>
      </c>
      <c r="B44" s="19"/>
      <c r="C44" s="34" t="s">
        <v>39</v>
      </c>
      <c r="D44" s="34" t="s">
        <v>39</v>
      </c>
      <c r="E44" s="34" t="s">
        <v>39</v>
      </c>
      <c r="F44" s="34" t="s">
        <v>39</v>
      </c>
      <c r="G44" s="34" t="s">
        <v>39</v>
      </c>
      <c r="H44" s="34" t="s">
        <v>39</v>
      </c>
      <c r="I44" s="34" t="s">
        <v>39</v>
      </c>
      <c r="J44" s="34" t="s">
        <v>39</v>
      </c>
      <c r="K44" s="34" t="s">
        <v>39</v>
      </c>
      <c r="L44" s="34" t="s">
        <v>39</v>
      </c>
      <c r="M44" s="34" t="s">
        <v>39</v>
      </c>
      <c r="N44" s="34" t="s">
        <v>39</v>
      </c>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row>
    <row r="45" spans="1:56" x14ac:dyDescent="0.2">
      <c r="A45" s="24" t="s">
        <v>48</v>
      </c>
      <c r="B45" s="25"/>
      <c r="C45" s="33">
        <v>12.2</v>
      </c>
      <c r="D45" s="33" t="s">
        <v>39</v>
      </c>
      <c r="E45" s="33">
        <v>12.9</v>
      </c>
      <c r="F45" s="33" t="s">
        <v>39</v>
      </c>
      <c r="G45" s="33" t="s">
        <v>39</v>
      </c>
      <c r="H45" s="33" t="s">
        <v>39</v>
      </c>
      <c r="I45" s="33" t="s">
        <v>39</v>
      </c>
      <c r="J45" s="33" t="s">
        <v>39</v>
      </c>
      <c r="K45" s="33">
        <v>13.7</v>
      </c>
      <c r="L45" s="33">
        <v>14.6</v>
      </c>
      <c r="M45" s="33">
        <v>17.600000000000001</v>
      </c>
      <c r="N45" s="33" t="s">
        <v>39</v>
      </c>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row>
    <row r="46" spans="1:56" x14ac:dyDescent="0.2">
      <c r="A46" s="12" t="s">
        <v>49</v>
      </c>
      <c r="B46" s="19"/>
      <c r="C46" s="34">
        <v>20.9</v>
      </c>
      <c r="D46" s="34" t="s">
        <v>39</v>
      </c>
      <c r="E46" s="34">
        <v>19.3</v>
      </c>
      <c r="F46" s="34">
        <v>21.6</v>
      </c>
      <c r="G46" s="34">
        <v>23.5</v>
      </c>
      <c r="H46" s="34">
        <v>22.4</v>
      </c>
      <c r="I46" s="34">
        <v>44.8</v>
      </c>
      <c r="J46" s="34">
        <v>27.5</v>
      </c>
      <c r="K46" s="34" t="s">
        <v>39</v>
      </c>
      <c r="L46" s="34">
        <v>29.6</v>
      </c>
      <c r="M46" s="34">
        <v>32.6</v>
      </c>
      <c r="N46" s="34">
        <v>32.4</v>
      </c>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row>
    <row r="47" spans="1:56" x14ac:dyDescent="0.2">
      <c r="A47" s="24" t="s">
        <v>41</v>
      </c>
      <c r="B47" s="25"/>
      <c r="C47" s="33">
        <v>38.6</v>
      </c>
      <c r="D47" s="33">
        <v>39.5</v>
      </c>
      <c r="E47" s="33">
        <v>39.1</v>
      </c>
      <c r="F47" s="33">
        <v>38.4</v>
      </c>
      <c r="G47" s="33">
        <v>38.1</v>
      </c>
      <c r="H47" s="33">
        <v>38.700000000000003</v>
      </c>
      <c r="I47" s="33">
        <v>42</v>
      </c>
      <c r="J47" s="33">
        <v>41.3</v>
      </c>
      <c r="K47" s="33">
        <v>41.8</v>
      </c>
      <c r="L47" s="33">
        <v>44.7</v>
      </c>
      <c r="M47" s="33">
        <v>45.7</v>
      </c>
      <c r="N47" s="33" t="s">
        <v>39</v>
      </c>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row>
    <row r="48" spans="1:56" x14ac:dyDescent="0.2">
      <c r="A48" s="27" t="s">
        <v>40</v>
      </c>
      <c r="B48" s="28"/>
      <c r="C48" s="35">
        <v>29.6</v>
      </c>
      <c r="D48" s="35">
        <v>31</v>
      </c>
      <c r="E48" s="35">
        <v>31.1</v>
      </c>
      <c r="F48" s="35">
        <v>30</v>
      </c>
      <c r="G48" s="35">
        <v>31.1</v>
      </c>
      <c r="H48" s="35">
        <v>30.8</v>
      </c>
      <c r="I48" s="35">
        <v>31.6</v>
      </c>
      <c r="J48" s="35">
        <v>32.1</v>
      </c>
      <c r="K48" s="35">
        <v>30.5</v>
      </c>
      <c r="L48" s="35">
        <v>30.2</v>
      </c>
      <c r="M48" s="35">
        <v>31.4</v>
      </c>
      <c r="N48" s="35">
        <v>31.6</v>
      </c>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row>
    <row r="49" spans="1:55" x14ac:dyDescent="0.2">
      <c r="A49" s="24" t="s">
        <v>3</v>
      </c>
      <c r="B49" s="25"/>
      <c r="C49" s="33">
        <v>33.299999999999997</v>
      </c>
      <c r="D49" s="33">
        <v>36.700000000000003</v>
      </c>
      <c r="E49" s="33">
        <v>36.4</v>
      </c>
      <c r="F49" s="33">
        <v>36.5</v>
      </c>
      <c r="G49" s="33">
        <v>36.700000000000003</v>
      </c>
      <c r="H49" s="33">
        <v>36.5</v>
      </c>
      <c r="I49" s="33">
        <v>37.9</v>
      </c>
      <c r="J49" s="33">
        <v>39.200000000000003</v>
      </c>
      <c r="K49" s="33">
        <v>38.6</v>
      </c>
      <c r="L49" s="33">
        <v>39</v>
      </c>
      <c r="M49" s="33">
        <v>41.3</v>
      </c>
      <c r="N49" s="33">
        <v>38.299999999999997</v>
      </c>
    </row>
    <row r="50" spans="1:55" x14ac:dyDescent="0.2">
      <c r="A50" s="12" t="s">
        <v>50</v>
      </c>
      <c r="B50" s="19"/>
      <c r="C50" s="34">
        <v>25.8</v>
      </c>
      <c r="D50" s="34">
        <v>23.9</v>
      </c>
      <c r="E50" s="34">
        <v>26.1</v>
      </c>
      <c r="F50" s="34">
        <v>24.4</v>
      </c>
      <c r="G50" s="34">
        <v>23.2</v>
      </c>
      <c r="H50" s="34">
        <v>26.7</v>
      </c>
      <c r="I50" s="34">
        <v>29.9</v>
      </c>
      <c r="J50" s="34">
        <v>29.1</v>
      </c>
      <c r="K50" s="34">
        <v>30</v>
      </c>
      <c r="L50" s="34">
        <v>26.4</v>
      </c>
      <c r="M50" s="34">
        <v>28.4</v>
      </c>
      <c r="N50" s="34">
        <v>28.9</v>
      </c>
    </row>
    <row r="51" spans="1:55" x14ac:dyDescent="0.2">
      <c r="A51" s="24" t="s">
        <v>6</v>
      </c>
      <c r="B51" s="25"/>
      <c r="C51" s="33">
        <v>13.8</v>
      </c>
      <c r="D51" s="33">
        <v>15</v>
      </c>
      <c r="E51" s="33">
        <v>15.8</v>
      </c>
      <c r="F51" s="33">
        <v>18.899999999999999</v>
      </c>
      <c r="G51" s="33">
        <v>17.3</v>
      </c>
      <c r="H51" s="33">
        <v>22.8</v>
      </c>
      <c r="I51" s="33">
        <v>25.7</v>
      </c>
      <c r="J51" s="33">
        <v>20.7</v>
      </c>
      <c r="K51" s="33">
        <v>17</v>
      </c>
      <c r="L51" s="33">
        <v>21.3</v>
      </c>
      <c r="M51" s="33">
        <v>24.2</v>
      </c>
      <c r="N51" s="33">
        <v>21</v>
      </c>
    </row>
    <row r="52" spans="1:55" x14ac:dyDescent="0.2">
      <c r="A52" s="12" t="s">
        <v>26</v>
      </c>
      <c r="B52" s="19"/>
      <c r="C52" s="34">
        <v>22.6</v>
      </c>
      <c r="D52" s="34">
        <v>24.2</v>
      </c>
      <c r="E52" s="34">
        <v>27.1</v>
      </c>
      <c r="F52" s="34">
        <v>28.4</v>
      </c>
      <c r="G52" s="34">
        <v>26.3</v>
      </c>
      <c r="H52" s="34">
        <v>26.7</v>
      </c>
      <c r="I52" s="34">
        <v>27.6</v>
      </c>
      <c r="J52" s="34">
        <v>28.7</v>
      </c>
      <c r="K52" s="34">
        <v>28.9</v>
      </c>
      <c r="L52" s="34">
        <v>29.9</v>
      </c>
      <c r="M52" s="34">
        <v>28.2</v>
      </c>
      <c r="N52" s="34">
        <v>29</v>
      </c>
    </row>
    <row r="53" spans="1:55" ht="15.75" customHeight="1" x14ac:dyDescent="0.2">
      <c r="A53" s="30" t="s">
        <v>31</v>
      </c>
      <c r="B53" s="31"/>
      <c r="C53" s="36">
        <v>31.1</v>
      </c>
      <c r="D53" s="36">
        <v>30.8</v>
      </c>
      <c r="E53" s="36">
        <v>31.1</v>
      </c>
      <c r="F53" s="36">
        <v>31.2</v>
      </c>
      <c r="G53" s="36">
        <v>31.7</v>
      </c>
      <c r="H53" s="36">
        <v>31.5</v>
      </c>
      <c r="I53" s="36">
        <v>33.6</v>
      </c>
      <c r="J53" s="36">
        <v>30.4</v>
      </c>
      <c r="K53" s="36">
        <v>31.6</v>
      </c>
      <c r="L53" s="36">
        <v>33.6</v>
      </c>
      <c r="M53" s="36">
        <v>35</v>
      </c>
      <c r="N53" s="36">
        <v>35.799999999999997</v>
      </c>
    </row>
    <row r="54" spans="1:55" x14ac:dyDescent="0.2">
      <c r="A54" s="128" t="s">
        <v>171</v>
      </c>
      <c r="B54" s="19"/>
      <c r="C54" s="169">
        <v>31.305555555555557</v>
      </c>
      <c r="D54" s="169">
        <v>31.238888888888887</v>
      </c>
      <c r="E54" s="169">
        <v>30.991666666666667</v>
      </c>
      <c r="F54" s="169">
        <v>30.938888888888886</v>
      </c>
      <c r="G54" s="169">
        <v>31.247222222222224</v>
      </c>
      <c r="H54" s="169">
        <v>31.318055555555556</v>
      </c>
      <c r="I54" s="169">
        <v>32.094444444444449</v>
      </c>
      <c r="J54" s="169">
        <v>32.269444444444439</v>
      </c>
      <c r="K54" s="169">
        <v>32.977142857142866</v>
      </c>
      <c r="L54" s="169">
        <v>33.951428571428579</v>
      </c>
      <c r="M54" s="169">
        <v>34.17499999999999</v>
      </c>
      <c r="N54" s="169">
        <v>33.702777777777783</v>
      </c>
    </row>
    <row r="55" spans="1:55" x14ac:dyDescent="0.2">
      <c r="A55" s="14"/>
      <c r="B55" s="161"/>
      <c r="C55" s="6"/>
      <c r="D55" s="6"/>
      <c r="E55" s="6"/>
      <c r="F55" s="6"/>
      <c r="G55" s="6"/>
      <c r="H55" s="6"/>
      <c r="I55" s="6"/>
      <c r="J55" s="6"/>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c r="AV55" s="97"/>
      <c r="AW55" s="97"/>
      <c r="AX55" s="97"/>
      <c r="AY55" s="97"/>
      <c r="AZ55" s="97"/>
      <c r="BA55" s="97"/>
      <c r="BB55" s="97"/>
      <c r="BC55" s="97"/>
    </row>
    <row r="56" spans="1:55" s="16" customFormat="1" x14ac:dyDescent="0.2">
      <c r="A56" s="14" t="s">
        <v>45</v>
      </c>
      <c r="B56" s="19"/>
      <c r="C56" s="6"/>
      <c r="D56" s="6"/>
      <c r="E56" s="6"/>
      <c r="F56" s="6"/>
      <c r="G56" s="6"/>
      <c r="H56" s="6"/>
      <c r="I56" s="6"/>
      <c r="J56" s="6"/>
      <c r="K56" s="7"/>
      <c r="L56" s="7"/>
      <c r="M56" s="7"/>
      <c r="N56" s="7"/>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row>
    <row r="57" spans="1:55" s="16" customFormat="1" ht="12.75" customHeight="1" x14ac:dyDescent="0.2">
      <c r="A57" s="186" t="s">
        <v>170</v>
      </c>
      <c r="B57" s="186"/>
      <c r="C57" s="186"/>
      <c r="D57" s="186"/>
      <c r="E57" s="186"/>
      <c r="F57" s="186"/>
      <c r="G57" s="186"/>
      <c r="H57" s="186"/>
      <c r="I57" s="186"/>
      <c r="J57" s="186"/>
      <c r="K57" s="186"/>
      <c r="L57" s="186"/>
      <c r="M57" s="186"/>
      <c r="N57" s="186"/>
      <c r="O57" s="168"/>
      <c r="P57" s="168"/>
      <c r="Q57" s="168"/>
      <c r="R57" s="168"/>
      <c r="S57" s="168"/>
      <c r="T57" s="168"/>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row>
    <row r="58" spans="1:55" s="16" customFormat="1" x14ac:dyDescent="0.2">
      <c r="A58" s="186"/>
      <c r="B58" s="186"/>
      <c r="C58" s="186"/>
      <c r="D58" s="186"/>
      <c r="E58" s="186"/>
      <c r="F58" s="186"/>
      <c r="G58" s="186"/>
      <c r="H58" s="186"/>
      <c r="I58" s="186"/>
      <c r="J58" s="186"/>
      <c r="K58" s="186"/>
      <c r="L58" s="186"/>
      <c r="M58" s="186"/>
      <c r="N58" s="186"/>
      <c r="O58" s="168"/>
      <c r="P58" s="168"/>
      <c r="Q58" s="168"/>
      <c r="R58" s="168"/>
      <c r="S58" s="168"/>
      <c r="T58" s="168"/>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row>
    <row r="59" spans="1:55" s="8" customFormat="1" ht="12.75" customHeight="1" x14ac:dyDescent="0.2">
      <c r="A59" s="186"/>
      <c r="B59" s="186"/>
      <c r="C59" s="186"/>
      <c r="D59" s="186"/>
      <c r="E59" s="186"/>
      <c r="F59" s="186"/>
      <c r="G59" s="186"/>
      <c r="H59" s="186"/>
      <c r="I59" s="186"/>
      <c r="J59" s="186"/>
      <c r="K59" s="186"/>
      <c r="L59" s="186"/>
      <c r="M59" s="186"/>
      <c r="N59" s="186"/>
      <c r="O59" s="17"/>
      <c r="P59" s="17"/>
      <c r="Q59" s="17"/>
      <c r="R59" s="17"/>
      <c r="S59" s="17"/>
      <c r="T59" s="17"/>
      <c r="U59" s="17"/>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row>
    <row r="60" spans="1:55" s="8" customFormat="1" x14ac:dyDescent="0.2">
      <c r="A60" s="185"/>
      <c r="B60" s="185"/>
      <c r="C60" s="185"/>
      <c r="D60" s="185"/>
      <c r="E60" s="185"/>
      <c r="F60" s="185"/>
      <c r="G60" s="185"/>
      <c r="H60" s="185"/>
      <c r="I60" s="185"/>
      <c r="J60" s="185"/>
      <c r="K60" s="185"/>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row>
    <row r="61" spans="1:55" s="8" customFormat="1" x14ac:dyDescent="0.2">
      <c r="A61" s="105" t="s">
        <v>167</v>
      </c>
      <c r="B61" s="19"/>
      <c r="C61" s="6"/>
      <c r="D61" s="6"/>
      <c r="E61" s="6"/>
      <c r="F61" s="6"/>
      <c r="G61" s="6"/>
      <c r="H61" s="6"/>
      <c r="I61" s="6"/>
      <c r="J61" s="6"/>
      <c r="K61" s="6"/>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row>
    <row r="62" spans="1:55" s="8" customFormat="1" x14ac:dyDescent="0.2">
      <c r="A62" s="9"/>
      <c r="B62" s="20"/>
      <c r="C62" s="97"/>
      <c r="D62" s="97"/>
      <c r="E62" s="97"/>
      <c r="F62" s="97"/>
      <c r="G62" s="97"/>
      <c r="H62" s="97"/>
      <c r="I62" s="97"/>
      <c r="J62" s="97"/>
      <c r="K62" s="9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row>
  </sheetData>
  <mergeCells count="4">
    <mergeCell ref="A60:K60"/>
    <mergeCell ref="A1:N1"/>
    <mergeCell ref="A2:N2"/>
    <mergeCell ref="A57:N59"/>
  </mergeCells>
  <hyperlinks>
    <hyperlink ref="A61" r:id="rId1" display="Source: ILO (2015), &quot;ILOSTAT Database&quot;, ILO Department of Statistics" xr:uid="{00000000-0004-0000-0E00-000000000000}"/>
  </hyperlinks>
  <pageMargins left="0.70866141732283472" right="0.70866141732283472" top="0.74803149606299213" bottom="0.74803149606299213" header="0.31496062992125984" footer="0.31496062992125984"/>
  <pageSetup paperSize="9" scale="57" orientation="portrait" r:id="rId2"/>
  <headerFooter>
    <oddHeader>&amp;LOECD Family database (http://www.oecd.org/els/family/database.htm)</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49"/>
  <sheetViews>
    <sheetView showGridLines="0" zoomScale="115" zoomScaleNormal="115" workbookViewId="0">
      <selection sqref="A1:I1"/>
    </sheetView>
  </sheetViews>
  <sheetFormatPr defaultColWidth="8.85546875" defaultRowHeight="12.75" x14ac:dyDescent="0.2"/>
  <cols>
    <col min="1" max="1" width="15.85546875" style="43" bestFit="1" customWidth="1"/>
    <col min="2" max="11" width="8.85546875" style="43"/>
    <col min="12" max="12" width="16.7109375" style="43" customWidth="1"/>
    <col min="13" max="13" width="20" style="43" customWidth="1"/>
    <col min="14" max="14" width="20" style="49" customWidth="1"/>
    <col min="15" max="16384" width="8.85546875" style="43"/>
  </cols>
  <sheetData>
    <row r="1" spans="1:14" s="37" customFormat="1" ht="16.5" x14ac:dyDescent="0.2">
      <c r="A1" s="179" t="s">
        <v>190</v>
      </c>
      <c r="B1" s="179"/>
      <c r="C1" s="179"/>
      <c r="D1" s="179"/>
      <c r="E1" s="179"/>
      <c r="F1" s="179"/>
      <c r="G1" s="179"/>
      <c r="H1" s="179"/>
      <c r="I1" s="179"/>
      <c r="J1" s="72"/>
      <c r="K1" s="73"/>
      <c r="L1" s="100"/>
      <c r="M1" s="98"/>
      <c r="N1" s="98"/>
    </row>
    <row r="2" spans="1:14" s="37" customFormat="1" ht="16.5" x14ac:dyDescent="0.2">
      <c r="A2" s="191" t="s">
        <v>175</v>
      </c>
      <c r="B2" s="191"/>
      <c r="C2" s="191"/>
      <c r="D2" s="191"/>
      <c r="E2" s="191"/>
      <c r="F2" s="191"/>
      <c r="G2" s="191"/>
      <c r="H2" s="191"/>
      <c r="I2" s="191"/>
      <c r="J2" s="72"/>
      <c r="K2" s="73"/>
      <c r="L2" s="100"/>
      <c r="M2" s="98"/>
      <c r="N2" s="98"/>
    </row>
    <row r="3" spans="1:14" s="37" customFormat="1" ht="14.25" customHeight="1" x14ac:dyDescent="0.2">
      <c r="A3" s="192"/>
      <c r="B3" s="192"/>
      <c r="C3" s="192"/>
      <c r="D3" s="192"/>
      <c r="E3" s="192"/>
      <c r="F3" s="192"/>
      <c r="G3" s="192"/>
      <c r="H3" s="192"/>
      <c r="I3" s="192"/>
      <c r="J3" s="73"/>
      <c r="K3" s="73"/>
      <c r="L3" s="63"/>
      <c r="M3" s="177"/>
      <c r="N3" s="177"/>
    </row>
    <row r="4" spans="1:14" s="37" customFormat="1" ht="14.25" customHeight="1" x14ac:dyDescent="0.2">
      <c r="A4" s="62"/>
      <c r="B4" s="62"/>
      <c r="C4" s="62"/>
      <c r="D4" s="62"/>
      <c r="E4" s="62"/>
      <c r="F4" s="62"/>
      <c r="G4" s="62"/>
      <c r="H4" s="62"/>
      <c r="I4" s="62"/>
      <c r="J4" s="73"/>
      <c r="K4" s="73"/>
      <c r="L4" s="39"/>
      <c r="M4" s="42" t="s">
        <v>71</v>
      </c>
      <c r="N4" s="51" t="s">
        <v>70</v>
      </c>
    </row>
    <row r="5" spans="1:14" s="37" customFormat="1" ht="11.25" customHeight="1" x14ac:dyDescent="0.2">
      <c r="A5" s="60"/>
      <c r="B5" s="60"/>
      <c r="C5" s="60"/>
      <c r="D5" s="60"/>
      <c r="E5" s="60"/>
      <c r="F5" s="60"/>
      <c r="G5" s="60"/>
      <c r="H5" s="60"/>
      <c r="I5" s="60"/>
      <c r="J5" s="73"/>
      <c r="K5" s="73"/>
      <c r="L5" s="44" t="s">
        <v>31</v>
      </c>
      <c r="M5" s="45">
        <v>3.3</v>
      </c>
      <c r="N5" s="45">
        <v>1.1200000000000001</v>
      </c>
    </row>
    <row r="6" spans="1:14" s="37" customFormat="1" ht="14.25" customHeight="1" x14ac:dyDescent="0.2">
      <c r="A6" s="60"/>
      <c r="B6" s="60"/>
      <c r="C6" s="60"/>
      <c r="D6" s="60"/>
      <c r="E6" s="60"/>
      <c r="F6" s="60"/>
      <c r="G6" s="60"/>
      <c r="H6" s="60"/>
      <c r="I6" s="60"/>
      <c r="J6" s="73"/>
      <c r="K6" s="73"/>
      <c r="L6" s="46" t="s">
        <v>11</v>
      </c>
      <c r="M6" s="47">
        <v>1.78</v>
      </c>
      <c r="N6" s="47">
        <v>1.67</v>
      </c>
    </row>
    <row r="7" spans="1:14" ht="12.75" customHeight="1" x14ac:dyDescent="0.2">
      <c r="A7" s="61"/>
      <c r="B7" s="61"/>
      <c r="C7" s="61"/>
      <c r="D7" s="61"/>
      <c r="E7" s="61"/>
      <c r="F7" s="61"/>
      <c r="G7" s="61"/>
      <c r="H7" s="61"/>
      <c r="I7" s="61"/>
      <c r="J7" s="68"/>
      <c r="K7" s="68"/>
      <c r="L7" s="44" t="s">
        <v>23</v>
      </c>
      <c r="M7" s="45">
        <v>1.92</v>
      </c>
      <c r="N7" s="45">
        <v>1.9</v>
      </c>
    </row>
    <row r="8" spans="1:14" ht="12.75" customHeight="1" x14ac:dyDescent="0.2">
      <c r="A8" s="61"/>
      <c r="B8" s="61"/>
      <c r="C8" s="61"/>
      <c r="D8" s="61"/>
      <c r="E8" s="61"/>
      <c r="F8" s="61"/>
      <c r="G8" s="61"/>
      <c r="H8" s="61"/>
      <c r="I8" s="61"/>
      <c r="J8" s="68"/>
      <c r="K8" s="68"/>
      <c r="L8" s="46" t="s">
        <v>25</v>
      </c>
      <c r="M8" s="47">
        <v>3.28</v>
      </c>
      <c r="N8" s="47">
        <v>2.4</v>
      </c>
    </row>
    <row r="9" spans="1:14" ht="12.75" customHeight="1" x14ac:dyDescent="0.2">
      <c r="A9" s="61"/>
      <c r="B9" s="61"/>
      <c r="C9" s="61"/>
      <c r="D9" s="61"/>
      <c r="E9" s="61"/>
      <c r="F9" s="61"/>
      <c r="G9" s="61"/>
      <c r="H9" s="61"/>
      <c r="I9" s="61"/>
      <c r="J9" s="68"/>
      <c r="K9" s="68"/>
      <c r="L9" s="44" t="s">
        <v>3</v>
      </c>
      <c r="M9" s="45">
        <v>3.95</v>
      </c>
      <c r="N9" s="45">
        <v>2.95</v>
      </c>
    </row>
    <row r="10" spans="1:14" ht="12.75" customHeight="1" x14ac:dyDescent="0.2">
      <c r="A10" s="61"/>
      <c r="B10" s="61"/>
      <c r="C10" s="61"/>
      <c r="D10" s="61"/>
      <c r="E10" s="61"/>
      <c r="F10" s="61"/>
      <c r="G10" s="61"/>
      <c r="H10" s="61"/>
      <c r="I10" s="61"/>
      <c r="J10" s="68"/>
      <c r="K10" s="68"/>
      <c r="L10" s="46" t="s">
        <v>36</v>
      </c>
      <c r="M10" s="47">
        <v>4.07</v>
      </c>
      <c r="N10" s="47">
        <v>3.82</v>
      </c>
    </row>
    <row r="11" spans="1:14" ht="12.75" customHeight="1" x14ac:dyDescent="0.2">
      <c r="A11" s="61"/>
      <c r="B11" s="61"/>
      <c r="C11" s="61"/>
      <c r="D11" s="61"/>
      <c r="E11" s="61"/>
      <c r="F11" s="61"/>
      <c r="G11" s="61"/>
      <c r="H11" s="61"/>
      <c r="I11" s="61"/>
      <c r="J11" s="68"/>
      <c r="K11" s="68"/>
      <c r="L11" s="44" t="s">
        <v>34</v>
      </c>
      <c r="M11" s="45">
        <v>4.1900000000000004</v>
      </c>
      <c r="N11" s="45">
        <v>4.51</v>
      </c>
    </row>
    <row r="12" spans="1:14" ht="12.75" customHeight="1" x14ac:dyDescent="0.2">
      <c r="A12" s="61"/>
      <c r="B12" s="61"/>
      <c r="C12" s="61"/>
      <c r="D12" s="61"/>
      <c r="E12" s="61"/>
      <c r="F12" s="61"/>
      <c r="G12" s="61"/>
      <c r="H12" s="61"/>
      <c r="I12" s="61"/>
      <c r="J12" s="68"/>
      <c r="K12" s="68"/>
      <c r="L12" s="46" t="s">
        <v>63</v>
      </c>
      <c r="M12" s="47">
        <v>8.42</v>
      </c>
      <c r="N12" s="47">
        <v>4.6100000000000003</v>
      </c>
    </row>
    <row r="13" spans="1:14" ht="12.75" customHeight="1" x14ac:dyDescent="0.2">
      <c r="A13" s="61"/>
      <c r="B13" s="61"/>
      <c r="C13" s="61"/>
      <c r="D13" s="61"/>
      <c r="E13" s="61"/>
      <c r="F13" s="61"/>
      <c r="G13" s="61"/>
      <c r="H13" s="61"/>
      <c r="I13" s="61"/>
      <c r="J13" s="68"/>
      <c r="K13" s="68"/>
      <c r="L13" s="44" t="s">
        <v>0</v>
      </c>
      <c r="M13" s="45">
        <v>4.7300000000000004</v>
      </c>
      <c r="N13" s="45">
        <v>5.86</v>
      </c>
    </row>
    <row r="14" spans="1:14" ht="12.75" customHeight="1" x14ac:dyDescent="0.2">
      <c r="A14" s="61"/>
      <c r="B14" s="61"/>
      <c r="C14" s="61"/>
      <c r="D14" s="61"/>
      <c r="E14" s="61"/>
      <c r="F14" s="61"/>
      <c r="G14" s="61"/>
      <c r="H14" s="61"/>
      <c r="I14" s="61"/>
      <c r="J14" s="68"/>
      <c r="K14" s="68"/>
      <c r="L14" s="46" t="s">
        <v>35</v>
      </c>
      <c r="M14" s="47">
        <v>4.97</v>
      </c>
      <c r="N14" s="47">
        <v>6.21</v>
      </c>
    </row>
    <row r="15" spans="1:14" ht="12.75" customHeight="1" x14ac:dyDescent="0.2">
      <c r="A15" s="61"/>
      <c r="B15" s="61"/>
      <c r="C15" s="61"/>
      <c r="D15" s="61"/>
      <c r="E15" s="61"/>
      <c r="F15" s="61"/>
      <c r="G15" s="61"/>
      <c r="H15" s="61"/>
      <c r="I15" s="61"/>
      <c r="J15" s="68"/>
      <c r="K15" s="68"/>
      <c r="L15" s="44" t="s">
        <v>20</v>
      </c>
      <c r="M15" s="45">
        <v>5.65</v>
      </c>
      <c r="N15" s="45">
        <v>6.23</v>
      </c>
    </row>
    <row r="16" spans="1:14" ht="12.75" customHeight="1" x14ac:dyDescent="0.2">
      <c r="A16" s="61"/>
      <c r="B16" s="61"/>
      <c r="C16" s="61"/>
      <c r="D16" s="61"/>
      <c r="E16" s="61"/>
      <c r="F16" s="61"/>
      <c r="G16" s="61"/>
      <c r="H16" s="61"/>
      <c r="I16" s="61"/>
      <c r="J16" s="68"/>
      <c r="K16" s="68"/>
      <c r="L16" s="46" t="s">
        <v>7</v>
      </c>
      <c r="M16" s="47">
        <v>5.69</v>
      </c>
      <c r="N16" s="47">
        <v>8.31</v>
      </c>
    </row>
    <row r="17" spans="1:14" ht="12.75" customHeight="1" x14ac:dyDescent="0.2">
      <c r="A17" s="61"/>
      <c r="B17" s="61"/>
      <c r="C17" s="61"/>
      <c r="D17" s="61"/>
      <c r="E17" s="61"/>
      <c r="F17" s="61"/>
      <c r="G17" s="61"/>
      <c r="H17" s="61"/>
      <c r="I17" s="61"/>
      <c r="J17" s="68"/>
      <c r="K17" s="68"/>
      <c r="L17" s="44" t="s">
        <v>1</v>
      </c>
      <c r="M17" s="45">
        <v>8.9499999999999993</v>
      </c>
      <c r="N17" s="45">
        <v>8.65</v>
      </c>
    </row>
    <row r="18" spans="1:14" ht="12.75" customHeight="1" x14ac:dyDescent="0.2">
      <c r="A18" s="61"/>
      <c r="B18" s="61"/>
      <c r="C18" s="61"/>
      <c r="D18" s="61"/>
      <c r="E18" s="61"/>
      <c r="F18" s="61"/>
      <c r="G18" s="61"/>
      <c r="H18" s="61"/>
      <c r="I18" s="61"/>
      <c r="J18" s="68"/>
      <c r="K18" s="68"/>
      <c r="L18" s="46" t="s">
        <v>21</v>
      </c>
      <c r="M18" s="47">
        <v>8.52</v>
      </c>
      <c r="N18" s="47">
        <v>9.4</v>
      </c>
    </row>
    <row r="19" spans="1:14" ht="12.75" customHeight="1" x14ac:dyDescent="0.2">
      <c r="A19" s="61"/>
      <c r="B19" s="61"/>
      <c r="C19" s="61"/>
      <c r="D19" s="61"/>
      <c r="E19" s="61"/>
      <c r="F19" s="61"/>
      <c r="G19" s="61"/>
      <c r="H19" s="61"/>
      <c r="I19" s="61"/>
      <c r="J19" s="68"/>
      <c r="K19" s="68"/>
      <c r="L19" s="44" t="s">
        <v>16</v>
      </c>
      <c r="M19" s="45">
        <v>6.63</v>
      </c>
      <c r="N19" s="45">
        <v>9.43</v>
      </c>
    </row>
    <row r="20" spans="1:14" ht="12.75" customHeight="1" x14ac:dyDescent="0.2">
      <c r="A20" s="194" t="s">
        <v>176</v>
      </c>
      <c r="B20" s="194"/>
      <c r="C20" s="194"/>
      <c r="D20" s="194"/>
      <c r="E20" s="194"/>
      <c r="F20" s="194"/>
      <c r="G20" s="194"/>
      <c r="H20" s="194"/>
      <c r="I20" s="194"/>
      <c r="J20" s="68"/>
      <c r="K20" s="68"/>
      <c r="L20" s="46" t="s">
        <v>145</v>
      </c>
      <c r="M20" s="47">
        <v>12.5</v>
      </c>
      <c r="N20" s="47">
        <v>9.65</v>
      </c>
    </row>
    <row r="21" spans="1:14" s="37" customFormat="1" ht="12.75" customHeight="1" x14ac:dyDescent="0.2">
      <c r="A21" s="182" t="s">
        <v>72</v>
      </c>
      <c r="B21" s="182"/>
      <c r="C21" s="182"/>
      <c r="D21" s="182"/>
      <c r="E21" s="182"/>
      <c r="F21" s="182"/>
      <c r="G21" s="182"/>
      <c r="H21" s="182"/>
      <c r="I21" s="182"/>
      <c r="J21" s="73"/>
      <c r="K21" s="73"/>
      <c r="L21" s="44" t="s">
        <v>26</v>
      </c>
      <c r="M21" s="45">
        <v>6.87</v>
      </c>
      <c r="N21" s="45">
        <v>9.68</v>
      </c>
    </row>
    <row r="22" spans="1:14" ht="12.75" customHeight="1" x14ac:dyDescent="0.2">
      <c r="A22" s="182" t="s">
        <v>73</v>
      </c>
      <c r="B22" s="182"/>
      <c r="C22" s="182"/>
      <c r="D22" s="182"/>
      <c r="E22" s="182"/>
      <c r="F22" s="182"/>
      <c r="G22" s="182"/>
      <c r="H22" s="182"/>
      <c r="I22" s="182"/>
      <c r="J22" s="68"/>
      <c r="K22" s="68"/>
      <c r="L22" s="46" t="s">
        <v>24</v>
      </c>
      <c r="M22" s="47">
        <v>8.3699999999999992</v>
      </c>
      <c r="N22" s="47">
        <v>10.119999999999999</v>
      </c>
    </row>
    <row r="23" spans="1:14" ht="12.75" customHeight="1" x14ac:dyDescent="0.25">
      <c r="A23" s="180" t="s">
        <v>64</v>
      </c>
      <c r="B23" s="180"/>
      <c r="C23" s="180"/>
      <c r="D23" s="180"/>
      <c r="E23" s="180"/>
      <c r="F23" s="180"/>
      <c r="G23" s="180"/>
      <c r="H23" s="180"/>
      <c r="I23" s="180"/>
      <c r="J23" s="68"/>
      <c r="K23" s="68"/>
      <c r="L23" s="44" t="s">
        <v>28</v>
      </c>
      <c r="M23" s="45">
        <v>7.86</v>
      </c>
      <c r="N23" s="45">
        <v>10.89</v>
      </c>
    </row>
    <row r="24" spans="1:14" ht="12.75" customHeight="1" x14ac:dyDescent="0.25">
      <c r="A24" s="68"/>
      <c r="B24" s="80"/>
      <c r="C24" s="80"/>
      <c r="D24" s="80"/>
      <c r="E24" s="80"/>
      <c r="F24" s="80"/>
      <c r="G24" s="80"/>
      <c r="H24" s="80"/>
      <c r="I24" s="80"/>
      <c r="J24" s="68"/>
      <c r="K24" s="68"/>
      <c r="L24" s="46" t="s">
        <v>2</v>
      </c>
      <c r="M24" s="47">
        <v>9.67</v>
      </c>
      <c r="N24" s="47">
        <v>11.11</v>
      </c>
    </row>
    <row r="25" spans="1:14" ht="12.75" customHeight="1" x14ac:dyDescent="0.25">
      <c r="A25" s="76"/>
      <c r="B25" s="80"/>
      <c r="C25" s="80"/>
      <c r="D25" s="80"/>
      <c r="E25" s="80"/>
      <c r="F25" s="80"/>
      <c r="G25" s="80"/>
      <c r="H25" s="80"/>
      <c r="I25" s="80"/>
      <c r="J25" s="74"/>
      <c r="K25" s="68"/>
      <c r="L25" s="44" t="s">
        <v>8</v>
      </c>
      <c r="M25" s="45">
        <v>11.56</v>
      </c>
      <c r="N25" s="45">
        <v>11.17</v>
      </c>
    </row>
    <row r="26" spans="1:14" ht="12.75" customHeight="1" x14ac:dyDescent="0.2">
      <c r="A26" s="76"/>
      <c r="B26" s="68"/>
      <c r="C26" s="68"/>
      <c r="D26" s="68"/>
      <c r="E26" s="68"/>
      <c r="F26" s="68"/>
      <c r="G26" s="68"/>
      <c r="H26" s="68"/>
      <c r="I26" s="68"/>
      <c r="J26" s="74"/>
      <c r="K26" s="68"/>
      <c r="L26" s="46" t="s">
        <v>19</v>
      </c>
      <c r="M26" s="47">
        <v>8.23</v>
      </c>
      <c r="N26" s="47">
        <v>12.37</v>
      </c>
    </row>
    <row r="27" spans="1:14" ht="12.75" customHeight="1" x14ac:dyDescent="0.2">
      <c r="A27" s="76"/>
      <c r="B27" s="76"/>
      <c r="C27" s="76"/>
      <c r="D27" s="76"/>
      <c r="E27" s="76"/>
      <c r="F27" s="76"/>
      <c r="G27" s="76"/>
      <c r="H27" s="76"/>
      <c r="I27" s="76"/>
      <c r="J27" s="74"/>
      <c r="K27" s="68"/>
      <c r="L27" s="44" t="s">
        <v>10</v>
      </c>
      <c r="M27" s="45">
        <v>9.1300000000000008</v>
      </c>
      <c r="N27" s="45">
        <v>12.47</v>
      </c>
    </row>
    <row r="28" spans="1:14" ht="12.75" customHeight="1" x14ac:dyDescent="0.2">
      <c r="A28" s="68"/>
      <c r="B28" s="68"/>
      <c r="C28" s="68"/>
      <c r="D28" s="68"/>
      <c r="E28" s="68"/>
      <c r="F28" s="68"/>
      <c r="G28" s="68"/>
      <c r="H28" s="68"/>
      <c r="I28" s="68"/>
      <c r="J28" s="68"/>
      <c r="K28" s="68"/>
      <c r="L28" s="46" t="s">
        <v>4</v>
      </c>
      <c r="M28" s="47">
        <v>11.47</v>
      </c>
      <c r="N28" s="47">
        <v>12.83</v>
      </c>
    </row>
    <row r="29" spans="1:14" ht="12.75" customHeight="1" x14ac:dyDescent="0.2">
      <c r="A29" s="68"/>
      <c r="B29" s="68"/>
      <c r="C29" s="68"/>
      <c r="D29" s="68"/>
      <c r="E29" s="68"/>
      <c r="F29" s="68"/>
      <c r="G29" s="68"/>
      <c r="H29" s="68"/>
      <c r="I29" s="68"/>
      <c r="J29" s="68"/>
      <c r="K29" s="68"/>
      <c r="L29" s="123" t="s">
        <v>43</v>
      </c>
      <c r="M29" s="124">
        <v>11.408055555555555</v>
      </c>
      <c r="N29" s="124">
        <v>13.083888888888888</v>
      </c>
    </row>
    <row r="30" spans="1:14" ht="12.75" customHeight="1" x14ac:dyDescent="0.2">
      <c r="A30" s="68"/>
      <c r="B30" s="68"/>
      <c r="C30" s="68"/>
      <c r="D30" s="68"/>
      <c r="E30" s="68"/>
      <c r="F30" s="68"/>
      <c r="G30" s="68"/>
      <c r="H30" s="68"/>
      <c r="I30" s="68"/>
      <c r="J30" s="68"/>
      <c r="K30" s="68"/>
      <c r="L30" s="46" t="s">
        <v>5</v>
      </c>
      <c r="M30" s="47">
        <v>13.34</v>
      </c>
      <c r="N30" s="47">
        <v>13.4</v>
      </c>
    </row>
    <row r="31" spans="1:14" ht="12.75" customHeight="1" x14ac:dyDescent="0.2">
      <c r="A31" s="68"/>
      <c r="B31" s="68"/>
      <c r="C31" s="68"/>
      <c r="D31" s="68"/>
      <c r="E31" s="68"/>
      <c r="F31" s="68"/>
      <c r="G31" s="68"/>
      <c r="H31" s="68"/>
      <c r="I31" s="68"/>
      <c r="J31" s="68"/>
      <c r="K31" s="68"/>
      <c r="L31" s="44" t="s">
        <v>33</v>
      </c>
      <c r="M31" s="45">
        <v>10.56</v>
      </c>
      <c r="N31" s="45">
        <v>13.54</v>
      </c>
    </row>
    <row r="32" spans="1:14" ht="12.75" customHeight="1" x14ac:dyDescent="0.2">
      <c r="A32" s="68"/>
      <c r="B32" s="68"/>
      <c r="C32" s="68"/>
      <c r="D32" s="68"/>
      <c r="E32" s="68"/>
      <c r="F32" s="68"/>
      <c r="G32" s="68"/>
      <c r="H32" s="68"/>
      <c r="I32" s="68"/>
      <c r="J32" s="68"/>
      <c r="K32" s="68"/>
      <c r="L32" s="46" t="s">
        <v>9</v>
      </c>
      <c r="M32" s="47">
        <v>11.09</v>
      </c>
      <c r="N32" s="47">
        <v>14.05</v>
      </c>
    </row>
    <row r="33" spans="1:14" ht="12.75" customHeight="1" x14ac:dyDescent="0.2">
      <c r="A33" s="68"/>
      <c r="B33" s="68"/>
      <c r="C33" s="68"/>
      <c r="D33" s="68"/>
      <c r="E33" s="68"/>
      <c r="F33" s="68"/>
      <c r="G33" s="68"/>
      <c r="H33" s="68"/>
      <c r="I33" s="68"/>
      <c r="J33" s="68"/>
      <c r="K33" s="68"/>
      <c r="L33" s="44" t="s">
        <v>50</v>
      </c>
      <c r="M33" s="45">
        <v>11.91</v>
      </c>
      <c r="N33" s="45">
        <v>15.57</v>
      </c>
    </row>
    <row r="34" spans="1:14" ht="12.75" customHeight="1" x14ac:dyDescent="0.2">
      <c r="A34" s="68"/>
      <c r="B34" s="68"/>
      <c r="C34" s="68"/>
      <c r="D34" s="68"/>
      <c r="E34" s="68"/>
      <c r="F34" s="68"/>
      <c r="G34" s="68"/>
      <c r="H34" s="68"/>
      <c r="I34" s="68"/>
      <c r="J34" s="68"/>
      <c r="K34" s="68"/>
      <c r="L34" s="46" t="s">
        <v>29</v>
      </c>
      <c r="M34" s="47">
        <v>14.61</v>
      </c>
      <c r="N34" s="47">
        <v>15.61</v>
      </c>
    </row>
    <row r="35" spans="1:14" ht="12.75" customHeight="1" x14ac:dyDescent="0.2">
      <c r="A35" s="68"/>
      <c r="B35" s="68"/>
      <c r="C35" s="68"/>
      <c r="D35" s="68"/>
      <c r="E35" s="68"/>
      <c r="F35" s="68"/>
      <c r="G35" s="68"/>
      <c r="H35" s="68"/>
      <c r="I35" s="68"/>
      <c r="J35" s="68"/>
      <c r="K35" s="68"/>
      <c r="L35" s="44" t="s">
        <v>18</v>
      </c>
      <c r="M35" s="45">
        <v>14.43</v>
      </c>
      <c r="N35" s="45">
        <v>15.74</v>
      </c>
    </row>
    <row r="36" spans="1:14" ht="12.75" customHeight="1" x14ac:dyDescent="0.2">
      <c r="A36" s="68"/>
      <c r="B36" s="68"/>
      <c r="C36" s="68"/>
      <c r="D36" s="68"/>
      <c r="E36" s="68"/>
      <c r="F36" s="68"/>
      <c r="G36" s="68"/>
      <c r="H36" s="68"/>
      <c r="I36" s="68"/>
      <c r="J36" s="68"/>
      <c r="K36" s="68"/>
      <c r="L36" s="46" t="s">
        <v>6</v>
      </c>
      <c r="M36" s="47">
        <v>9.1300000000000008</v>
      </c>
      <c r="N36" s="47">
        <v>16.98</v>
      </c>
    </row>
    <row r="37" spans="1:14" ht="12.75" customHeight="1" x14ac:dyDescent="0.2">
      <c r="A37" s="68"/>
      <c r="B37" s="68"/>
      <c r="C37" s="68"/>
      <c r="D37" s="68"/>
      <c r="E37" s="68"/>
      <c r="F37" s="68"/>
      <c r="G37" s="68"/>
      <c r="H37" s="68"/>
      <c r="I37" s="68"/>
      <c r="J37" s="68"/>
      <c r="K37" s="68"/>
      <c r="L37" s="44" t="s">
        <v>30</v>
      </c>
      <c r="M37" s="45">
        <v>16.7</v>
      </c>
      <c r="N37" s="45">
        <v>17.059999999999999</v>
      </c>
    </row>
    <row r="38" spans="1:14" ht="12.75" customHeight="1" x14ac:dyDescent="0.2">
      <c r="A38" s="68"/>
      <c r="B38" s="68"/>
      <c r="C38" s="68"/>
      <c r="D38" s="68"/>
      <c r="E38" s="68"/>
      <c r="F38" s="68"/>
      <c r="G38" s="68"/>
      <c r="H38" s="68"/>
      <c r="I38" s="68"/>
      <c r="J38" s="68"/>
      <c r="K38" s="68"/>
      <c r="L38" s="46" t="s">
        <v>32</v>
      </c>
      <c r="M38" s="47">
        <v>13.33</v>
      </c>
      <c r="N38" s="47">
        <v>17.18</v>
      </c>
    </row>
    <row r="39" spans="1:14" ht="12.75" customHeight="1" x14ac:dyDescent="0.2">
      <c r="A39" s="68"/>
      <c r="B39" s="68"/>
      <c r="C39" s="68"/>
      <c r="D39" s="68"/>
      <c r="E39" s="68"/>
      <c r="F39" s="68"/>
      <c r="G39" s="68"/>
      <c r="H39" s="68"/>
      <c r="I39" s="68"/>
      <c r="J39" s="68"/>
      <c r="K39" s="68"/>
      <c r="L39" s="44" t="s">
        <v>22</v>
      </c>
      <c r="M39" s="45">
        <v>15.74</v>
      </c>
      <c r="N39" s="45">
        <v>17.28</v>
      </c>
    </row>
    <row r="40" spans="1:14" ht="12.75" customHeight="1" x14ac:dyDescent="0.2">
      <c r="A40" s="68"/>
      <c r="B40" s="68"/>
      <c r="C40" s="68"/>
      <c r="D40" s="68"/>
      <c r="E40" s="68"/>
      <c r="F40" s="68"/>
      <c r="G40" s="68"/>
      <c r="H40" s="68"/>
      <c r="I40" s="68"/>
      <c r="J40" s="68"/>
      <c r="K40" s="68"/>
      <c r="L40" s="46" t="s">
        <v>17</v>
      </c>
      <c r="M40" s="47">
        <v>13.96</v>
      </c>
      <c r="N40" s="47">
        <v>19.260000000000002</v>
      </c>
    </row>
    <row r="41" spans="1:14" ht="12.75" customHeight="1" x14ac:dyDescent="0.2">
      <c r="A41" s="68"/>
      <c r="B41" s="68"/>
      <c r="C41" s="68"/>
      <c r="D41" s="68"/>
      <c r="E41" s="68"/>
      <c r="F41" s="68"/>
      <c r="G41" s="68"/>
      <c r="H41" s="68"/>
      <c r="I41" s="68"/>
      <c r="J41" s="68"/>
      <c r="K41" s="68"/>
      <c r="L41" s="44" t="s">
        <v>13</v>
      </c>
      <c r="M41" s="45">
        <v>10.53</v>
      </c>
      <c r="N41" s="45">
        <v>20.5</v>
      </c>
    </row>
    <row r="42" spans="1:14" ht="12.75" customHeight="1" x14ac:dyDescent="0.2">
      <c r="A42" s="68"/>
      <c r="B42" s="68"/>
      <c r="C42" s="68"/>
      <c r="D42" s="68"/>
      <c r="E42" s="68"/>
      <c r="F42" s="68"/>
      <c r="G42" s="68"/>
      <c r="H42" s="68"/>
      <c r="I42" s="68"/>
      <c r="J42" s="68"/>
      <c r="K42" s="68"/>
      <c r="L42" s="46" t="s">
        <v>37</v>
      </c>
      <c r="M42" s="47">
        <v>27.26</v>
      </c>
      <c r="N42" s="47">
        <v>25.44</v>
      </c>
    </row>
    <row r="43" spans="1:14" ht="12.75" customHeight="1" x14ac:dyDescent="0.2">
      <c r="A43" s="76"/>
      <c r="B43" s="76"/>
      <c r="C43" s="76"/>
      <c r="D43" s="76"/>
      <c r="E43" s="76"/>
      <c r="F43" s="76"/>
      <c r="G43" s="76"/>
      <c r="H43" s="76"/>
      <c r="I43" s="76"/>
      <c r="J43" s="68"/>
      <c r="K43" s="68"/>
      <c r="L43" s="44" t="s">
        <v>12</v>
      </c>
      <c r="M43" s="45">
        <v>22.85</v>
      </c>
      <c r="N43" s="45">
        <v>27.47</v>
      </c>
    </row>
    <row r="44" spans="1:14" ht="12.75" customHeight="1" x14ac:dyDescent="0.2">
      <c r="A44" s="76"/>
      <c r="B44" s="76"/>
      <c r="C44" s="76"/>
      <c r="D44" s="76"/>
      <c r="E44" s="76"/>
      <c r="F44" s="76"/>
      <c r="G44" s="76"/>
      <c r="H44" s="76"/>
      <c r="I44" s="76"/>
      <c r="J44" s="68"/>
      <c r="K44" s="68"/>
      <c r="L44" s="46" t="s">
        <v>27</v>
      </c>
      <c r="M44" s="47">
        <v>25.84</v>
      </c>
      <c r="N44" s="47">
        <v>29.07</v>
      </c>
    </row>
    <row r="45" spans="1:14" ht="12.75" customHeight="1" x14ac:dyDescent="0.2">
      <c r="A45" s="76"/>
      <c r="B45" s="76"/>
      <c r="C45" s="76"/>
      <c r="D45" s="76"/>
      <c r="E45" s="76"/>
      <c r="F45" s="76"/>
      <c r="G45" s="76"/>
      <c r="H45" s="76"/>
      <c r="I45" s="76"/>
      <c r="J45" s="68"/>
      <c r="K45" s="68"/>
      <c r="L45" s="44" t="s">
        <v>62</v>
      </c>
      <c r="M45" s="45">
        <v>27.61</v>
      </c>
      <c r="N45" s="45">
        <v>29.8</v>
      </c>
    </row>
    <row r="46" spans="1:14" ht="12.75" customHeight="1" x14ac:dyDescent="0.2">
      <c r="A46" s="76"/>
      <c r="B46" s="76"/>
      <c r="C46" s="76"/>
      <c r="D46" s="76"/>
      <c r="E46" s="76"/>
      <c r="F46" s="76"/>
      <c r="G46" s="76"/>
      <c r="H46" s="76"/>
      <c r="I46" s="76"/>
      <c r="J46" s="68"/>
      <c r="K46" s="68"/>
      <c r="L46" s="39" t="s">
        <v>14</v>
      </c>
      <c r="M46" s="48">
        <v>25.25</v>
      </c>
      <c r="N46" s="48">
        <v>32.01</v>
      </c>
    </row>
    <row r="47" spans="1:14" s="52" customFormat="1" ht="13.5" customHeight="1" x14ac:dyDescent="0.2">
      <c r="A47" s="76"/>
      <c r="B47" s="76"/>
      <c r="C47" s="76"/>
      <c r="D47" s="76"/>
      <c r="E47" s="76"/>
      <c r="F47" s="76"/>
      <c r="G47" s="76"/>
      <c r="H47" s="76"/>
      <c r="I47" s="76"/>
      <c r="J47" s="75"/>
      <c r="K47" s="75"/>
      <c r="L47" s="43"/>
      <c r="M47" s="43"/>
      <c r="N47" s="49"/>
    </row>
    <row r="48" spans="1:14" ht="12.75" customHeight="1" x14ac:dyDescent="0.2">
      <c r="A48" s="76"/>
      <c r="B48" s="76"/>
      <c r="C48" s="76"/>
      <c r="D48" s="76"/>
      <c r="E48" s="76"/>
      <c r="F48" s="76"/>
      <c r="G48" s="76"/>
      <c r="H48" s="76"/>
      <c r="I48" s="76"/>
      <c r="J48" s="68"/>
      <c r="K48" s="68"/>
    </row>
    <row r="49" spans="1:11" ht="12.95" customHeight="1" x14ac:dyDescent="0.2">
      <c r="A49" s="76"/>
      <c r="B49" s="76"/>
      <c r="C49" s="76"/>
      <c r="D49" s="76"/>
      <c r="E49" s="76"/>
      <c r="F49" s="76"/>
      <c r="G49" s="76"/>
      <c r="H49" s="76"/>
      <c r="I49" s="76"/>
      <c r="J49" s="68"/>
      <c r="K49" s="68"/>
    </row>
  </sheetData>
  <mergeCells count="8">
    <mergeCell ref="A23:I23"/>
    <mergeCell ref="A2:I2"/>
    <mergeCell ref="A3:I3"/>
    <mergeCell ref="M3:N3"/>
    <mergeCell ref="A1:I1"/>
    <mergeCell ref="A20:I20"/>
    <mergeCell ref="A22:I22"/>
    <mergeCell ref="A21:I21"/>
  </mergeCells>
  <hyperlinks>
    <hyperlink ref="A23" r:id="rId1" display="Source: OECD Employment Database 2014" xr:uid="{00000000-0004-0000-1000-000000000000}"/>
  </hyperlinks>
  <pageMargins left="0.70866141732283472" right="0.70866141732283472" top="0.74803149606299213" bottom="0.74803149606299213" header="0.31496062992125984" footer="0.31496062992125984"/>
  <pageSetup paperSize="9" scale="57" orientation="landscape" r:id="rId2"/>
  <headerFooter>
    <oddHeader>&amp;LOECD Family database (http://www.oecd.org/els/family/database.htm)</oddHeader>
  </headerFooter>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sheetPr>
  <dimension ref="A1:BY64"/>
  <sheetViews>
    <sheetView showGridLines="0" topLeftCell="J19" zoomScaleNormal="100" workbookViewId="0">
      <selection activeCell="AD42" sqref="AD42"/>
    </sheetView>
  </sheetViews>
  <sheetFormatPr defaultColWidth="8.85546875" defaultRowHeight="12.75" x14ac:dyDescent="0.2"/>
  <cols>
    <col min="1" max="1" width="16.85546875" style="9" customWidth="1"/>
    <col min="2" max="2" width="4.28515625" style="20" customWidth="1"/>
    <col min="3" max="18" width="5" style="7" bestFit="1" customWidth="1"/>
    <col min="19" max="21" width="5" style="7" customWidth="1"/>
    <col min="22" max="25" width="5" style="7" bestFit="1" customWidth="1"/>
    <col min="26" max="29" width="5" style="7" customWidth="1"/>
    <col min="30" max="31" width="5" style="97" customWidth="1"/>
    <col min="32" max="50" width="5" style="7" bestFit="1" customWidth="1"/>
    <col min="51" max="51" width="5" style="7" customWidth="1"/>
    <col min="52" max="74" width="5" style="7" bestFit="1" customWidth="1"/>
    <col min="75" max="76" width="5" style="7" customWidth="1"/>
    <col min="77" max="77" width="10" style="8" customWidth="1"/>
    <col min="78" max="16384" width="8.85546875" style="9"/>
  </cols>
  <sheetData>
    <row r="1" spans="1:77" x14ac:dyDescent="0.2">
      <c r="A1" s="187" t="s">
        <v>90</v>
      </c>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c r="AH1" s="187"/>
      <c r="BN1" s="8"/>
      <c r="BO1" s="9"/>
      <c r="BP1" s="9"/>
      <c r="BQ1" s="9"/>
      <c r="BR1" s="9"/>
      <c r="BS1" s="9"/>
      <c r="BT1" s="9"/>
      <c r="BU1" s="9"/>
      <c r="BV1" s="9"/>
      <c r="BW1" s="9"/>
      <c r="BX1" s="9"/>
      <c r="BY1" s="9"/>
    </row>
    <row r="2" spans="1:77" ht="13.5" thickBot="1" x14ac:dyDescent="0.25">
      <c r="A2" s="188" t="s">
        <v>83</v>
      </c>
      <c r="B2" s="188"/>
      <c r="C2" s="188"/>
      <c r="D2" s="188"/>
      <c r="E2" s="188"/>
      <c r="F2" s="188"/>
      <c r="G2" s="188"/>
      <c r="H2" s="188"/>
      <c r="I2" s="188"/>
      <c r="J2" s="188"/>
      <c r="K2" s="188"/>
      <c r="L2" s="188"/>
      <c r="M2" s="188"/>
      <c r="N2" s="188"/>
      <c r="O2" s="188"/>
      <c r="P2" s="188"/>
      <c r="Q2" s="188"/>
      <c r="R2" s="188"/>
      <c r="S2" s="188"/>
      <c r="T2" s="188"/>
      <c r="U2" s="188"/>
      <c r="V2" s="188"/>
      <c r="W2" s="188"/>
      <c r="X2" s="188"/>
      <c r="Y2" s="188"/>
      <c r="Z2" s="188"/>
      <c r="AA2" s="188"/>
      <c r="AB2" s="188"/>
      <c r="AC2" s="188"/>
      <c r="AD2" s="188"/>
      <c r="AE2" s="188"/>
      <c r="AF2" s="188"/>
      <c r="AG2" s="188"/>
      <c r="AH2" s="188"/>
      <c r="BY2" s="7"/>
    </row>
    <row r="3" spans="1:77" x14ac:dyDescent="0.2">
      <c r="A3" s="187" t="s">
        <v>51</v>
      </c>
      <c r="B3" s="187"/>
      <c r="C3" s="187"/>
      <c r="D3" s="187"/>
      <c r="E3" s="187"/>
      <c r="F3" s="187"/>
      <c r="G3" s="187"/>
      <c r="H3" s="187"/>
      <c r="I3" s="187"/>
      <c r="J3" s="187"/>
      <c r="K3" s="187"/>
      <c r="L3" s="187"/>
      <c r="M3" s="187"/>
      <c r="N3" s="187"/>
      <c r="O3" s="187"/>
      <c r="P3" s="187"/>
      <c r="Q3" s="187"/>
      <c r="R3" s="187"/>
      <c r="S3" s="187"/>
      <c r="T3" s="187"/>
      <c r="U3" s="187"/>
      <c r="V3" s="187"/>
      <c r="W3" s="187"/>
      <c r="X3" s="187"/>
      <c r="Y3" s="187"/>
      <c r="Z3" s="187"/>
      <c r="AA3" s="187"/>
      <c r="AB3" s="187"/>
      <c r="AC3" s="187"/>
      <c r="AD3" s="187"/>
      <c r="AE3" s="187"/>
      <c r="AF3" s="187"/>
      <c r="AG3" s="187"/>
      <c r="AH3" s="187"/>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row>
    <row r="4" spans="1:77" ht="12.75" customHeight="1" x14ac:dyDescent="0.2">
      <c r="A4" s="21" t="s">
        <v>42</v>
      </c>
      <c r="B4" s="22" t="s">
        <v>44</v>
      </c>
      <c r="C4" s="23">
        <v>1990</v>
      </c>
      <c r="D4" s="23">
        <v>1991</v>
      </c>
      <c r="E4" s="23">
        <v>1992</v>
      </c>
      <c r="F4" s="23">
        <v>1993</v>
      </c>
      <c r="G4" s="23">
        <v>1994</v>
      </c>
      <c r="H4" s="23">
        <v>1995</v>
      </c>
      <c r="I4" s="23">
        <v>1996</v>
      </c>
      <c r="J4" s="23">
        <v>1997</v>
      </c>
      <c r="K4" s="23">
        <v>1998</v>
      </c>
      <c r="L4" s="23">
        <v>1999</v>
      </c>
      <c r="M4" s="23">
        <v>2000</v>
      </c>
      <c r="N4" s="23">
        <v>2001</v>
      </c>
      <c r="O4" s="23">
        <v>2002</v>
      </c>
      <c r="P4" s="23">
        <v>2003</v>
      </c>
      <c r="Q4" s="23">
        <v>2004</v>
      </c>
      <c r="R4" s="23">
        <v>2005</v>
      </c>
      <c r="S4" s="23">
        <v>2006</v>
      </c>
      <c r="T4" s="23">
        <v>2007</v>
      </c>
      <c r="U4" s="23">
        <v>2008</v>
      </c>
      <c r="V4" s="23">
        <v>2009</v>
      </c>
      <c r="W4" s="23">
        <v>2010</v>
      </c>
      <c r="X4" s="23">
        <v>2011</v>
      </c>
      <c r="Y4" s="23">
        <v>2012</v>
      </c>
      <c r="Z4" s="23">
        <v>2013</v>
      </c>
      <c r="AA4" s="23">
        <v>2014</v>
      </c>
      <c r="AB4" s="23">
        <v>2015</v>
      </c>
      <c r="AC4" s="23">
        <v>2016</v>
      </c>
      <c r="AD4" s="23">
        <v>2017</v>
      </c>
      <c r="AE4" s="23">
        <v>2018</v>
      </c>
      <c r="AF4" s="23">
        <v>2019</v>
      </c>
      <c r="AG4" s="23">
        <v>2020</v>
      </c>
      <c r="AH4" s="23">
        <v>2021</v>
      </c>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row>
    <row r="5" spans="1:77" x14ac:dyDescent="0.2">
      <c r="A5" s="24" t="s">
        <v>0</v>
      </c>
      <c r="B5" s="25" t="s">
        <v>95</v>
      </c>
      <c r="C5" s="33" t="s">
        <v>39</v>
      </c>
      <c r="D5" s="33" t="s">
        <v>39</v>
      </c>
      <c r="E5" s="33" t="s">
        <v>39</v>
      </c>
      <c r="F5" s="33" t="s">
        <v>39</v>
      </c>
      <c r="G5" s="33" t="s">
        <v>39</v>
      </c>
      <c r="H5" s="33" t="s">
        <v>39</v>
      </c>
      <c r="I5" s="33" t="s">
        <v>39</v>
      </c>
      <c r="J5" s="33" t="s">
        <v>39</v>
      </c>
      <c r="K5" s="33">
        <v>4.2300000000000004</v>
      </c>
      <c r="L5" s="33" t="s">
        <v>39</v>
      </c>
      <c r="M5" s="33" t="s">
        <v>39</v>
      </c>
      <c r="N5" s="33">
        <v>4.33</v>
      </c>
      <c r="O5" s="33" t="s">
        <v>39</v>
      </c>
      <c r="P5" s="33" t="s">
        <v>39</v>
      </c>
      <c r="Q5" s="33">
        <v>3.94</v>
      </c>
      <c r="R5" s="33" t="s">
        <v>39</v>
      </c>
      <c r="S5" s="33">
        <v>6.02</v>
      </c>
      <c r="T5" s="33">
        <v>5.8</v>
      </c>
      <c r="U5" s="33">
        <v>4.8099999999999996</v>
      </c>
      <c r="V5" s="33">
        <v>5.05</v>
      </c>
      <c r="W5" s="33">
        <v>4.3600000000000003</v>
      </c>
      <c r="X5" s="33">
        <v>4.9000000000000004</v>
      </c>
      <c r="Y5" s="33">
        <v>4.95</v>
      </c>
      <c r="Z5" s="33">
        <v>4.6500000000000004</v>
      </c>
      <c r="AA5" s="33">
        <v>5.1100000000000003</v>
      </c>
      <c r="AB5" s="33">
        <v>4.59</v>
      </c>
      <c r="AC5" s="33">
        <v>4.95</v>
      </c>
      <c r="AD5" s="33">
        <v>4.7300000000000004</v>
      </c>
      <c r="AE5" s="33" t="s">
        <v>39</v>
      </c>
      <c r="AF5" s="33" t="s">
        <v>39</v>
      </c>
      <c r="AG5" s="33" t="s">
        <v>39</v>
      </c>
      <c r="AH5" s="33" t="s">
        <v>39</v>
      </c>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row>
    <row r="6" spans="1:77" x14ac:dyDescent="0.2">
      <c r="A6" s="12" t="s">
        <v>1</v>
      </c>
      <c r="B6" s="171" t="s">
        <v>96</v>
      </c>
      <c r="C6" s="34" t="s">
        <v>39</v>
      </c>
      <c r="D6" s="34" t="s">
        <v>39</v>
      </c>
      <c r="E6" s="34" t="s">
        <v>39</v>
      </c>
      <c r="F6" s="34" t="s">
        <v>39</v>
      </c>
      <c r="G6" s="34" t="s">
        <v>39</v>
      </c>
      <c r="H6" s="34">
        <v>5.73</v>
      </c>
      <c r="I6" s="34">
        <v>6.34</v>
      </c>
      <c r="J6" s="34">
        <v>5.99</v>
      </c>
      <c r="K6" s="34">
        <v>7.87</v>
      </c>
      <c r="L6" s="34">
        <v>8.06</v>
      </c>
      <c r="M6" s="34">
        <v>7.57</v>
      </c>
      <c r="N6" s="34">
        <v>6.99</v>
      </c>
      <c r="O6" s="34">
        <v>7.34</v>
      </c>
      <c r="P6" s="34">
        <v>7.51</v>
      </c>
      <c r="Q6" s="34">
        <v>9.23</v>
      </c>
      <c r="R6" s="34">
        <v>9.24</v>
      </c>
      <c r="S6" s="34">
        <v>9</v>
      </c>
      <c r="T6" s="34">
        <v>8.68</v>
      </c>
      <c r="U6" s="34">
        <v>8.7899999999999991</v>
      </c>
      <c r="V6" s="34">
        <v>9.16</v>
      </c>
      <c r="W6" s="34">
        <v>9.7799999999999994</v>
      </c>
      <c r="X6" s="34">
        <v>9.6300000000000008</v>
      </c>
      <c r="Y6" s="34">
        <v>9.26</v>
      </c>
      <c r="Z6" s="34">
        <v>9.42</v>
      </c>
      <c r="AA6" s="34">
        <v>9.15</v>
      </c>
      <c r="AB6" s="34">
        <v>9.09</v>
      </c>
      <c r="AC6" s="34">
        <v>8.89</v>
      </c>
      <c r="AD6" s="34">
        <v>9.2100000000000009</v>
      </c>
      <c r="AE6" s="34">
        <v>8.83</v>
      </c>
      <c r="AF6" s="34">
        <v>8.56</v>
      </c>
      <c r="AG6" s="34">
        <v>8.25</v>
      </c>
      <c r="AH6" s="34">
        <v>8.9499999999999993</v>
      </c>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row>
    <row r="7" spans="1:77" x14ac:dyDescent="0.2">
      <c r="A7" s="24" t="s">
        <v>2</v>
      </c>
      <c r="B7" s="25" t="s">
        <v>97</v>
      </c>
      <c r="C7" s="33">
        <v>3.26</v>
      </c>
      <c r="D7" s="33">
        <v>3.01</v>
      </c>
      <c r="E7" s="33">
        <v>3.14</v>
      </c>
      <c r="F7" s="33">
        <v>3.31</v>
      </c>
      <c r="G7" s="33">
        <v>3.46</v>
      </c>
      <c r="H7" s="33">
        <v>3.85</v>
      </c>
      <c r="I7" s="33">
        <v>4.45</v>
      </c>
      <c r="J7" s="33">
        <v>4.5999999999999996</v>
      </c>
      <c r="K7" s="33">
        <v>5.87</v>
      </c>
      <c r="L7" s="33">
        <v>7.72</v>
      </c>
      <c r="M7" s="33">
        <v>6.71</v>
      </c>
      <c r="N7" s="33">
        <v>6.33</v>
      </c>
      <c r="O7" s="33">
        <v>5.76</v>
      </c>
      <c r="P7" s="33">
        <v>6.22</v>
      </c>
      <c r="Q7" s="33">
        <v>6.36</v>
      </c>
      <c r="R7" s="33">
        <v>6.79</v>
      </c>
      <c r="S7" s="33">
        <v>6.94</v>
      </c>
      <c r="T7" s="33">
        <v>6.83</v>
      </c>
      <c r="U7" s="33">
        <v>6.58</v>
      </c>
      <c r="V7" s="33">
        <v>6.51</v>
      </c>
      <c r="W7" s="33">
        <v>6.77</v>
      </c>
      <c r="X7" s="33">
        <v>7.72</v>
      </c>
      <c r="Y7" s="33">
        <v>7.1</v>
      </c>
      <c r="Z7" s="33">
        <v>7.28</v>
      </c>
      <c r="AA7" s="33">
        <v>7.68</v>
      </c>
      <c r="AB7" s="33">
        <v>8.4</v>
      </c>
      <c r="AC7" s="33">
        <v>8.39</v>
      </c>
      <c r="AD7" s="33">
        <v>9.7200000000000006</v>
      </c>
      <c r="AE7" s="33">
        <v>9.8699999999999992</v>
      </c>
      <c r="AF7" s="33">
        <v>10.34</v>
      </c>
      <c r="AG7" s="33">
        <v>9.68</v>
      </c>
      <c r="AH7" s="33">
        <v>9.67</v>
      </c>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row>
    <row r="8" spans="1:77" x14ac:dyDescent="0.2">
      <c r="A8" s="12" t="s">
        <v>4</v>
      </c>
      <c r="B8" s="171" t="s">
        <v>98</v>
      </c>
      <c r="C8" s="34" t="s">
        <v>39</v>
      </c>
      <c r="D8" s="34" t="s">
        <v>39</v>
      </c>
      <c r="E8" s="34" t="s">
        <v>39</v>
      </c>
      <c r="F8" s="34" t="s">
        <v>39</v>
      </c>
      <c r="G8" s="34" t="s">
        <v>39</v>
      </c>
      <c r="H8" s="34" t="s">
        <v>39</v>
      </c>
      <c r="I8" s="34" t="s">
        <v>39</v>
      </c>
      <c r="J8" s="34">
        <v>10.95</v>
      </c>
      <c r="K8" s="34">
        <v>11.07</v>
      </c>
      <c r="L8" s="34">
        <v>11.54</v>
      </c>
      <c r="M8" s="34">
        <v>11.79</v>
      </c>
      <c r="N8" s="34">
        <v>11.95</v>
      </c>
      <c r="O8" s="34">
        <v>12.32</v>
      </c>
      <c r="P8" s="34">
        <v>11.95</v>
      </c>
      <c r="Q8" s="34">
        <v>12.01</v>
      </c>
      <c r="R8" s="34">
        <v>12.5</v>
      </c>
      <c r="S8" s="34">
        <v>12.42</v>
      </c>
      <c r="T8" s="34">
        <v>12.43</v>
      </c>
      <c r="U8" s="34">
        <v>11.9</v>
      </c>
      <c r="V8" s="34">
        <v>12.21</v>
      </c>
      <c r="W8" s="34">
        <v>13.09</v>
      </c>
      <c r="X8" s="34">
        <v>13.45</v>
      </c>
      <c r="Y8" s="34">
        <v>13.13</v>
      </c>
      <c r="Z8" s="34">
        <v>13.15</v>
      </c>
      <c r="AA8" s="34">
        <v>12.94</v>
      </c>
      <c r="AB8" s="34">
        <v>13.06</v>
      </c>
      <c r="AC8" s="34">
        <v>12.63</v>
      </c>
      <c r="AD8" s="34">
        <v>13.24</v>
      </c>
      <c r="AE8" s="34">
        <v>12.76</v>
      </c>
      <c r="AF8" s="34">
        <v>12.16</v>
      </c>
      <c r="AG8" s="34">
        <v>11.06</v>
      </c>
      <c r="AH8" s="34">
        <v>11.47</v>
      </c>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row>
    <row r="9" spans="1:77" x14ac:dyDescent="0.2">
      <c r="A9" s="24" t="s">
        <v>37</v>
      </c>
      <c r="B9" s="25" t="s">
        <v>99</v>
      </c>
      <c r="C9" s="33" t="s">
        <v>39</v>
      </c>
      <c r="D9" s="33" t="s">
        <v>39</v>
      </c>
      <c r="E9" s="33" t="s">
        <v>39</v>
      </c>
      <c r="F9" s="33" t="s">
        <v>39</v>
      </c>
      <c r="G9" s="33" t="s">
        <v>39</v>
      </c>
      <c r="H9" s="33" t="s">
        <v>39</v>
      </c>
      <c r="I9" s="33" t="s">
        <v>39</v>
      </c>
      <c r="J9" s="33" t="s">
        <v>39</v>
      </c>
      <c r="K9" s="33" t="s">
        <v>39</v>
      </c>
      <c r="L9" s="33" t="s">
        <v>39</v>
      </c>
      <c r="M9" s="33" t="s">
        <v>39</v>
      </c>
      <c r="N9" s="33" t="s">
        <v>39</v>
      </c>
      <c r="O9" s="33" t="s">
        <v>39</v>
      </c>
      <c r="P9" s="33" t="s">
        <v>39</v>
      </c>
      <c r="Q9" s="33" t="s">
        <v>39</v>
      </c>
      <c r="R9" s="33" t="s">
        <v>39</v>
      </c>
      <c r="S9" s="33" t="s">
        <v>39</v>
      </c>
      <c r="T9" s="33" t="s">
        <v>39</v>
      </c>
      <c r="U9" s="33" t="s">
        <v>39</v>
      </c>
      <c r="V9" s="33" t="s">
        <v>39</v>
      </c>
      <c r="W9" s="33">
        <v>31.18</v>
      </c>
      <c r="X9" s="33">
        <v>30.88</v>
      </c>
      <c r="Y9" s="33">
        <v>31.17</v>
      </c>
      <c r="Z9" s="33">
        <v>30.45</v>
      </c>
      <c r="AA9" s="33">
        <v>29.79</v>
      </c>
      <c r="AB9" s="33">
        <v>29.68</v>
      </c>
      <c r="AC9" s="33">
        <v>28.9</v>
      </c>
      <c r="AD9" s="33">
        <v>29.15</v>
      </c>
      <c r="AE9" s="33">
        <v>28.63</v>
      </c>
      <c r="AF9" s="33">
        <v>28.32</v>
      </c>
      <c r="AG9" s="33">
        <v>26.18</v>
      </c>
      <c r="AH9" s="33">
        <v>27.26</v>
      </c>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row>
    <row r="10" spans="1:77" x14ac:dyDescent="0.2">
      <c r="A10" s="12" t="s">
        <v>62</v>
      </c>
      <c r="B10" s="171" t="s">
        <v>100</v>
      </c>
      <c r="C10" s="90" t="s">
        <v>39</v>
      </c>
      <c r="D10" s="90" t="s">
        <v>39</v>
      </c>
      <c r="E10" s="90" t="s">
        <v>39</v>
      </c>
      <c r="F10" s="90" t="s">
        <v>39</v>
      </c>
      <c r="G10" s="90" t="s">
        <v>39</v>
      </c>
      <c r="H10" s="90" t="s">
        <v>39</v>
      </c>
      <c r="I10" s="90" t="s">
        <v>39</v>
      </c>
      <c r="J10" s="90" t="s">
        <v>39</v>
      </c>
      <c r="K10" s="90" t="s">
        <v>39</v>
      </c>
      <c r="L10" s="90" t="s">
        <v>39</v>
      </c>
      <c r="M10" s="90" t="s">
        <v>39</v>
      </c>
      <c r="N10" s="90">
        <v>26.23</v>
      </c>
      <c r="O10" s="90">
        <v>29.69</v>
      </c>
      <c r="P10" s="90">
        <v>29.44</v>
      </c>
      <c r="Q10" s="90">
        <v>31.48</v>
      </c>
      <c r="R10" s="90">
        <v>29.7</v>
      </c>
      <c r="S10" s="90" t="s">
        <v>39</v>
      </c>
      <c r="T10" s="90">
        <v>29.12</v>
      </c>
      <c r="U10" s="90">
        <v>28.53</v>
      </c>
      <c r="V10" s="90">
        <v>28.84</v>
      </c>
      <c r="W10" s="90">
        <v>29.64</v>
      </c>
      <c r="X10" s="90">
        <v>29.93</v>
      </c>
      <c r="Y10" s="90">
        <v>29.93</v>
      </c>
      <c r="Z10" s="90">
        <v>29.96</v>
      </c>
      <c r="AA10" s="90">
        <v>27.82</v>
      </c>
      <c r="AB10" s="90">
        <v>27.36</v>
      </c>
      <c r="AC10" s="90">
        <v>25.86</v>
      </c>
      <c r="AD10" s="90">
        <v>26.32</v>
      </c>
      <c r="AE10" s="90">
        <v>26.99</v>
      </c>
      <c r="AF10" s="90">
        <v>26.92</v>
      </c>
      <c r="AG10" s="90">
        <v>26.17</v>
      </c>
      <c r="AH10" s="90">
        <v>27.61</v>
      </c>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row>
    <row r="11" spans="1:77" x14ac:dyDescent="0.2">
      <c r="A11" s="24" t="s">
        <v>63</v>
      </c>
      <c r="B11" s="25" t="s">
        <v>101</v>
      </c>
      <c r="C11" s="89" t="s">
        <v>39</v>
      </c>
      <c r="D11" s="89" t="s">
        <v>39</v>
      </c>
      <c r="E11" s="89" t="s">
        <v>39</v>
      </c>
      <c r="F11" s="89" t="s">
        <v>39</v>
      </c>
      <c r="G11" s="89" t="s">
        <v>39</v>
      </c>
      <c r="H11" s="89" t="s">
        <v>39</v>
      </c>
      <c r="I11" s="89" t="s">
        <v>39</v>
      </c>
      <c r="J11" s="89" t="s">
        <v>39</v>
      </c>
      <c r="K11" s="89" t="s">
        <v>39</v>
      </c>
      <c r="L11" s="89" t="s">
        <v>39</v>
      </c>
      <c r="M11" s="89" t="s">
        <v>39</v>
      </c>
      <c r="N11" s="89" t="s">
        <v>39</v>
      </c>
      <c r="O11" s="89" t="s">
        <v>39</v>
      </c>
      <c r="P11" s="89" t="s">
        <v>39</v>
      </c>
      <c r="Q11" s="89" t="s">
        <v>39</v>
      </c>
      <c r="R11" s="89" t="s">
        <v>39</v>
      </c>
      <c r="S11" s="89" t="s">
        <v>39</v>
      </c>
      <c r="T11" s="89" t="s">
        <v>39</v>
      </c>
      <c r="U11" s="89" t="s">
        <v>39</v>
      </c>
      <c r="V11" s="89" t="s">
        <v>39</v>
      </c>
      <c r="W11" s="89">
        <v>12.58</v>
      </c>
      <c r="X11" s="89">
        <v>9.6999999999999993</v>
      </c>
      <c r="Y11" s="89">
        <v>12.59</v>
      </c>
      <c r="Z11" s="89">
        <v>10.86</v>
      </c>
      <c r="AA11" s="89">
        <v>10.48</v>
      </c>
      <c r="AB11" s="89">
        <v>10.69</v>
      </c>
      <c r="AC11" s="89">
        <v>11.12</v>
      </c>
      <c r="AD11" s="89">
        <v>9.67</v>
      </c>
      <c r="AE11" s="89">
        <v>7.79</v>
      </c>
      <c r="AF11" s="89">
        <v>8.6199999999999992</v>
      </c>
      <c r="AG11" s="89">
        <v>7.86</v>
      </c>
      <c r="AH11" s="89">
        <v>8.42</v>
      </c>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row>
    <row r="12" spans="1:77" x14ac:dyDescent="0.2">
      <c r="A12" s="12" t="s">
        <v>7</v>
      </c>
      <c r="B12" s="171" t="s">
        <v>102</v>
      </c>
      <c r="C12" s="34" t="s">
        <v>39</v>
      </c>
      <c r="D12" s="34" t="s">
        <v>39</v>
      </c>
      <c r="E12" s="34" t="s">
        <v>39</v>
      </c>
      <c r="F12" s="34">
        <v>5.98</v>
      </c>
      <c r="G12" s="34">
        <v>8.94</v>
      </c>
      <c r="H12" s="34">
        <v>9.4</v>
      </c>
      <c r="I12" s="34">
        <v>9.0299999999999994</v>
      </c>
      <c r="J12" s="34">
        <v>8.4</v>
      </c>
      <c r="K12" s="34">
        <v>7.53</v>
      </c>
      <c r="L12" s="34">
        <v>8.2899999999999991</v>
      </c>
      <c r="M12" s="34">
        <v>9.14</v>
      </c>
      <c r="N12" s="34">
        <v>8.98</v>
      </c>
      <c r="O12" s="34">
        <v>8.41</v>
      </c>
      <c r="P12" s="34">
        <v>9.2200000000000006</v>
      </c>
      <c r="Q12" s="34">
        <v>8.42</v>
      </c>
      <c r="R12" s="34">
        <v>7.62</v>
      </c>
      <c r="S12" s="34">
        <v>7.55</v>
      </c>
      <c r="T12" s="34">
        <v>7.25</v>
      </c>
      <c r="U12" s="34">
        <v>6.53</v>
      </c>
      <c r="V12" s="34">
        <v>7</v>
      </c>
      <c r="W12" s="34">
        <v>7.47</v>
      </c>
      <c r="X12" s="34">
        <v>7.18</v>
      </c>
      <c r="Y12" s="34">
        <v>7.42</v>
      </c>
      <c r="Z12" s="34">
        <v>8.0399999999999991</v>
      </c>
      <c r="AA12" s="34">
        <v>8.85</v>
      </c>
      <c r="AB12" s="34">
        <v>8.85</v>
      </c>
      <c r="AC12" s="34">
        <v>8.51</v>
      </c>
      <c r="AD12" s="34">
        <v>8.14</v>
      </c>
      <c r="AE12" s="34">
        <v>6.95</v>
      </c>
      <c r="AF12" s="34">
        <v>6.62</v>
      </c>
      <c r="AG12" s="34">
        <v>6.26</v>
      </c>
      <c r="AH12" s="34">
        <v>5.69</v>
      </c>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row>
    <row r="13" spans="1:77" x14ac:dyDescent="0.2">
      <c r="A13" s="24" t="s">
        <v>10</v>
      </c>
      <c r="B13" s="25" t="s">
        <v>103</v>
      </c>
      <c r="C13" s="33">
        <v>10.62</v>
      </c>
      <c r="D13" s="33">
        <v>11.04</v>
      </c>
      <c r="E13" s="33">
        <v>9.98</v>
      </c>
      <c r="F13" s="33">
        <v>9.25</v>
      </c>
      <c r="G13" s="33">
        <v>11.09</v>
      </c>
      <c r="H13" s="33">
        <v>10.88</v>
      </c>
      <c r="I13" s="33">
        <v>10.76</v>
      </c>
      <c r="J13" s="33">
        <v>10.61</v>
      </c>
      <c r="K13" s="33">
        <v>9.2899999999999991</v>
      </c>
      <c r="L13" s="33">
        <v>9.16</v>
      </c>
      <c r="M13" s="33">
        <v>8.48</v>
      </c>
      <c r="N13" s="33">
        <v>7.72</v>
      </c>
      <c r="O13" s="33">
        <v>7.92</v>
      </c>
      <c r="P13" s="33">
        <v>8.17</v>
      </c>
      <c r="Q13" s="33">
        <v>8.69</v>
      </c>
      <c r="R13" s="33">
        <v>8.4700000000000006</v>
      </c>
      <c r="S13" s="33">
        <v>7.96</v>
      </c>
      <c r="T13" s="33">
        <v>7.81</v>
      </c>
      <c r="U13" s="33">
        <v>7.66</v>
      </c>
      <c r="V13" s="33">
        <v>7.86</v>
      </c>
      <c r="W13" s="33">
        <v>8.14</v>
      </c>
      <c r="X13" s="33">
        <v>8.31</v>
      </c>
      <c r="Y13" s="33">
        <v>7.81</v>
      </c>
      <c r="Z13" s="33">
        <v>8.0500000000000007</v>
      </c>
      <c r="AA13" s="33">
        <v>8.11</v>
      </c>
      <c r="AB13" s="33">
        <v>7.93</v>
      </c>
      <c r="AC13" s="33">
        <v>11.52</v>
      </c>
      <c r="AD13" s="33">
        <v>11.24</v>
      </c>
      <c r="AE13" s="33">
        <v>9.39</v>
      </c>
      <c r="AF13" s="33">
        <v>9.4600000000000009</v>
      </c>
      <c r="AG13" s="33">
        <v>9.15</v>
      </c>
      <c r="AH13" s="33">
        <v>9.1300000000000008</v>
      </c>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row>
    <row r="14" spans="1:77" x14ac:dyDescent="0.2">
      <c r="A14" s="12" t="s">
        <v>11</v>
      </c>
      <c r="B14" s="171" t="s">
        <v>104</v>
      </c>
      <c r="C14" s="34" t="s">
        <v>39</v>
      </c>
      <c r="D14" s="34" t="s">
        <v>39</v>
      </c>
      <c r="E14" s="34" t="s">
        <v>39</v>
      </c>
      <c r="F14" s="34" t="s">
        <v>39</v>
      </c>
      <c r="G14" s="34" t="s">
        <v>39</v>
      </c>
      <c r="H14" s="34" t="s">
        <v>39</v>
      </c>
      <c r="I14" s="34" t="s">
        <v>39</v>
      </c>
      <c r="J14" s="34" t="s">
        <v>39</v>
      </c>
      <c r="K14" s="34" t="s">
        <v>39</v>
      </c>
      <c r="L14" s="34" t="s">
        <v>39</v>
      </c>
      <c r="M14" s="34">
        <v>4.3600000000000003</v>
      </c>
      <c r="N14" s="34">
        <v>3.63</v>
      </c>
      <c r="O14" s="34">
        <v>4.2699999999999996</v>
      </c>
      <c r="P14" s="34">
        <v>3.47</v>
      </c>
      <c r="Q14" s="34">
        <v>3.62</v>
      </c>
      <c r="R14" s="34">
        <v>3.5</v>
      </c>
      <c r="S14" s="34">
        <v>3.32</v>
      </c>
      <c r="T14" s="34">
        <v>2.71</v>
      </c>
      <c r="U14" s="34">
        <v>3.37</v>
      </c>
      <c r="V14" s="34">
        <v>2.96</v>
      </c>
      <c r="W14" s="34">
        <v>4.82</v>
      </c>
      <c r="X14" s="34">
        <v>5.59</v>
      </c>
      <c r="Y14" s="34">
        <v>4.6900000000000004</v>
      </c>
      <c r="Z14" s="34">
        <v>4.07</v>
      </c>
      <c r="AA14" s="34">
        <v>3.36</v>
      </c>
      <c r="AB14" s="34">
        <v>3.88</v>
      </c>
      <c r="AC14" s="34">
        <v>3.9</v>
      </c>
      <c r="AD14" s="34">
        <v>3.31</v>
      </c>
      <c r="AE14" s="34">
        <v>3.61</v>
      </c>
      <c r="AF14" s="34">
        <v>3.13</v>
      </c>
      <c r="AG14" s="34">
        <v>2.79</v>
      </c>
      <c r="AH14" s="34">
        <v>1.78</v>
      </c>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row>
    <row r="15" spans="1:77" x14ac:dyDescent="0.2">
      <c r="A15" s="24" t="s">
        <v>17</v>
      </c>
      <c r="B15" s="25" t="s">
        <v>105</v>
      </c>
      <c r="C15" s="33" t="s">
        <v>39</v>
      </c>
      <c r="D15" s="33" t="s">
        <v>39</v>
      </c>
      <c r="E15" s="33" t="s">
        <v>39</v>
      </c>
      <c r="F15" s="33" t="s">
        <v>39</v>
      </c>
      <c r="G15" s="33" t="s">
        <v>39</v>
      </c>
      <c r="H15" s="33" t="s">
        <v>39</v>
      </c>
      <c r="I15" s="33" t="s">
        <v>39</v>
      </c>
      <c r="J15" s="33">
        <v>15.61</v>
      </c>
      <c r="K15" s="33">
        <v>14.73</v>
      </c>
      <c r="L15" s="33">
        <v>13.99</v>
      </c>
      <c r="M15" s="33">
        <v>13.07</v>
      </c>
      <c r="N15" s="33">
        <v>12.94</v>
      </c>
      <c r="O15" s="33">
        <v>12.58</v>
      </c>
      <c r="P15" s="33">
        <v>12.76</v>
      </c>
      <c r="Q15" s="33">
        <v>12.8</v>
      </c>
      <c r="R15" s="33">
        <v>13.01</v>
      </c>
      <c r="S15" s="33">
        <v>12.72</v>
      </c>
      <c r="T15" s="33">
        <v>12.42</v>
      </c>
      <c r="U15" s="33">
        <v>11.31</v>
      </c>
      <c r="V15" s="33">
        <v>10.62</v>
      </c>
      <c r="W15" s="33">
        <v>12.48</v>
      </c>
      <c r="X15" s="33">
        <v>12.82</v>
      </c>
      <c r="Y15" s="33">
        <v>12.77</v>
      </c>
      <c r="Z15" s="33">
        <v>12.48</v>
      </c>
      <c r="AA15" s="33">
        <v>12.61</v>
      </c>
      <c r="AB15" s="33">
        <v>12.63</v>
      </c>
      <c r="AC15" s="33">
        <v>13.19</v>
      </c>
      <c r="AD15" s="33">
        <v>13.29</v>
      </c>
      <c r="AE15" s="33">
        <v>13.42</v>
      </c>
      <c r="AF15" s="33">
        <v>12.96</v>
      </c>
      <c r="AG15" s="33">
        <v>12.28</v>
      </c>
      <c r="AH15" s="33">
        <v>13.96</v>
      </c>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row>
    <row r="16" spans="1:77" x14ac:dyDescent="0.2">
      <c r="A16" s="12" t="s">
        <v>18</v>
      </c>
      <c r="B16" s="171" t="s">
        <v>106</v>
      </c>
      <c r="C16" s="34">
        <v>9.36</v>
      </c>
      <c r="D16" s="34">
        <v>8.73</v>
      </c>
      <c r="E16" s="34">
        <v>9.1</v>
      </c>
      <c r="F16" s="34">
        <v>9.24</v>
      </c>
      <c r="G16" s="34">
        <v>9.75</v>
      </c>
      <c r="H16" s="34">
        <v>11.4</v>
      </c>
      <c r="I16" s="34">
        <v>11.49</v>
      </c>
      <c r="J16" s="34">
        <v>12.12</v>
      </c>
      <c r="K16" s="34">
        <v>13.01</v>
      </c>
      <c r="L16" s="34">
        <v>13.29</v>
      </c>
      <c r="M16" s="34">
        <v>14.58</v>
      </c>
      <c r="N16" s="34">
        <v>13.64</v>
      </c>
      <c r="O16" s="34">
        <v>12.46</v>
      </c>
      <c r="P16" s="34">
        <v>11.87</v>
      </c>
      <c r="Q16" s="34">
        <v>12</v>
      </c>
      <c r="R16" s="34">
        <v>13.04</v>
      </c>
      <c r="S16" s="34">
        <v>14.01</v>
      </c>
      <c r="T16" s="34">
        <v>14.02</v>
      </c>
      <c r="U16" s="34">
        <v>13.82</v>
      </c>
      <c r="V16" s="34">
        <v>13.03</v>
      </c>
      <c r="W16" s="34">
        <v>14.14</v>
      </c>
      <c r="X16" s="34">
        <v>14.71</v>
      </c>
      <c r="Y16" s="34">
        <v>14.4</v>
      </c>
      <c r="Z16" s="34">
        <v>15.26</v>
      </c>
      <c r="AA16" s="34">
        <v>15.11</v>
      </c>
      <c r="AB16" s="34">
        <v>15.92</v>
      </c>
      <c r="AC16" s="34">
        <v>15.87</v>
      </c>
      <c r="AD16" s="34">
        <v>16.38</v>
      </c>
      <c r="AE16" s="34">
        <v>16.16</v>
      </c>
      <c r="AF16" s="34">
        <v>15.99</v>
      </c>
      <c r="AG16" s="34">
        <v>14.84</v>
      </c>
      <c r="AH16" s="34">
        <v>14.43</v>
      </c>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row>
    <row r="17" spans="1:77" x14ac:dyDescent="0.2">
      <c r="A17" s="24" t="s">
        <v>8</v>
      </c>
      <c r="B17" s="25" t="s">
        <v>107</v>
      </c>
      <c r="C17" s="33">
        <v>9.7799999999999994</v>
      </c>
      <c r="D17" s="33">
        <v>9.43</v>
      </c>
      <c r="E17" s="33">
        <v>10.06</v>
      </c>
      <c r="F17" s="33">
        <v>9.89</v>
      </c>
      <c r="G17" s="33">
        <v>9.84</v>
      </c>
      <c r="H17" s="33">
        <v>9.8800000000000008</v>
      </c>
      <c r="I17" s="33">
        <v>11</v>
      </c>
      <c r="J17" s="33">
        <v>11.47</v>
      </c>
      <c r="K17" s="33">
        <v>12.11</v>
      </c>
      <c r="L17" s="33">
        <v>12.8</v>
      </c>
      <c r="M17" s="33">
        <v>12.49</v>
      </c>
      <c r="N17" s="33">
        <v>12.2</v>
      </c>
      <c r="O17" s="33">
        <v>11.81</v>
      </c>
      <c r="P17" s="33">
        <v>12.14</v>
      </c>
      <c r="Q17" s="33">
        <v>12.67</v>
      </c>
      <c r="R17" s="33">
        <v>14.43</v>
      </c>
      <c r="S17" s="33">
        <v>14.74</v>
      </c>
      <c r="T17" s="33">
        <v>14.66</v>
      </c>
      <c r="U17" s="33">
        <v>14.68</v>
      </c>
      <c r="V17" s="33">
        <v>14.38</v>
      </c>
      <c r="W17" s="33">
        <v>14.34</v>
      </c>
      <c r="X17" s="33">
        <v>14.38</v>
      </c>
      <c r="Y17" s="33">
        <v>13.68</v>
      </c>
      <c r="Z17" s="33">
        <v>13.22</v>
      </c>
      <c r="AA17" s="33">
        <v>12.98</v>
      </c>
      <c r="AB17" s="33">
        <v>13.01</v>
      </c>
      <c r="AC17" s="33">
        <v>13.16</v>
      </c>
      <c r="AD17" s="33">
        <v>12.88</v>
      </c>
      <c r="AE17" s="33">
        <v>12.77</v>
      </c>
      <c r="AF17" s="33">
        <v>12.24</v>
      </c>
      <c r="AG17" s="33">
        <v>10.88</v>
      </c>
      <c r="AH17" s="33">
        <v>11.56</v>
      </c>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row>
    <row r="18" spans="1:77" x14ac:dyDescent="0.2">
      <c r="A18" s="12" t="s">
        <v>19</v>
      </c>
      <c r="B18" s="171" t="s">
        <v>108</v>
      </c>
      <c r="C18" s="34">
        <v>16.88</v>
      </c>
      <c r="D18" s="34">
        <v>14.75</v>
      </c>
      <c r="E18" s="34">
        <v>10.25</v>
      </c>
      <c r="F18" s="34">
        <v>10.02</v>
      </c>
      <c r="G18" s="34">
        <v>10.199999999999999</v>
      </c>
      <c r="H18" s="34">
        <v>9.5</v>
      </c>
      <c r="I18" s="34">
        <v>10.51</v>
      </c>
      <c r="J18" s="34">
        <v>10.199999999999999</v>
      </c>
      <c r="K18" s="34">
        <v>11.95</v>
      </c>
      <c r="L18" s="34">
        <v>11.58</v>
      </c>
      <c r="M18" s="34">
        <v>11.82</v>
      </c>
      <c r="N18" s="34">
        <v>11.52</v>
      </c>
      <c r="O18" s="34">
        <v>10.35</v>
      </c>
      <c r="P18" s="34">
        <v>9.68</v>
      </c>
      <c r="Q18" s="34">
        <v>10.6</v>
      </c>
      <c r="R18" s="34">
        <v>10.19</v>
      </c>
      <c r="S18" s="34">
        <v>9.1</v>
      </c>
      <c r="T18" s="34">
        <v>9.2899999999999991</v>
      </c>
      <c r="U18" s="34">
        <v>9.9600000000000009</v>
      </c>
      <c r="V18" s="34">
        <v>10.73</v>
      </c>
      <c r="W18" s="34">
        <v>11.02</v>
      </c>
      <c r="X18" s="34">
        <v>10.69</v>
      </c>
      <c r="Y18" s="34">
        <v>8.9</v>
      </c>
      <c r="Z18" s="34">
        <v>9.2100000000000009</v>
      </c>
      <c r="AA18" s="34">
        <v>11.07</v>
      </c>
      <c r="AB18" s="34">
        <v>11.36</v>
      </c>
      <c r="AC18" s="34">
        <v>10.27</v>
      </c>
      <c r="AD18" s="34">
        <v>9.84</v>
      </c>
      <c r="AE18" s="34">
        <v>9.51</v>
      </c>
      <c r="AF18" s="34">
        <v>10.89</v>
      </c>
      <c r="AG18" s="34">
        <v>8.83</v>
      </c>
      <c r="AH18" s="34">
        <v>8.23</v>
      </c>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row>
    <row r="19" spans="1:77" x14ac:dyDescent="0.2">
      <c r="A19" s="24" t="s">
        <v>20</v>
      </c>
      <c r="B19" s="25" t="s">
        <v>109</v>
      </c>
      <c r="C19" s="33" t="s">
        <v>39</v>
      </c>
      <c r="D19" s="33" t="s">
        <v>39</v>
      </c>
      <c r="E19" s="33" t="s">
        <v>39</v>
      </c>
      <c r="F19" s="33" t="s">
        <v>39</v>
      </c>
      <c r="G19" s="33" t="s">
        <v>39</v>
      </c>
      <c r="H19" s="33" t="s">
        <v>39</v>
      </c>
      <c r="I19" s="33" t="s">
        <v>39</v>
      </c>
      <c r="J19" s="33">
        <v>6.95</v>
      </c>
      <c r="K19" s="33">
        <v>7.28</v>
      </c>
      <c r="L19" s="33">
        <v>6.55</v>
      </c>
      <c r="M19" s="33">
        <v>7.67</v>
      </c>
      <c r="N19" s="33">
        <v>8.1300000000000008</v>
      </c>
      <c r="O19" s="33">
        <v>7.9</v>
      </c>
      <c r="P19" s="33">
        <v>8.33</v>
      </c>
      <c r="Q19" s="33">
        <v>7.47</v>
      </c>
      <c r="R19" s="33">
        <v>7.58</v>
      </c>
      <c r="S19" s="33">
        <v>7.54</v>
      </c>
      <c r="T19" s="33">
        <v>7.76</v>
      </c>
      <c r="U19" s="33">
        <v>8.6199999999999992</v>
      </c>
      <c r="V19" s="33">
        <v>9.19</v>
      </c>
      <c r="W19" s="33">
        <v>10.220000000000001</v>
      </c>
      <c r="X19" s="33">
        <v>9.69</v>
      </c>
      <c r="Y19" s="33">
        <v>10.45</v>
      </c>
      <c r="Z19" s="33">
        <v>11.42</v>
      </c>
      <c r="AA19" s="33">
        <v>11.24</v>
      </c>
      <c r="AB19" s="33">
        <v>11.57</v>
      </c>
      <c r="AC19" s="33">
        <v>9.33</v>
      </c>
      <c r="AD19" s="33">
        <v>8.2200000000000006</v>
      </c>
      <c r="AE19" s="33">
        <v>6.72</v>
      </c>
      <c r="AF19" s="33">
        <v>6.15</v>
      </c>
      <c r="AG19" s="33">
        <v>5.35</v>
      </c>
      <c r="AH19" s="33">
        <v>5.65</v>
      </c>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row>
    <row r="20" spans="1:77" x14ac:dyDescent="0.2">
      <c r="A20" s="12" t="s">
        <v>9</v>
      </c>
      <c r="B20" s="171" t="s">
        <v>110</v>
      </c>
      <c r="C20" s="34" t="s">
        <v>39</v>
      </c>
      <c r="D20" s="34">
        <v>13.7</v>
      </c>
      <c r="E20" s="34">
        <v>13.7</v>
      </c>
      <c r="F20" s="34">
        <v>13.69</v>
      </c>
      <c r="G20" s="34">
        <v>13.61</v>
      </c>
      <c r="H20" s="34">
        <v>12.75</v>
      </c>
      <c r="I20" s="34">
        <v>11.87</v>
      </c>
      <c r="J20" s="34">
        <v>11.39</v>
      </c>
      <c r="K20" s="34">
        <v>10.07</v>
      </c>
      <c r="L20" s="34">
        <v>10.33</v>
      </c>
      <c r="M20" s="34">
        <v>11.48</v>
      </c>
      <c r="N20" s="34">
        <v>10.44</v>
      </c>
      <c r="O20" s="34">
        <v>9.5299999999999994</v>
      </c>
      <c r="P20" s="34">
        <v>10.85</v>
      </c>
      <c r="Q20" s="34">
        <v>9.64</v>
      </c>
      <c r="R20" s="34">
        <v>10.58</v>
      </c>
      <c r="S20" s="34">
        <v>10.44</v>
      </c>
      <c r="T20" s="34">
        <v>11</v>
      </c>
      <c r="U20" s="34">
        <v>8.8800000000000008</v>
      </c>
      <c r="V20" s="34">
        <v>8.82</v>
      </c>
      <c r="W20" s="34">
        <v>11.67</v>
      </c>
      <c r="X20" s="34">
        <v>12.06</v>
      </c>
      <c r="Y20" s="34">
        <v>12.91</v>
      </c>
      <c r="Z20" s="34">
        <v>14.12</v>
      </c>
      <c r="AA20" s="34">
        <v>13.29</v>
      </c>
      <c r="AB20" s="34">
        <v>11.51</v>
      </c>
      <c r="AC20" s="34">
        <v>10.8</v>
      </c>
      <c r="AD20" s="34">
        <v>9.26</v>
      </c>
      <c r="AE20" s="34">
        <v>7.62</v>
      </c>
      <c r="AF20" s="34">
        <v>6.29</v>
      </c>
      <c r="AG20" s="34">
        <v>7.17</v>
      </c>
      <c r="AH20" s="34">
        <v>11.09</v>
      </c>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row>
    <row r="21" spans="1:77" x14ac:dyDescent="0.2">
      <c r="A21" s="24" t="s">
        <v>21</v>
      </c>
      <c r="B21" s="25" t="s">
        <v>111</v>
      </c>
      <c r="C21" s="33">
        <v>6.64</v>
      </c>
      <c r="D21" s="33">
        <v>6.13</v>
      </c>
      <c r="E21" s="33">
        <v>6.58</v>
      </c>
      <c r="F21" s="33">
        <v>7.37</v>
      </c>
      <c r="G21" s="33">
        <v>7.96</v>
      </c>
      <c r="H21" s="33">
        <v>8.69</v>
      </c>
      <c r="I21" s="33">
        <v>7.14</v>
      </c>
      <c r="J21" s="33">
        <v>7.13</v>
      </c>
      <c r="K21" s="33">
        <v>5.93</v>
      </c>
      <c r="L21" s="33">
        <v>3.84</v>
      </c>
      <c r="M21" s="33">
        <v>4.92</v>
      </c>
      <c r="N21" s="33" t="s">
        <v>39</v>
      </c>
      <c r="O21" s="33">
        <v>4.5</v>
      </c>
      <c r="P21" s="33">
        <v>4.42</v>
      </c>
      <c r="Q21" s="33">
        <v>3.69</v>
      </c>
      <c r="R21" s="33">
        <v>3.15</v>
      </c>
      <c r="S21" s="33">
        <v>5.0999999999999996</v>
      </c>
      <c r="T21" s="33">
        <v>7.11</v>
      </c>
      <c r="U21" s="33">
        <v>7.28</v>
      </c>
      <c r="V21" s="33">
        <v>7.71</v>
      </c>
      <c r="W21" s="33">
        <v>8.92</v>
      </c>
      <c r="X21" s="33">
        <v>9.8000000000000007</v>
      </c>
      <c r="Y21" s="33">
        <v>9.89</v>
      </c>
      <c r="Z21" s="33">
        <v>10.130000000000001</v>
      </c>
      <c r="AA21" s="33">
        <v>9.2100000000000009</v>
      </c>
      <c r="AB21" s="33">
        <v>8.69</v>
      </c>
      <c r="AC21" s="33">
        <v>8.61</v>
      </c>
      <c r="AD21" s="33">
        <v>8.85</v>
      </c>
      <c r="AE21" s="33">
        <v>9.6</v>
      </c>
      <c r="AF21" s="33">
        <v>8.89</v>
      </c>
      <c r="AG21" s="33">
        <v>8.25</v>
      </c>
      <c r="AH21" s="33">
        <v>8.52</v>
      </c>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row>
    <row r="22" spans="1:77" x14ac:dyDescent="0.2">
      <c r="A22" s="12" t="s">
        <v>38</v>
      </c>
      <c r="B22" s="171" t="s">
        <v>112</v>
      </c>
      <c r="C22" s="34" t="s">
        <v>39</v>
      </c>
      <c r="D22" s="34" t="s">
        <v>39</v>
      </c>
      <c r="E22" s="34" t="s">
        <v>39</v>
      </c>
      <c r="F22" s="34" t="s">
        <v>39</v>
      </c>
      <c r="G22" s="34" t="s">
        <v>39</v>
      </c>
      <c r="H22" s="34" t="s">
        <v>39</v>
      </c>
      <c r="I22" s="34" t="s">
        <v>39</v>
      </c>
      <c r="J22" s="34" t="s">
        <v>39</v>
      </c>
      <c r="K22" s="34" t="s">
        <v>39</v>
      </c>
      <c r="L22" s="34" t="s">
        <v>39</v>
      </c>
      <c r="M22" s="34" t="s">
        <v>39</v>
      </c>
      <c r="N22" s="34" t="s">
        <v>39</v>
      </c>
      <c r="O22" s="34" t="s">
        <v>39</v>
      </c>
      <c r="P22" s="34" t="s">
        <v>39</v>
      </c>
      <c r="Q22" s="34" t="s">
        <v>39</v>
      </c>
      <c r="R22" s="34" t="s">
        <v>39</v>
      </c>
      <c r="S22" s="34" t="s">
        <v>39</v>
      </c>
      <c r="T22" s="34" t="s">
        <v>39</v>
      </c>
      <c r="U22" s="34" t="s">
        <v>39</v>
      </c>
      <c r="V22" s="34" t="s">
        <v>39</v>
      </c>
      <c r="W22" s="34" t="s">
        <v>39</v>
      </c>
      <c r="X22" s="34" t="s">
        <v>39</v>
      </c>
      <c r="Y22" s="34" t="s">
        <v>39</v>
      </c>
      <c r="Z22" s="34" t="s">
        <v>39</v>
      </c>
      <c r="AA22" s="34" t="s">
        <v>39</v>
      </c>
      <c r="AB22" s="34" t="s">
        <v>39</v>
      </c>
      <c r="AC22" s="34" t="s">
        <v>39</v>
      </c>
      <c r="AD22" s="34" t="s">
        <v>39</v>
      </c>
      <c r="AE22" s="34" t="s">
        <v>39</v>
      </c>
      <c r="AF22" s="34" t="s">
        <v>39</v>
      </c>
      <c r="AG22" s="34" t="s">
        <v>39</v>
      </c>
      <c r="AH22" s="34" t="s">
        <v>39</v>
      </c>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row>
    <row r="23" spans="1:77" x14ac:dyDescent="0.2">
      <c r="A23" s="24" t="s">
        <v>22</v>
      </c>
      <c r="B23" s="25" t="s">
        <v>113</v>
      </c>
      <c r="C23" s="33">
        <v>3.88</v>
      </c>
      <c r="D23" s="33">
        <v>4.03</v>
      </c>
      <c r="E23" s="33">
        <v>6.23</v>
      </c>
      <c r="F23" s="33">
        <v>4.8600000000000003</v>
      </c>
      <c r="G23" s="33">
        <v>6.06</v>
      </c>
      <c r="H23" s="33">
        <v>6.04</v>
      </c>
      <c r="I23" s="33">
        <v>6.58</v>
      </c>
      <c r="J23" s="33">
        <v>7.26</v>
      </c>
      <c r="K23" s="33">
        <v>7.39</v>
      </c>
      <c r="L23" s="33">
        <v>8.4600000000000009</v>
      </c>
      <c r="M23" s="33">
        <v>8.74</v>
      </c>
      <c r="N23" s="33">
        <v>8.3000000000000007</v>
      </c>
      <c r="O23" s="33">
        <v>8.4</v>
      </c>
      <c r="P23" s="33">
        <v>8.2200000000000006</v>
      </c>
      <c r="Q23" s="33">
        <v>9.86</v>
      </c>
      <c r="R23" s="33">
        <v>10.47</v>
      </c>
      <c r="S23" s="33">
        <v>11.13</v>
      </c>
      <c r="T23" s="33">
        <v>11.14</v>
      </c>
      <c r="U23" s="33">
        <v>11.51</v>
      </c>
      <c r="V23" s="33">
        <v>10.79</v>
      </c>
      <c r="W23" s="33">
        <v>11.33</v>
      </c>
      <c r="X23" s="33">
        <v>12.19</v>
      </c>
      <c r="Y23" s="33">
        <v>12.91</v>
      </c>
      <c r="Z23" s="33">
        <v>12.36</v>
      </c>
      <c r="AA23" s="33">
        <v>13.1</v>
      </c>
      <c r="AB23" s="33">
        <v>13.62</v>
      </c>
      <c r="AC23" s="33">
        <v>13.5</v>
      </c>
      <c r="AD23" s="33">
        <v>15.01</v>
      </c>
      <c r="AE23" s="33">
        <v>16.54</v>
      </c>
      <c r="AF23" s="33">
        <v>16.71</v>
      </c>
      <c r="AG23" s="33">
        <v>14.85</v>
      </c>
      <c r="AH23" s="33">
        <v>15.74</v>
      </c>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row>
    <row r="24" spans="1:77" x14ac:dyDescent="0.2">
      <c r="A24" s="12" t="s">
        <v>13</v>
      </c>
      <c r="B24" s="171" t="s">
        <v>114</v>
      </c>
      <c r="C24" s="34">
        <v>5.43</v>
      </c>
      <c r="D24" s="34">
        <v>5.38</v>
      </c>
      <c r="E24" s="34">
        <v>5.15</v>
      </c>
      <c r="F24" s="34">
        <v>5.23</v>
      </c>
      <c r="G24" s="34">
        <v>5.31</v>
      </c>
      <c r="H24" s="34">
        <v>5.48</v>
      </c>
      <c r="I24" s="34">
        <v>5.56</v>
      </c>
      <c r="J24" s="34">
        <v>5.89</v>
      </c>
      <c r="K24" s="34">
        <v>6.61</v>
      </c>
      <c r="L24" s="34">
        <v>6.41</v>
      </c>
      <c r="M24" s="34">
        <v>9.26</v>
      </c>
      <c r="N24" s="34">
        <v>7.11</v>
      </c>
      <c r="O24" s="34">
        <v>7.66</v>
      </c>
      <c r="P24" s="34">
        <v>7.91</v>
      </c>
      <c r="Q24" s="34">
        <v>8.1199999999999992</v>
      </c>
      <c r="R24" s="34">
        <v>8.18</v>
      </c>
      <c r="S24" s="34">
        <v>8.23</v>
      </c>
      <c r="T24" s="34">
        <v>8.2799999999999994</v>
      </c>
      <c r="U24" s="34">
        <v>8.35</v>
      </c>
      <c r="V24" s="34">
        <v>8.1300000000000008</v>
      </c>
      <c r="W24" s="34">
        <v>8.4600000000000009</v>
      </c>
      <c r="X24" s="34">
        <v>8.49</v>
      </c>
      <c r="Y24" s="34">
        <v>8.6300000000000008</v>
      </c>
      <c r="Z24" s="34" t="s">
        <v>39</v>
      </c>
      <c r="AA24" s="34" t="s">
        <v>39</v>
      </c>
      <c r="AB24" s="34" t="s">
        <v>39</v>
      </c>
      <c r="AC24" s="34" t="s">
        <v>39</v>
      </c>
      <c r="AD24" s="34" t="s">
        <v>39</v>
      </c>
      <c r="AE24" s="34">
        <v>10.4</v>
      </c>
      <c r="AF24" s="34">
        <v>10.71</v>
      </c>
      <c r="AG24" s="34">
        <v>10.66</v>
      </c>
      <c r="AH24" s="34">
        <v>10.53</v>
      </c>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row>
    <row r="25" spans="1:77" x14ac:dyDescent="0.2">
      <c r="A25" s="24" t="s">
        <v>14</v>
      </c>
      <c r="B25" s="25" t="s">
        <v>115</v>
      </c>
      <c r="C25" s="33" t="s">
        <v>39</v>
      </c>
      <c r="D25" s="33" t="s">
        <v>39</v>
      </c>
      <c r="E25" s="33" t="s">
        <v>39</v>
      </c>
      <c r="F25" s="33" t="s">
        <v>39</v>
      </c>
      <c r="G25" s="33" t="s">
        <v>39</v>
      </c>
      <c r="H25" s="33" t="s">
        <v>39</v>
      </c>
      <c r="I25" s="33" t="s">
        <v>39</v>
      </c>
      <c r="J25" s="33" t="s">
        <v>39</v>
      </c>
      <c r="K25" s="33" t="s">
        <v>39</v>
      </c>
      <c r="L25" s="33" t="s">
        <v>39</v>
      </c>
      <c r="M25" s="33" t="s">
        <v>39</v>
      </c>
      <c r="N25" s="33" t="s">
        <v>39</v>
      </c>
      <c r="O25" s="33" t="s">
        <v>39</v>
      </c>
      <c r="P25" s="33" t="s">
        <v>39</v>
      </c>
      <c r="Q25" s="33">
        <v>23.29</v>
      </c>
      <c r="R25" s="33">
        <v>25.12</v>
      </c>
      <c r="S25" s="33">
        <v>23.63</v>
      </c>
      <c r="T25" s="33">
        <v>23.63</v>
      </c>
      <c r="U25" s="33">
        <v>22.37</v>
      </c>
      <c r="V25" s="33">
        <v>22.9</v>
      </c>
      <c r="W25" s="33">
        <v>20.83</v>
      </c>
      <c r="X25" s="33">
        <v>21.14</v>
      </c>
      <c r="Y25" s="33">
        <v>20.95</v>
      </c>
      <c r="Z25" s="33">
        <v>20.36</v>
      </c>
      <c r="AA25" s="33">
        <v>19.84</v>
      </c>
      <c r="AB25" s="33">
        <v>20.420000000000002</v>
      </c>
      <c r="AC25" s="33">
        <v>20.02</v>
      </c>
      <c r="AD25" s="33">
        <v>18.91</v>
      </c>
      <c r="AE25" s="33">
        <v>19.350000000000001</v>
      </c>
      <c r="AF25" s="33">
        <v>22.3</v>
      </c>
      <c r="AG25" s="33">
        <v>23.71</v>
      </c>
      <c r="AH25" s="33">
        <v>25.25</v>
      </c>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row>
    <row r="26" spans="1:77" x14ac:dyDescent="0.2">
      <c r="A26" s="92" t="s">
        <v>25</v>
      </c>
      <c r="B26" s="171" t="s">
        <v>116</v>
      </c>
      <c r="C26" s="95" t="s">
        <v>39</v>
      </c>
      <c r="D26" s="95" t="s">
        <v>39</v>
      </c>
      <c r="E26" s="95" t="s">
        <v>39</v>
      </c>
      <c r="F26" s="95" t="s">
        <v>39</v>
      </c>
      <c r="G26" s="95" t="s">
        <v>39</v>
      </c>
      <c r="H26" s="95" t="s">
        <v>39</v>
      </c>
      <c r="I26" s="95" t="s">
        <v>39</v>
      </c>
      <c r="J26" s="95" t="s">
        <v>39</v>
      </c>
      <c r="K26" s="95" t="s">
        <v>39</v>
      </c>
      <c r="L26" s="95" t="s">
        <v>39</v>
      </c>
      <c r="M26" s="95">
        <v>8.69</v>
      </c>
      <c r="N26" s="95">
        <v>8.6999999999999993</v>
      </c>
      <c r="O26" s="95">
        <v>16.64</v>
      </c>
      <c r="P26" s="95">
        <v>13.05</v>
      </c>
      <c r="Q26" s="95">
        <v>12.17</v>
      </c>
      <c r="R26" s="95">
        <v>11.26</v>
      </c>
      <c r="S26" s="95">
        <v>8.83</v>
      </c>
      <c r="T26" s="95">
        <v>5.48</v>
      </c>
      <c r="U26" s="95">
        <v>4.78</v>
      </c>
      <c r="V26" s="95">
        <v>5.86</v>
      </c>
      <c r="W26" s="95">
        <v>9.31</v>
      </c>
      <c r="X26" s="95">
        <v>7.92</v>
      </c>
      <c r="Y26" s="95">
        <v>6.19</v>
      </c>
      <c r="Z26" s="95">
        <v>5.26</v>
      </c>
      <c r="AA26" s="95">
        <v>4.25</v>
      </c>
      <c r="AB26" s="95">
        <v>4.5999999999999996</v>
      </c>
      <c r="AC26" s="95">
        <v>4.71</v>
      </c>
      <c r="AD26" s="95">
        <v>3.68</v>
      </c>
      <c r="AE26" s="95">
        <v>3</v>
      </c>
      <c r="AF26" s="95">
        <v>3.88</v>
      </c>
      <c r="AG26" s="95">
        <v>3.01</v>
      </c>
      <c r="AH26" s="95">
        <v>3.28</v>
      </c>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row>
    <row r="27" spans="1:77" x14ac:dyDescent="0.2">
      <c r="A27" s="24" t="s">
        <v>23</v>
      </c>
      <c r="B27" s="25" t="s">
        <v>117</v>
      </c>
      <c r="C27" s="33" t="s">
        <v>39</v>
      </c>
      <c r="D27" s="33" t="s">
        <v>39</v>
      </c>
      <c r="E27" s="33" t="s">
        <v>39</v>
      </c>
      <c r="F27" s="33" t="s">
        <v>39</v>
      </c>
      <c r="G27" s="33" t="s">
        <v>39</v>
      </c>
      <c r="H27" s="33" t="s">
        <v>39</v>
      </c>
      <c r="I27" s="33" t="s">
        <v>39</v>
      </c>
      <c r="J27" s="33" t="s">
        <v>39</v>
      </c>
      <c r="K27" s="33">
        <v>7.06</v>
      </c>
      <c r="L27" s="33">
        <v>7.26</v>
      </c>
      <c r="M27" s="33">
        <v>5.85</v>
      </c>
      <c r="N27" s="33">
        <v>7.51</v>
      </c>
      <c r="O27" s="33">
        <v>9.76</v>
      </c>
      <c r="P27" s="33">
        <v>9.64</v>
      </c>
      <c r="Q27" s="33">
        <v>8.4600000000000009</v>
      </c>
      <c r="R27" s="33">
        <v>7.49</v>
      </c>
      <c r="S27" s="33">
        <v>6.66</v>
      </c>
      <c r="T27" s="33">
        <v>5.12</v>
      </c>
      <c r="U27" s="33">
        <v>2.93</v>
      </c>
      <c r="V27" s="33">
        <v>3.03</v>
      </c>
      <c r="W27" s="33">
        <v>3.32</v>
      </c>
      <c r="X27" s="33">
        <v>3.62</v>
      </c>
      <c r="Y27" s="33">
        <v>3.44</v>
      </c>
      <c r="Z27" s="33">
        <v>3.54</v>
      </c>
      <c r="AA27" s="33">
        <v>3.57</v>
      </c>
      <c r="AB27" s="33">
        <v>2.37</v>
      </c>
      <c r="AC27" s="33">
        <v>2.17</v>
      </c>
      <c r="AD27" s="33">
        <v>2.02</v>
      </c>
      <c r="AE27" s="33">
        <v>1.71</v>
      </c>
      <c r="AF27" s="33">
        <v>1.51</v>
      </c>
      <c r="AG27" s="33">
        <v>1.32</v>
      </c>
      <c r="AH27" s="33">
        <v>1.92</v>
      </c>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row>
    <row r="28" spans="1:77" x14ac:dyDescent="0.2">
      <c r="A28" s="12" t="s">
        <v>24</v>
      </c>
      <c r="B28" s="171" t="s">
        <v>118</v>
      </c>
      <c r="C28" s="34">
        <v>2.56</v>
      </c>
      <c r="D28" s="34">
        <v>2.35</v>
      </c>
      <c r="E28" s="34">
        <v>2.29</v>
      </c>
      <c r="F28" s="34">
        <v>2.27</v>
      </c>
      <c r="G28" s="34">
        <v>2</v>
      </c>
      <c r="H28" s="34" t="s">
        <v>39</v>
      </c>
      <c r="I28" s="34">
        <v>2.36</v>
      </c>
      <c r="J28" s="34">
        <v>1.79</v>
      </c>
      <c r="K28" s="34">
        <v>2.36</v>
      </c>
      <c r="L28" s="34">
        <v>2.77</v>
      </c>
      <c r="M28" s="34">
        <v>2.62</v>
      </c>
      <c r="N28" s="34">
        <v>3.71</v>
      </c>
      <c r="O28" s="34">
        <v>4.04</v>
      </c>
      <c r="P28" s="34">
        <v>2.41</v>
      </c>
      <c r="Q28" s="34">
        <v>4.0599999999999996</v>
      </c>
      <c r="R28" s="34">
        <v>4.91</v>
      </c>
      <c r="S28" s="34">
        <v>5.67</v>
      </c>
      <c r="T28" s="34">
        <v>6.16</v>
      </c>
      <c r="U28" s="34">
        <v>5.91</v>
      </c>
      <c r="V28" s="34">
        <v>6.28</v>
      </c>
      <c r="W28" s="34">
        <v>6.18</v>
      </c>
      <c r="X28" s="34">
        <v>6.3</v>
      </c>
      <c r="Y28" s="34">
        <v>7.28</v>
      </c>
      <c r="Z28" s="34">
        <v>5.68</v>
      </c>
      <c r="AA28" s="34">
        <v>7.3</v>
      </c>
      <c r="AB28" s="34">
        <v>10.23</v>
      </c>
      <c r="AC28" s="34">
        <v>8.89</v>
      </c>
      <c r="AD28" s="34">
        <v>8.8000000000000007</v>
      </c>
      <c r="AE28" s="34">
        <v>9.11</v>
      </c>
      <c r="AF28" s="34">
        <v>9.27</v>
      </c>
      <c r="AG28" s="34">
        <v>7.05</v>
      </c>
      <c r="AH28" s="34">
        <v>8.3699999999999992</v>
      </c>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row>
    <row r="29" spans="1:77" x14ac:dyDescent="0.2">
      <c r="A29" s="24" t="s">
        <v>15</v>
      </c>
      <c r="B29" s="25" t="s">
        <v>119</v>
      </c>
      <c r="C29" s="33" t="s">
        <v>39</v>
      </c>
      <c r="D29" s="33" t="s">
        <v>39</v>
      </c>
      <c r="E29" s="33" t="s">
        <v>39</v>
      </c>
      <c r="F29" s="33" t="s">
        <v>39</v>
      </c>
      <c r="G29" s="33" t="s">
        <v>39</v>
      </c>
      <c r="H29" s="33">
        <v>26.48</v>
      </c>
      <c r="I29" s="33">
        <v>25.68</v>
      </c>
      <c r="J29" s="33">
        <v>26.01</v>
      </c>
      <c r="K29" s="33">
        <v>25.11</v>
      </c>
      <c r="L29" s="33">
        <v>24.71</v>
      </c>
      <c r="M29" s="33">
        <v>25.18</v>
      </c>
      <c r="N29" s="33">
        <v>24.34</v>
      </c>
      <c r="O29" s="33">
        <v>25.19</v>
      </c>
      <c r="P29" s="33">
        <v>25.84</v>
      </c>
      <c r="Q29" s="33">
        <v>24.92</v>
      </c>
      <c r="R29" s="33" t="s">
        <v>39</v>
      </c>
      <c r="S29" s="33" t="s">
        <v>39</v>
      </c>
      <c r="T29" s="33" t="s">
        <v>39</v>
      </c>
      <c r="U29" s="33" t="s">
        <v>39</v>
      </c>
      <c r="V29" s="33" t="s">
        <v>39</v>
      </c>
      <c r="W29" s="33" t="s">
        <v>39</v>
      </c>
      <c r="X29" s="33" t="s">
        <v>39</v>
      </c>
      <c r="Y29" s="33" t="s">
        <v>39</v>
      </c>
      <c r="Z29" s="33" t="s">
        <v>39</v>
      </c>
      <c r="AA29" s="33" t="s">
        <v>39</v>
      </c>
      <c r="AB29" s="33" t="s">
        <v>39</v>
      </c>
      <c r="AC29" s="33" t="s">
        <v>39</v>
      </c>
      <c r="AD29" s="33" t="s">
        <v>39</v>
      </c>
      <c r="AE29" s="33" t="s">
        <v>39</v>
      </c>
      <c r="AF29" s="33" t="s">
        <v>39</v>
      </c>
      <c r="AG29" s="33" t="s">
        <v>39</v>
      </c>
      <c r="AH29" s="33" t="s">
        <v>39</v>
      </c>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row>
    <row r="30" spans="1:77" x14ac:dyDescent="0.2">
      <c r="A30" s="12" t="s">
        <v>27</v>
      </c>
      <c r="B30" s="171" t="s">
        <v>120</v>
      </c>
      <c r="C30" s="34">
        <v>6.06</v>
      </c>
      <c r="D30" s="34">
        <v>5.85</v>
      </c>
      <c r="E30" s="34">
        <v>6.86</v>
      </c>
      <c r="F30" s="34">
        <v>6.92</v>
      </c>
      <c r="G30" s="34">
        <v>7.95</v>
      </c>
      <c r="H30" s="34">
        <v>8.61</v>
      </c>
      <c r="I30" s="34">
        <v>9.09</v>
      </c>
      <c r="J30" s="34">
        <v>8.81</v>
      </c>
      <c r="K30" s="34">
        <v>10.17</v>
      </c>
      <c r="L30" s="34">
        <v>9.3800000000000008</v>
      </c>
      <c r="M30" s="34">
        <v>11.22</v>
      </c>
      <c r="N30" s="34">
        <v>11.91</v>
      </c>
      <c r="O30" s="34">
        <v>12.14</v>
      </c>
      <c r="P30" s="34">
        <v>12.9</v>
      </c>
      <c r="Q30" s="34">
        <v>13.37</v>
      </c>
      <c r="R30" s="34">
        <v>14.27</v>
      </c>
      <c r="S30" s="34">
        <v>15.44</v>
      </c>
      <c r="T30" s="34">
        <v>16.649999999999999</v>
      </c>
      <c r="U30" s="34">
        <v>16.579999999999998</v>
      </c>
      <c r="V30" s="34">
        <v>16.41</v>
      </c>
      <c r="W30" s="34">
        <v>17.25</v>
      </c>
      <c r="X30" s="34">
        <v>17.14</v>
      </c>
      <c r="Y30" s="34">
        <v>18.47</v>
      </c>
      <c r="Z30" s="34">
        <v>19.61</v>
      </c>
      <c r="AA30" s="34">
        <v>20.83</v>
      </c>
      <c r="AB30" s="34">
        <v>19.25</v>
      </c>
      <c r="AC30" s="34">
        <v>19.7</v>
      </c>
      <c r="AD30" s="34">
        <v>20.66</v>
      </c>
      <c r="AE30" s="34">
        <v>20.11</v>
      </c>
      <c r="AF30" s="34">
        <v>19.260000000000002</v>
      </c>
      <c r="AG30" s="34">
        <v>17.14</v>
      </c>
      <c r="AH30" s="34">
        <v>25.84</v>
      </c>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row>
    <row r="31" spans="1:77" x14ac:dyDescent="0.2">
      <c r="A31" s="24" t="s">
        <v>16</v>
      </c>
      <c r="B31" s="25" t="s">
        <v>121</v>
      </c>
      <c r="C31" s="33" t="s">
        <v>39</v>
      </c>
      <c r="D31" s="33" t="s">
        <v>39</v>
      </c>
      <c r="E31" s="33" t="s">
        <v>39</v>
      </c>
      <c r="F31" s="33" t="s">
        <v>39</v>
      </c>
      <c r="G31" s="33" t="s">
        <v>39</v>
      </c>
      <c r="H31" s="33" t="s">
        <v>39</v>
      </c>
      <c r="I31" s="33" t="s">
        <v>39</v>
      </c>
      <c r="J31" s="33" t="s">
        <v>39</v>
      </c>
      <c r="K31" s="33" t="s">
        <v>39</v>
      </c>
      <c r="L31" s="33" t="s">
        <v>39</v>
      </c>
      <c r="M31" s="33" t="s">
        <v>39</v>
      </c>
      <c r="N31" s="33" t="s">
        <v>39</v>
      </c>
      <c r="O31" s="33" t="s">
        <v>39</v>
      </c>
      <c r="P31" s="33" t="s">
        <v>39</v>
      </c>
      <c r="Q31" s="33" t="s">
        <v>39</v>
      </c>
      <c r="R31" s="33" t="s">
        <v>39</v>
      </c>
      <c r="S31" s="33" t="s">
        <v>39</v>
      </c>
      <c r="T31" s="33" t="s">
        <v>39</v>
      </c>
      <c r="U31" s="33" t="s">
        <v>39</v>
      </c>
      <c r="V31" s="33" t="s">
        <v>39</v>
      </c>
      <c r="W31" s="33" t="s">
        <v>39</v>
      </c>
      <c r="X31" s="33" t="s">
        <v>39</v>
      </c>
      <c r="Y31" s="33" t="s">
        <v>39</v>
      </c>
      <c r="Z31" s="33" t="s">
        <v>39</v>
      </c>
      <c r="AA31" s="33" t="s">
        <v>39</v>
      </c>
      <c r="AB31" s="33" t="s">
        <v>39</v>
      </c>
      <c r="AC31" s="33" t="s">
        <v>39</v>
      </c>
      <c r="AD31" s="33">
        <v>6.83</v>
      </c>
      <c r="AE31" s="33">
        <v>6.6</v>
      </c>
      <c r="AF31" s="33">
        <v>6.56</v>
      </c>
      <c r="AG31" s="33">
        <v>6.58</v>
      </c>
      <c r="AH31" s="33">
        <v>6.63</v>
      </c>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row>
    <row r="32" spans="1:77" x14ac:dyDescent="0.2">
      <c r="A32" s="12" t="s">
        <v>28</v>
      </c>
      <c r="B32" s="171" t="s">
        <v>122</v>
      </c>
      <c r="C32" s="34" t="s">
        <v>39</v>
      </c>
      <c r="D32" s="34" t="s">
        <v>39</v>
      </c>
      <c r="E32" s="34" t="s">
        <v>39</v>
      </c>
      <c r="F32" s="34" t="s">
        <v>39</v>
      </c>
      <c r="G32" s="34" t="s">
        <v>39</v>
      </c>
      <c r="H32" s="34" t="s">
        <v>39</v>
      </c>
      <c r="I32" s="34" t="s">
        <v>39</v>
      </c>
      <c r="J32" s="34" t="s">
        <v>39</v>
      </c>
      <c r="K32" s="34" t="s">
        <v>39</v>
      </c>
      <c r="L32" s="34">
        <v>7.63</v>
      </c>
      <c r="M32" s="34">
        <v>7.29</v>
      </c>
      <c r="N32" s="34">
        <v>7.09</v>
      </c>
      <c r="O32" s="34">
        <v>7.71</v>
      </c>
      <c r="P32" s="34">
        <v>7.71</v>
      </c>
      <c r="Q32" s="34">
        <v>8.26</v>
      </c>
      <c r="R32" s="34">
        <v>7.51</v>
      </c>
      <c r="S32" s="34">
        <v>7.89</v>
      </c>
      <c r="T32" s="34">
        <v>7.58</v>
      </c>
      <c r="U32" s="34">
        <v>7.05</v>
      </c>
      <c r="V32" s="34">
        <v>6.59</v>
      </c>
      <c r="W32" s="34">
        <v>6.96</v>
      </c>
      <c r="X32" s="34">
        <v>6.69</v>
      </c>
      <c r="Y32" s="34">
        <v>6.99</v>
      </c>
      <c r="Z32" s="34">
        <v>6.74</v>
      </c>
      <c r="AA32" s="34">
        <v>6.31</v>
      </c>
      <c r="AB32" s="34">
        <v>6.64</v>
      </c>
      <c r="AC32" s="34">
        <v>7.31</v>
      </c>
      <c r="AD32" s="34">
        <v>7.27</v>
      </c>
      <c r="AE32" s="34">
        <v>7.42</v>
      </c>
      <c r="AF32" s="34">
        <v>6.64</v>
      </c>
      <c r="AG32" s="34">
        <v>6.56</v>
      </c>
      <c r="AH32" s="34">
        <v>7.86</v>
      </c>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row>
    <row r="33" spans="1:77" x14ac:dyDescent="0.2">
      <c r="A33" s="24" t="s">
        <v>29</v>
      </c>
      <c r="B33" s="25" t="s">
        <v>123</v>
      </c>
      <c r="C33" s="33" t="s">
        <v>39</v>
      </c>
      <c r="D33" s="33" t="s">
        <v>39</v>
      </c>
      <c r="E33" s="33" t="s">
        <v>39</v>
      </c>
      <c r="F33" s="33" t="s">
        <v>39</v>
      </c>
      <c r="G33" s="33" t="s">
        <v>39</v>
      </c>
      <c r="H33" s="33" t="s">
        <v>39</v>
      </c>
      <c r="I33" s="33" t="s">
        <v>39</v>
      </c>
      <c r="J33" s="33" t="s">
        <v>39</v>
      </c>
      <c r="K33" s="33" t="s">
        <v>39</v>
      </c>
      <c r="L33" s="33" t="s">
        <v>39</v>
      </c>
      <c r="M33" s="33" t="s">
        <v>39</v>
      </c>
      <c r="N33" s="33">
        <v>12.41</v>
      </c>
      <c r="O33" s="33">
        <v>16.350000000000001</v>
      </c>
      <c r="P33" s="33">
        <v>20.76</v>
      </c>
      <c r="Q33" s="33">
        <v>23.69</v>
      </c>
      <c r="R33" s="33">
        <v>26.52</v>
      </c>
      <c r="S33" s="33">
        <v>28.49</v>
      </c>
      <c r="T33" s="33">
        <v>28.44</v>
      </c>
      <c r="U33" s="33">
        <v>26.32</v>
      </c>
      <c r="V33" s="33">
        <v>26.31</v>
      </c>
      <c r="W33" s="33">
        <v>27.48</v>
      </c>
      <c r="X33" s="33">
        <v>27.54</v>
      </c>
      <c r="Y33" s="33">
        <v>27.41</v>
      </c>
      <c r="Z33" s="33">
        <v>27.36</v>
      </c>
      <c r="AA33" s="33">
        <v>28.64</v>
      </c>
      <c r="AB33" s="33">
        <v>28.01</v>
      </c>
      <c r="AC33" s="33">
        <v>27.32</v>
      </c>
      <c r="AD33" s="33">
        <v>25.68</v>
      </c>
      <c r="AE33" s="33">
        <v>23.59</v>
      </c>
      <c r="AF33" s="33">
        <v>20.71</v>
      </c>
      <c r="AG33" s="33">
        <v>17.64</v>
      </c>
      <c r="AH33" s="33">
        <v>14.61</v>
      </c>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row>
    <row r="34" spans="1:77" x14ac:dyDescent="0.2">
      <c r="A34" s="12" t="s">
        <v>30</v>
      </c>
      <c r="B34" s="171" t="s">
        <v>124</v>
      </c>
      <c r="C34" s="34">
        <v>16.78</v>
      </c>
      <c r="D34" s="34">
        <v>14.78</v>
      </c>
      <c r="E34" s="34">
        <v>9.66</v>
      </c>
      <c r="F34" s="34">
        <v>8.86</v>
      </c>
      <c r="G34" s="34">
        <v>8.49</v>
      </c>
      <c r="H34" s="34">
        <v>9.08</v>
      </c>
      <c r="I34" s="34">
        <v>10.17</v>
      </c>
      <c r="J34" s="34">
        <v>11.68</v>
      </c>
      <c r="K34" s="34">
        <v>16.52</v>
      </c>
      <c r="L34" s="34">
        <v>17.149999999999999</v>
      </c>
      <c r="M34" s="34">
        <v>18.309999999999999</v>
      </c>
      <c r="N34" s="34">
        <v>18.420000000000002</v>
      </c>
      <c r="O34" s="34">
        <v>19.850000000000001</v>
      </c>
      <c r="P34" s="34">
        <v>18.97</v>
      </c>
      <c r="Q34" s="34">
        <v>18.59</v>
      </c>
      <c r="R34" s="34">
        <v>18.55</v>
      </c>
      <c r="S34" s="34">
        <v>19.32</v>
      </c>
      <c r="T34" s="34">
        <v>21.67</v>
      </c>
      <c r="U34" s="34">
        <v>21.51</v>
      </c>
      <c r="V34" s="34">
        <v>20.75</v>
      </c>
      <c r="W34" s="34">
        <v>22.15</v>
      </c>
      <c r="X34" s="34">
        <v>21.75</v>
      </c>
      <c r="Y34" s="34">
        <v>20.66</v>
      </c>
      <c r="Z34" s="34">
        <v>21.26</v>
      </c>
      <c r="AA34" s="34">
        <v>21.73</v>
      </c>
      <c r="AB34" s="34">
        <v>22.46</v>
      </c>
      <c r="AC34" s="34">
        <v>22.49</v>
      </c>
      <c r="AD34" s="34">
        <v>22.3</v>
      </c>
      <c r="AE34" s="34">
        <v>21.95</v>
      </c>
      <c r="AF34" s="34">
        <v>20.41</v>
      </c>
      <c r="AG34" s="34">
        <v>17.36</v>
      </c>
      <c r="AH34" s="34">
        <v>16.7</v>
      </c>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row>
    <row r="35" spans="1:77" x14ac:dyDescent="0.2">
      <c r="A35" s="24" t="s">
        <v>34</v>
      </c>
      <c r="B35" s="25" t="s">
        <v>125</v>
      </c>
      <c r="C35" s="33" t="s">
        <v>39</v>
      </c>
      <c r="D35" s="33" t="s">
        <v>39</v>
      </c>
      <c r="E35" s="33" t="s">
        <v>39</v>
      </c>
      <c r="F35" s="33" t="s">
        <v>39</v>
      </c>
      <c r="G35" s="33">
        <v>3.07</v>
      </c>
      <c r="H35" s="33">
        <v>3.59</v>
      </c>
      <c r="I35" s="33">
        <v>4.42</v>
      </c>
      <c r="J35" s="33">
        <v>4.66</v>
      </c>
      <c r="K35" s="33">
        <v>4.05</v>
      </c>
      <c r="L35" s="33">
        <v>4.0999999999999996</v>
      </c>
      <c r="M35" s="33">
        <v>5.1100000000000003</v>
      </c>
      <c r="N35" s="33">
        <v>5.31</v>
      </c>
      <c r="O35" s="33">
        <v>5.44</v>
      </c>
      <c r="P35" s="33">
        <v>5.51</v>
      </c>
      <c r="Q35" s="33">
        <v>6.14</v>
      </c>
      <c r="R35" s="33">
        <v>5.12</v>
      </c>
      <c r="S35" s="33">
        <v>5.05</v>
      </c>
      <c r="T35" s="33">
        <v>4.92</v>
      </c>
      <c r="U35" s="33">
        <v>4.57</v>
      </c>
      <c r="V35" s="33">
        <v>4.59</v>
      </c>
      <c r="W35" s="33">
        <v>5.64</v>
      </c>
      <c r="X35" s="33">
        <v>6.43</v>
      </c>
      <c r="Y35" s="33">
        <v>6.44</v>
      </c>
      <c r="Z35" s="33">
        <v>6.69</v>
      </c>
      <c r="AA35" s="33">
        <v>9.1</v>
      </c>
      <c r="AB35" s="33">
        <v>9.9600000000000009</v>
      </c>
      <c r="AC35" s="33">
        <v>9.8000000000000007</v>
      </c>
      <c r="AD35" s="33">
        <v>9.25</v>
      </c>
      <c r="AE35" s="33">
        <v>7.64</v>
      </c>
      <c r="AF35" s="33">
        <v>7.53</v>
      </c>
      <c r="AG35" s="33">
        <v>6.02</v>
      </c>
      <c r="AH35" s="33">
        <v>4.1900000000000004</v>
      </c>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row>
    <row r="36" spans="1:77" x14ac:dyDescent="0.2">
      <c r="A36" s="12" t="s">
        <v>33</v>
      </c>
      <c r="B36" s="171" t="s">
        <v>126</v>
      </c>
      <c r="C36" s="34" t="s">
        <v>39</v>
      </c>
      <c r="D36" s="34" t="s">
        <v>39</v>
      </c>
      <c r="E36" s="34" t="s">
        <v>39</v>
      </c>
      <c r="F36" s="34" t="s">
        <v>39</v>
      </c>
      <c r="G36" s="34" t="s">
        <v>39</v>
      </c>
      <c r="H36" s="34" t="s">
        <v>39</v>
      </c>
      <c r="I36" s="34" t="s">
        <v>39</v>
      </c>
      <c r="J36" s="34" t="s">
        <v>39</v>
      </c>
      <c r="K36" s="34" t="s">
        <v>39</v>
      </c>
      <c r="L36" s="34" t="s">
        <v>39</v>
      </c>
      <c r="M36" s="34">
        <v>12.73</v>
      </c>
      <c r="N36" s="34">
        <v>12.09</v>
      </c>
      <c r="O36" s="34">
        <v>12.57</v>
      </c>
      <c r="P36" s="34">
        <v>12.63</v>
      </c>
      <c r="Q36" s="34">
        <v>16.68</v>
      </c>
      <c r="R36" s="34">
        <v>15.67</v>
      </c>
      <c r="S36" s="34">
        <v>15.48</v>
      </c>
      <c r="T36" s="34">
        <v>16.52</v>
      </c>
      <c r="U36" s="34">
        <v>15.35</v>
      </c>
      <c r="V36" s="34">
        <v>15.08</v>
      </c>
      <c r="W36" s="34">
        <v>15.41</v>
      </c>
      <c r="X36" s="34">
        <v>16.55</v>
      </c>
      <c r="Y36" s="34">
        <v>15.67</v>
      </c>
      <c r="Z36" s="34">
        <v>15.79</v>
      </c>
      <c r="AA36" s="34">
        <v>16.23</v>
      </c>
      <c r="AB36" s="34">
        <v>17.170000000000002</v>
      </c>
      <c r="AC36" s="34">
        <v>16.079999999999998</v>
      </c>
      <c r="AD36" s="34">
        <v>16.71</v>
      </c>
      <c r="AE36" s="34">
        <v>14.64</v>
      </c>
      <c r="AF36" s="34">
        <v>11.86</v>
      </c>
      <c r="AG36" s="34">
        <v>9.69</v>
      </c>
      <c r="AH36" s="34">
        <v>10.56</v>
      </c>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row>
    <row r="37" spans="1:77" x14ac:dyDescent="0.2">
      <c r="A37" s="24" t="s">
        <v>12</v>
      </c>
      <c r="B37" s="25" t="s">
        <v>127</v>
      </c>
      <c r="C37" s="33">
        <v>27.77</v>
      </c>
      <c r="D37" s="33">
        <v>29.32</v>
      </c>
      <c r="E37" s="33">
        <v>30.74</v>
      </c>
      <c r="F37" s="33">
        <v>29.53</v>
      </c>
      <c r="G37" s="33">
        <v>31.38</v>
      </c>
      <c r="H37" s="33">
        <v>33.229999999999997</v>
      </c>
      <c r="I37" s="33">
        <v>31.87</v>
      </c>
      <c r="J37" s="33">
        <v>32.43</v>
      </c>
      <c r="K37" s="33">
        <v>32.06</v>
      </c>
      <c r="L37" s="33">
        <v>31.38</v>
      </c>
      <c r="M37" s="33">
        <v>30.93</v>
      </c>
      <c r="N37" s="33">
        <v>30.6</v>
      </c>
      <c r="O37" s="33">
        <v>30.15</v>
      </c>
      <c r="P37" s="33">
        <v>30.13</v>
      </c>
      <c r="Q37" s="33">
        <v>30.7</v>
      </c>
      <c r="R37" s="33">
        <v>31.8</v>
      </c>
      <c r="S37" s="33">
        <v>31.98</v>
      </c>
      <c r="T37" s="33">
        <v>30.5</v>
      </c>
      <c r="U37" s="33">
        <v>27.4</v>
      </c>
      <c r="V37" s="33">
        <v>23.55</v>
      </c>
      <c r="W37" s="33">
        <v>23.59</v>
      </c>
      <c r="X37" s="33">
        <v>23.96</v>
      </c>
      <c r="Y37" s="33">
        <v>22.02</v>
      </c>
      <c r="Z37" s="33">
        <v>22.2</v>
      </c>
      <c r="AA37" s="33">
        <v>23.52</v>
      </c>
      <c r="AB37" s="33">
        <v>25.05</v>
      </c>
      <c r="AC37" s="33">
        <v>25.74</v>
      </c>
      <c r="AD37" s="33">
        <v>25.88</v>
      </c>
      <c r="AE37" s="33">
        <v>25.97</v>
      </c>
      <c r="AF37" s="33">
        <v>25.39</v>
      </c>
      <c r="AG37" s="33">
        <v>22.61</v>
      </c>
      <c r="AH37" s="33">
        <v>22.85</v>
      </c>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row>
    <row r="38" spans="1:77" x14ac:dyDescent="0.2">
      <c r="A38" s="12" t="s">
        <v>32</v>
      </c>
      <c r="B38" s="171" t="s">
        <v>128</v>
      </c>
      <c r="C38" s="34" t="s">
        <v>39</v>
      </c>
      <c r="D38" s="34" t="s">
        <v>39</v>
      </c>
      <c r="E38" s="34" t="s">
        <v>39</v>
      </c>
      <c r="F38" s="34" t="s">
        <v>39</v>
      </c>
      <c r="G38" s="34" t="s">
        <v>39</v>
      </c>
      <c r="H38" s="34" t="s">
        <v>39</v>
      </c>
      <c r="I38" s="34" t="s">
        <v>39</v>
      </c>
      <c r="J38" s="34">
        <v>12.37</v>
      </c>
      <c r="K38" s="34">
        <v>12.91</v>
      </c>
      <c r="L38" s="34">
        <v>13.32</v>
      </c>
      <c r="M38" s="34">
        <v>13.02</v>
      </c>
      <c r="N38" s="34">
        <v>12.37</v>
      </c>
      <c r="O38" s="34">
        <v>12.31</v>
      </c>
      <c r="P38" s="34">
        <v>12.33</v>
      </c>
      <c r="Q38" s="34">
        <v>13.11</v>
      </c>
      <c r="R38" s="34">
        <v>13.89</v>
      </c>
      <c r="S38" s="34">
        <v>14.8</v>
      </c>
      <c r="T38" s="34">
        <v>15.01</v>
      </c>
      <c r="U38" s="34">
        <v>13.41</v>
      </c>
      <c r="V38" s="34">
        <v>12.93</v>
      </c>
      <c r="W38" s="34">
        <v>14.54</v>
      </c>
      <c r="X38" s="34">
        <v>14.98</v>
      </c>
      <c r="Y38" s="34">
        <v>14.27</v>
      </c>
      <c r="Z38" s="34">
        <v>14.7</v>
      </c>
      <c r="AA38" s="34">
        <v>15.52</v>
      </c>
      <c r="AB38" s="34">
        <v>15.54</v>
      </c>
      <c r="AC38" s="34">
        <v>15.1</v>
      </c>
      <c r="AD38" s="34">
        <v>15.26</v>
      </c>
      <c r="AE38" s="34">
        <v>15.16</v>
      </c>
      <c r="AF38" s="34">
        <v>14.88</v>
      </c>
      <c r="AG38" s="34">
        <v>13.77</v>
      </c>
      <c r="AH38" s="34">
        <v>13.33</v>
      </c>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row>
    <row r="39" spans="1:77" x14ac:dyDescent="0.2">
      <c r="A39" s="24" t="s">
        <v>5</v>
      </c>
      <c r="B39" s="25" t="s">
        <v>129</v>
      </c>
      <c r="C39" s="33" t="s">
        <v>39</v>
      </c>
      <c r="D39" s="33" t="s">
        <v>39</v>
      </c>
      <c r="E39" s="33" t="s">
        <v>39</v>
      </c>
      <c r="F39" s="33" t="s">
        <v>39</v>
      </c>
      <c r="G39" s="33" t="s">
        <v>39</v>
      </c>
      <c r="H39" s="33" t="s">
        <v>39</v>
      </c>
      <c r="I39" s="33" t="s">
        <v>39</v>
      </c>
      <c r="J39" s="33" t="s">
        <v>39</v>
      </c>
      <c r="K39" s="33">
        <v>11.86</v>
      </c>
      <c r="L39" s="33">
        <v>11.56</v>
      </c>
      <c r="M39" s="33">
        <v>10.53</v>
      </c>
      <c r="N39" s="33">
        <v>10.79</v>
      </c>
      <c r="O39" s="33">
        <v>11.85</v>
      </c>
      <c r="P39" s="33">
        <v>11.71</v>
      </c>
      <c r="Q39" s="33">
        <v>11.84</v>
      </c>
      <c r="R39" s="33">
        <v>12.56</v>
      </c>
      <c r="S39" s="33">
        <v>13.11</v>
      </c>
      <c r="T39" s="33">
        <v>12.7</v>
      </c>
      <c r="U39" s="33">
        <v>13.26</v>
      </c>
      <c r="V39" s="33">
        <v>13.1</v>
      </c>
      <c r="W39" s="33">
        <v>13.03</v>
      </c>
      <c r="X39" s="33">
        <v>12.56</v>
      </c>
      <c r="Y39" s="33">
        <v>12.89</v>
      </c>
      <c r="Z39" s="33">
        <v>12.7</v>
      </c>
      <c r="AA39" s="33">
        <v>12.95</v>
      </c>
      <c r="AB39" s="33">
        <v>13.65</v>
      </c>
      <c r="AC39" s="33">
        <v>13.34</v>
      </c>
      <c r="AD39" s="33">
        <v>13.43</v>
      </c>
      <c r="AE39" s="33">
        <v>13.18</v>
      </c>
      <c r="AF39" s="33">
        <v>12.79</v>
      </c>
      <c r="AG39" s="33">
        <v>13.06</v>
      </c>
      <c r="AH39" s="33">
        <v>13.34</v>
      </c>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row>
    <row r="40" spans="1:77" x14ac:dyDescent="0.2">
      <c r="A40" s="12" t="s">
        <v>145</v>
      </c>
      <c r="B40" s="171" t="s">
        <v>130</v>
      </c>
      <c r="C40" s="34">
        <v>14.08</v>
      </c>
      <c r="D40" s="34">
        <v>16.809999999999999</v>
      </c>
      <c r="E40" s="34">
        <v>19.2</v>
      </c>
      <c r="F40" s="34">
        <v>19.32</v>
      </c>
      <c r="G40" s="34">
        <v>20.309999999999999</v>
      </c>
      <c r="H40" s="34">
        <v>21.05</v>
      </c>
      <c r="I40" s="34">
        <v>20.88</v>
      </c>
      <c r="J40" s="34">
        <v>22.43</v>
      </c>
      <c r="K40" s="34">
        <v>20.14</v>
      </c>
      <c r="L40" s="34">
        <v>22.56</v>
      </c>
      <c r="M40" s="34">
        <v>22.21</v>
      </c>
      <c r="N40" s="34">
        <v>18.43</v>
      </c>
      <c r="O40" s="34">
        <v>15.23</v>
      </c>
      <c r="P40" s="34">
        <v>15.6</v>
      </c>
      <c r="Q40" s="34">
        <v>8.07</v>
      </c>
      <c r="R40" s="34">
        <v>11.48</v>
      </c>
      <c r="S40" s="34">
        <v>12.52</v>
      </c>
      <c r="T40" s="34">
        <v>11.98</v>
      </c>
      <c r="U40" s="34">
        <v>11.08</v>
      </c>
      <c r="V40" s="34">
        <v>10.5</v>
      </c>
      <c r="W40" s="34">
        <v>11.12</v>
      </c>
      <c r="X40" s="34">
        <v>12.4</v>
      </c>
      <c r="Y40" s="34">
        <v>12.49</v>
      </c>
      <c r="Z40" s="34">
        <v>12.5</v>
      </c>
      <c r="AA40" s="34">
        <v>13.59</v>
      </c>
      <c r="AB40" s="34">
        <v>13.98</v>
      </c>
      <c r="AC40" s="34">
        <v>13.81</v>
      </c>
      <c r="AD40" s="34">
        <v>13.8</v>
      </c>
      <c r="AE40" s="34">
        <v>13.07</v>
      </c>
      <c r="AF40" s="34">
        <v>11.88</v>
      </c>
      <c r="AG40" s="34">
        <v>11.75</v>
      </c>
      <c r="AH40" s="34">
        <v>12.5</v>
      </c>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row>
    <row r="41" spans="1:77" x14ac:dyDescent="0.2">
      <c r="A41" s="24" t="s">
        <v>35</v>
      </c>
      <c r="B41" s="25" t="s">
        <v>131</v>
      </c>
      <c r="C41" s="33">
        <v>3.69</v>
      </c>
      <c r="D41" s="33">
        <v>3.87</v>
      </c>
      <c r="E41" s="33">
        <v>4.47</v>
      </c>
      <c r="F41" s="33">
        <v>4.97</v>
      </c>
      <c r="G41" s="33">
        <v>5.46</v>
      </c>
      <c r="H41" s="33">
        <v>6.22</v>
      </c>
      <c r="I41" s="33">
        <v>6.03</v>
      </c>
      <c r="J41" s="33">
        <v>6.48</v>
      </c>
      <c r="K41" s="33">
        <v>5.98</v>
      </c>
      <c r="L41" s="33">
        <v>6.17</v>
      </c>
      <c r="M41" s="33">
        <v>6.12</v>
      </c>
      <c r="N41" s="33">
        <v>6.01</v>
      </c>
      <c r="O41" s="33">
        <v>5.65</v>
      </c>
      <c r="P41" s="33">
        <v>5.41</v>
      </c>
      <c r="Q41" s="33">
        <v>5.51</v>
      </c>
      <c r="R41" s="33">
        <v>5.25</v>
      </c>
      <c r="S41" s="33">
        <v>5.15</v>
      </c>
      <c r="T41" s="33">
        <v>5.25</v>
      </c>
      <c r="U41" s="33">
        <v>4.82</v>
      </c>
      <c r="V41" s="33">
        <v>5.24</v>
      </c>
      <c r="W41" s="33">
        <v>5.74</v>
      </c>
      <c r="X41" s="33">
        <v>5.85</v>
      </c>
      <c r="Y41" s="33">
        <v>5.9</v>
      </c>
      <c r="Z41" s="33">
        <v>5.82</v>
      </c>
      <c r="AA41" s="33">
        <v>6.01</v>
      </c>
      <c r="AB41" s="33">
        <v>5.78</v>
      </c>
      <c r="AC41" s="33">
        <v>5.63</v>
      </c>
      <c r="AD41" s="33">
        <v>5.38</v>
      </c>
      <c r="AE41" s="33">
        <v>5.24</v>
      </c>
      <c r="AF41" s="33">
        <v>4.79</v>
      </c>
      <c r="AG41" s="33">
        <v>5.01</v>
      </c>
      <c r="AH41" s="33">
        <v>4.97</v>
      </c>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row>
    <row r="42" spans="1:77" x14ac:dyDescent="0.2">
      <c r="A42" s="27" t="s">
        <v>36</v>
      </c>
      <c r="B42" s="28" t="s">
        <v>132</v>
      </c>
      <c r="C42" s="35" t="s">
        <v>39</v>
      </c>
      <c r="D42" s="35" t="s">
        <v>39</v>
      </c>
      <c r="E42" s="35" t="s">
        <v>39</v>
      </c>
      <c r="F42" s="35" t="s">
        <v>39</v>
      </c>
      <c r="G42" s="35" t="s">
        <v>39</v>
      </c>
      <c r="H42" s="35">
        <v>4.8499999999999996</v>
      </c>
      <c r="I42" s="35" t="s">
        <v>39</v>
      </c>
      <c r="J42" s="35">
        <v>4.3499999999999996</v>
      </c>
      <c r="K42" s="35" t="s">
        <v>39</v>
      </c>
      <c r="L42" s="35">
        <v>4.2300000000000004</v>
      </c>
      <c r="M42" s="35" t="s">
        <v>39</v>
      </c>
      <c r="N42" s="35">
        <v>3.9</v>
      </c>
      <c r="O42" s="35" t="s">
        <v>39</v>
      </c>
      <c r="P42" s="35" t="s">
        <v>39</v>
      </c>
      <c r="Q42" s="35" t="s">
        <v>39</v>
      </c>
      <c r="R42" s="35">
        <v>4.2</v>
      </c>
      <c r="S42" s="35" t="s">
        <v>39</v>
      </c>
      <c r="T42" s="35" t="s">
        <v>39</v>
      </c>
      <c r="U42" s="35" t="s">
        <v>39</v>
      </c>
      <c r="V42" s="35" t="s">
        <v>39</v>
      </c>
      <c r="W42" s="35" t="s">
        <v>39</v>
      </c>
      <c r="X42" s="35" t="s">
        <v>39</v>
      </c>
      <c r="Y42" s="35" t="s">
        <v>39</v>
      </c>
      <c r="Z42" s="35" t="s">
        <v>39</v>
      </c>
      <c r="AA42" s="35" t="s">
        <v>39</v>
      </c>
      <c r="AB42" s="35" t="s">
        <v>39</v>
      </c>
      <c r="AC42" s="35" t="s">
        <v>39</v>
      </c>
      <c r="AD42" s="35">
        <v>4.07</v>
      </c>
      <c r="AE42" s="35" t="s">
        <v>39</v>
      </c>
      <c r="AF42" s="35" t="s">
        <v>39</v>
      </c>
      <c r="AG42" s="35" t="s">
        <v>39</v>
      </c>
      <c r="AH42" s="35" t="s">
        <v>39</v>
      </c>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row>
    <row r="43" spans="1:77" x14ac:dyDescent="0.2">
      <c r="A43" s="24" t="s">
        <v>46</v>
      </c>
      <c r="B43" s="25" t="s">
        <v>133</v>
      </c>
      <c r="C43" s="33" t="s">
        <v>39</v>
      </c>
      <c r="D43" s="33" t="s">
        <v>39</v>
      </c>
      <c r="E43" s="33" t="s">
        <v>39</v>
      </c>
      <c r="F43" s="33" t="s">
        <v>39</v>
      </c>
      <c r="G43" s="33" t="s">
        <v>39</v>
      </c>
      <c r="H43" s="33" t="s">
        <v>39</v>
      </c>
      <c r="I43" s="33" t="s">
        <v>39</v>
      </c>
      <c r="J43" s="33" t="s">
        <v>39</v>
      </c>
      <c r="K43" s="33" t="s">
        <v>39</v>
      </c>
      <c r="L43" s="33" t="s">
        <v>39</v>
      </c>
      <c r="M43" s="33" t="s">
        <v>39</v>
      </c>
      <c r="N43" s="33" t="s">
        <v>39</v>
      </c>
      <c r="O43" s="33" t="s">
        <v>39</v>
      </c>
      <c r="P43" s="33" t="s">
        <v>39</v>
      </c>
      <c r="Q43" s="33" t="s">
        <v>39</v>
      </c>
      <c r="R43" s="33" t="s">
        <v>39</v>
      </c>
      <c r="S43" s="33" t="s">
        <v>39</v>
      </c>
      <c r="T43" s="33" t="s">
        <v>39</v>
      </c>
      <c r="U43" s="33" t="s">
        <v>39</v>
      </c>
      <c r="V43" s="33" t="s">
        <v>39</v>
      </c>
      <c r="W43" s="33" t="s">
        <v>39</v>
      </c>
      <c r="X43" s="33" t="s">
        <v>39</v>
      </c>
      <c r="Y43" s="33" t="s">
        <v>39</v>
      </c>
      <c r="Z43" s="33" t="s">
        <v>39</v>
      </c>
      <c r="AA43" s="33" t="s">
        <v>39</v>
      </c>
      <c r="AB43" s="33" t="s">
        <v>39</v>
      </c>
      <c r="AC43" s="33" t="s">
        <v>39</v>
      </c>
      <c r="AD43" s="33" t="s">
        <v>39</v>
      </c>
      <c r="AE43" s="33" t="s">
        <v>39</v>
      </c>
      <c r="AF43" s="33" t="s">
        <v>39</v>
      </c>
      <c r="AG43" s="33" t="s">
        <v>39</v>
      </c>
      <c r="AH43" s="33" t="s">
        <v>39</v>
      </c>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row>
    <row r="44" spans="1:77" x14ac:dyDescent="0.2">
      <c r="A44" s="12" t="s">
        <v>47</v>
      </c>
      <c r="B44" s="171" t="s">
        <v>134</v>
      </c>
      <c r="C44" s="34" t="s">
        <v>39</v>
      </c>
      <c r="D44" s="34" t="s">
        <v>39</v>
      </c>
      <c r="E44" s="34" t="s">
        <v>39</v>
      </c>
      <c r="F44" s="34" t="s">
        <v>39</v>
      </c>
      <c r="G44" s="34" t="s">
        <v>39</v>
      </c>
      <c r="H44" s="34" t="s">
        <v>39</v>
      </c>
      <c r="I44" s="34" t="s">
        <v>39</v>
      </c>
      <c r="J44" s="34" t="s">
        <v>39</v>
      </c>
      <c r="K44" s="34" t="s">
        <v>39</v>
      </c>
      <c r="L44" s="34" t="s">
        <v>39</v>
      </c>
      <c r="M44" s="34" t="s">
        <v>39</v>
      </c>
      <c r="N44" s="34" t="s">
        <v>39</v>
      </c>
      <c r="O44" s="34" t="s">
        <v>39</v>
      </c>
      <c r="P44" s="34" t="s">
        <v>39</v>
      </c>
      <c r="Q44" s="34" t="s">
        <v>39</v>
      </c>
      <c r="R44" s="34" t="s">
        <v>39</v>
      </c>
      <c r="S44" s="34" t="s">
        <v>39</v>
      </c>
      <c r="T44" s="34" t="s">
        <v>39</v>
      </c>
      <c r="U44" s="34" t="s">
        <v>39</v>
      </c>
      <c r="V44" s="34" t="s">
        <v>39</v>
      </c>
      <c r="W44" s="34" t="s">
        <v>39</v>
      </c>
      <c r="X44" s="34" t="s">
        <v>39</v>
      </c>
      <c r="Y44" s="34" t="s">
        <v>39</v>
      </c>
      <c r="Z44" s="34" t="s">
        <v>39</v>
      </c>
      <c r="AA44" s="34" t="s">
        <v>39</v>
      </c>
      <c r="AB44" s="34" t="s">
        <v>39</v>
      </c>
      <c r="AC44" s="34" t="s">
        <v>39</v>
      </c>
      <c r="AD44" s="34" t="s">
        <v>39</v>
      </c>
      <c r="AE44" s="34" t="s">
        <v>39</v>
      </c>
      <c r="AF44" s="34" t="s">
        <v>39</v>
      </c>
      <c r="AG44" s="34" t="s">
        <v>39</v>
      </c>
      <c r="AH44" s="34" t="s">
        <v>39</v>
      </c>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row>
    <row r="45" spans="1:77" x14ac:dyDescent="0.2">
      <c r="A45" s="24" t="s">
        <v>48</v>
      </c>
      <c r="B45" s="25" t="s">
        <v>135</v>
      </c>
      <c r="C45" s="33" t="s">
        <v>39</v>
      </c>
      <c r="D45" s="33" t="s">
        <v>39</v>
      </c>
      <c r="E45" s="33" t="s">
        <v>39</v>
      </c>
      <c r="F45" s="33" t="s">
        <v>39</v>
      </c>
      <c r="G45" s="33" t="s">
        <v>39</v>
      </c>
      <c r="H45" s="33" t="s">
        <v>39</v>
      </c>
      <c r="I45" s="33" t="s">
        <v>39</v>
      </c>
      <c r="J45" s="33" t="s">
        <v>39</v>
      </c>
      <c r="K45" s="33" t="s">
        <v>39</v>
      </c>
      <c r="L45" s="33" t="s">
        <v>39</v>
      </c>
      <c r="M45" s="33" t="s">
        <v>39</v>
      </c>
      <c r="N45" s="33" t="s">
        <v>39</v>
      </c>
      <c r="O45" s="33" t="s">
        <v>39</v>
      </c>
      <c r="P45" s="33" t="s">
        <v>39</v>
      </c>
      <c r="Q45" s="33" t="s">
        <v>39</v>
      </c>
      <c r="R45" s="33" t="s">
        <v>39</v>
      </c>
      <c r="S45" s="33" t="s">
        <v>39</v>
      </c>
      <c r="T45" s="33" t="s">
        <v>39</v>
      </c>
      <c r="U45" s="33" t="s">
        <v>39</v>
      </c>
      <c r="V45" s="33" t="s">
        <v>39</v>
      </c>
      <c r="W45" s="33" t="s">
        <v>39</v>
      </c>
      <c r="X45" s="33" t="s">
        <v>39</v>
      </c>
      <c r="Y45" s="33" t="s">
        <v>39</v>
      </c>
      <c r="Z45" s="33" t="s">
        <v>39</v>
      </c>
      <c r="AA45" s="33" t="s">
        <v>39</v>
      </c>
      <c r="AB45" s="33" t="s">
        <v>39</v>
      </c>
      <c r="AC45" s="33" t="s">
        <v>39</v>
      </c>
      <c r="AD45" s="33" t="s">
        <v>39</v>
      </c>
      <c r="AE45" s="33" t="s">
        <v>39</v>
      </c>
      <c r="AF45" s="33" t="s">
        <v>39</v>
      </c>
      <c r="AG45" s="33" t="s">
        <v>39</v>
      </c>
      <c r="AH45" s="33" t="s">
        <v>39</v>
      </c>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row>
    <row r="46" spans="1:77" x14ac:dyDescent="0.2">
      <c r="A46" s="12" t="s">
        <v>49</v>
      </c>
      <c r="B46" s="171" t="s">
        <v>136</v>
      </c>
      <c r="C46" s="34" t="s">
        <v>39</v>
      </c>
      <c r="D46" s="34" t="s">
        <v>39</v>
      </c>
      <c r="E46" s="34" t="s">
        <v>39</v>
      </c>
      <c r="F46" s="34" t="s">
        <v>39</v>
      </c>
      <c r="G46" s="34" t="s">
        <v>39</v>
      </c>
      <c r="H46" s="34" t="s">
        <v>39</v>
      </c>
      <c r="I46" s="34" t="s">
        <v>39</v>
      </c>
      <c r="J46" s="34" t="s">
        <v>39</v>
      </c>
      <c r="K46" s="34" t="s">
        <v>39</v>
      </c>
      <c r="L46" s="34" t="s">
        <v>39</v>
      </c>
      <c r="M46" s="34" t="s">
        <v>39</v>
      </c>
      <c r="N46" s="34" t="s">
        <v>39</v>
      </c>
      <c r="O46" s="34" t="s">
        <v>39</v>
      </c>
      <c r="P46" s="34" t="s">
        <v>39</v>
      </c>
      <c r="Q46" s="34" t="s">
        <v>39</v>
      </c>
      <c r="R46" s="34" t="s">
        <v>39</v>
      </c>
      <c r="S46" s="34" t="s">
        <v>39</v>
      </c>
      <c r="T46" s="34" t="s">
        <v>39</v>
      </c>
      <c r="U46" s="34" t="s">
        <v>39</v>
      </c>
      <c r="V46" s="34" t="s">
        <v>39</v>
      </c>
      <c r="W46" s="34" t="s">
        <v>39</v>
      </c>
      <c r="X46" s="34" t="s">
        <v>39</v>
      </c>
      <c r="Y46" s="34" t="s">
        <v>39</v>
      </c>
      <c r="Z46" s="34" t="s">
        <v>39</v>
      </c>
      <c r="AA46" s="34" t="s">
        <v>39</v>
      </c>
      <c r="AB46" s="34" t="s">
        <v>39</v>
      </c>
      <c r="AC46" s="34" t="s">
        <v>39</v>
      </c>
      <c r="AD46" s="34" t="s">
        <v>39</v>
      </c>
      <c r="AE46" s="34" t="s">
        <v>39</v>
      </c>
      <c r="AF46" s="34" t="s">
        <v>39</v>
      </c>
      <c r="AG46" s="34" t="s">
        <v>39</v>
      </c>
      <c r="AH46" s="34" t="s">
        <v>39</v>
      </c>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row>
    <row r="47" spans="1:77" x14ac:dyDescent="0.2">
      <c r="A47" s="24" t="s">
        <v>41</v>
      </c>
      <c r="B47" s="25" t="s">
        <v>137</v>
      </c>
      <c r="C47" s="33" t="s">
        <v>39</v>
      </c>
      <c r="D47" s="33" t="s">
        <v>39</v>
      </c>
      <c r="E47" s="33" t="s">
        <v>39</v>
      </c>
      <c r="F47" s="33" t="s">
        <v>39</v>
      </c>
      <c r="G47" s="33" t="s">
        <v>39</v>
      </c>
      <c r="H47" s="33" t="s">
        <v>39</v>
      </c>
      <c r="I47" s="33" t="s">
        <v>39</v>
      </c>
      <c r="J47" s="33" t="s">
        <v>39</v>
      </c>
      <c r="K47" s="33" t="s">
        <v>39</v>
      </c>
      <c r="L47" s="33">
        <v>7.25</v>
      </c>
      <c r="M47" s="33">
        <v>6.77</v>
      </c>
      <c r="N47" s="33">
        <v>8.61</v>
      </c>
      <c r="O47" s="33">
        <v>8.5</v>
      </c>
      <c r="P47" s="33">
        <v>13.65</v>
      </c>
      <c r="Q47" s="33">
        <v>13.75</v>
      </c>
      <c r="R47" s="33">
        <v>13.87</v>
      </c>
      <c r="S47" s="33">
        <v>14.28</v>
      </c>
      <c r="T47" s="33">
        <v>14.3</v>
      </c>
      <c r="U47" s="33">
        <v>16.329999999999998</v>
      </c>
      <c r="V47" s="33">
        <v>12.9</v>
      </c>
      <c r="W47" s="33">
        <v>11.33</v>
      </c>
      <c r="X47" s="33">
        <v>10.42</v>
      </c>
      <c r="Y47" s="33">
        <v>10.56</v>
      </c>
      <c r="Z47" s="33">
        <v>10.63</v>
      </c>
      <c r="AA47" s="33">
        <v>11.12</v>
      </c>
      <c r="AB47" s="33">
        <v>11.15</v>
      </c>
      <c r="AC47" s="33">
        <v>10.45</v>
      </c>
      <c r="AD47" s="33">
        <v>10.220000000000001</v>
      </c>
      <c r="AE47" s="33">
        <v>9.93</v>
      </c>
      <c r="AF47" s="33">
        <v>10.210000000000001</v>
      </c>
      <c r="AG47" s="33">
        <v>9.4600000000000009</v>
      </c>
      <c r="AH47" s="33" t="s">
        <v>39</v>
      </c>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row>
    <row r="48" spans="1:77" x14ac:dyDescent="0.2">
      <c r="A48" s="27" t="s">
        <v>40</v>
      </c>
      <c r="B48" s="28" t="s">
        <v>138</v>
      </c>
      <c r="C48" s="35" t="s">
        <v>39</v>
      </c>
      <c r="D48" s="35" t="s">
        <v>39</v>
      </c>
      <c r="E48" s="35" t="s">
        <v>39</v>
      </c>
      <c r="F48" s="35" t="s">
        <v>39</v>
      </c>
      <c r="G48" s="35" t="s">
        <v>39</v>
      </c>
      <c r="H48" s="35" t="s">
        <v>39</v>
      </c>
      <c r="I48" s="35" t="s">
        <v>39</v>
      </c>
      <c r="J48" s="35" t="s">
        <v>39</v>
      </c>
      <c r="K48" s="35" t="s">
        <v>39</v>
      </c>
      <c r="L48" s="35" t="s">
        <v>39</v>
      </c>
      <c r="M48" s="35" t="s">
        <v>39</v>
      </c>
      <c r="N48" s="35" t="s">
        <v>39</v>
      </c>
      <c r="O48" s="35" t="s">
        <v>39</v>
      </c>
      <c r="P48" s="35" t="s">
        <v>39</v>
      </c>
      <c r="Q48" s="35" t="s">
        <v>39</v>
      </c>
      <c r="R48" s="35" t="s">
        <v>39</v>
      </c>
      <c r="S48" s="35" t="s">
        <v>39</v>
      </c>
      <c r="T48" s="35" t="s">
        <v>39</v>
      </c>
      <c r="U48" s="35" t="s">
        <v>39</v>
      </c>
      <c r="V48" s="35" t="s">
        <v>39</v>
      </c>
      <c r="W48" s="35" t="s">
        <v>39</v>
      </c>
      <c r="X48" s="35" t="s">
        <v>39</v>
      </c>
      <c r="Y48" s="35" t="s">
        <v>39</v>
      </c>
      <c r="Z48" s="35" t="s">
        <v>39</v>
      </c>
      <c r="AA48" s="35" t="s">
        <v>39</v>
      </c>
      <c r="AB48" s="35" t="s">
        <v>39</v>
      </c>
      <c r="AC48" s="35" t="s">
        <v>39</v>
      </c>
      <c r="AD48" s="35" t="s">
        <v>39</v>
      </c>
      <c r="AE48" s="35" t="s">
        <v>39</v>
      </c>
      <c r="AF48" s="35" t="s">
        <v>39</v>
      </c>
      <c r="AG48" s="35" t="s">
        <v>39</v>
      </c>
      <c r="AH48" s="35" t="s">
        <v>39</v>
      </c>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row>
    <row r="49" spans="1:76" x14ac:dyDescent="0.2">
      <c r="A49" s="24" t="s">
        <v>3</v>
      </c>
      <c r="B49" s="25" t="s">
        <v>139</v>
      </c>
      <c r="C49" s="33" t="s">
        <v>39</v>
      </c>
      <c r="D49" s="33" t="s">
        <v>39</v>
      </c>
      <c r="E49" s="33" t="s">
        <v>39</v>
      </c>
      <c r="F49" s="33" t="s">
        <v>39</v>
      </c>
      <c r="G49" s="33" t="s">
        <v>39</v>
      </c>
      <c r="H49" s="33" t="s">
        <v>39</v>
      </c>
      <c r="I49" s="33" t="s">
        <v>39</v>
      </c>
      <c r="J49" s="33" t="s">
        <v>39</v>
      </c>
      <c r="K49" s="33" t="s">
        <v>39</v>
      </c>
      <c r="L49" s="33" t="s">
        <v>39</v>
      </c>
      <c r="M49" s="33" t="s">
        <v>39</v>
      </c>
      <c r="N49" s="33">
        <v>6.58</v>
      </c>
      <c r="O49" s="33">
        <v>5.86</v>
      </c>
      <c r="P49" s="33">
        <v>6.98</v>
      </c>
      <c r="Q49" s="33">
        <v>7.72</v>
      </c>
      <c r="R49" s="33">
        <v>6.67</v>
      </c>
      <c r="S49" s="33">
        <v>6.33</v>
      </c>
      <c r="T49" s="33">
        <v>4.97</v>
      </c>
      <c r="U49" s="33">
        <v>5.62</v>
      </c>
      <c r="V49" s="33">
        <v>5.24</v>
      </c>
      <c r="W49" s="33">
        <v>5</v>
      </c>
      <c r="X49" s="33">
        <v>4.46</v>
      </c>
      <c r="Y49" s="33">
        <v>4.92</v>
      </c>
      <c r="Z49" s="33">
        <v>6.19</v>
      </c>
      <c r="AA49" s="33">
        <v>5.71</v>
      </c>
      <c r="AB49" s="33">
        <v>4.76</v>
      </c>
      <c r="AC49" s="33">
        <v>4.55</v>
      </c>
      <c r="AD49" s="33">
        <v>4.95</v>
      </c>
      <c r="AE49" s="33">
        <v>4.4000000000000004</v>
      </c>
      <c r="AF49" s="33">
        <v>4.67</v>
      </c>
      <c r="AG49" s="33">
        <v>3.98</v>
      </c>
      <c r="AH49" s="33">
        <v>3.95</v>
      </c>
    </row>
    <row r="50" spans="1:76" x14ac:dyDescent="0.2">
      <c r="A50" s="12" t="s">
        <v>50</v>
      </c>
      <c r="B50" s="171" t="s">
        <v>140</v>
      </c>
      <c r="C50" s="34" t="s">
        <v>39</v>
      </c>
      <c r="D50" s="34" t="s">
        <v>39</v>
      </c>
      <c r="E50" s="34" t="s">
        <v>39</v>
      </c>
      <c r="F50" s="34" t="s">
        <v>39</v>
      </c>
      <c r="G50" s="34" t="s">
        <v>39</v>
      </c>
      <c r="H50" s="34" t="s">
        <v>39</v>
      </c>
      <c r="I50" s="34" t="s">
        <v>39</v>
      </c>
      <c r="J50" s="34" t="s">
        <v>39</v>
      </c>
      <c r="K50" s="34" t="s">
        <v>39</v>
      </c>
      <c r="L50" s="34" t="s">
        <v>39</v>
      </c>
      <c r="M50" s="34" t="s">
        <v>39</v>
      </c>
      <c r="N50" s="34" t="s">
        <v>39</v>
      </c>
      <c r="O50" s="34">
        <v>11.27</v>
      </c>
      <c r="P50" s="34">
        <v>11.78</v>
      </c>
      <c r="Q50" s="34">
        <v>12.07</v>
      </c>
      <c r="R50" s="34">
        <v>12.41</v>
      </c>
      <c r="S50" s="34">
        <v>13.11</v>
      </c>
      <c r="T50" s="34">
        <v>12.59</v>
      </c>
      <c r="U50" s="34">
        <v>12.15</v>
      </c>
      <c r="V50" s="34">
        <v>11.06</v>
      </c>
      <c r="W50" s="34">
        <v>11.72</v>
      </c>
      <c r="X50" s="34">
        <v>13.14</v>
      </c>
      <c r="Y50" s="34">
        <v>13.25</v>
      </c>
      <c r="Z50" s="34">
        <v>14.83</v>
      </c>
      <c r="AA50" s="34">
        <v>16.66</v>
      </c>
      <c r="AB50" s="34">
        <v>20.61</v>
      </c>
      <c r="AC50" s="34">
        <v>22.03</v>
      </c>
      <c r="AD50" s="34">
        <v>20.76</v>
      </c>
      <c r="AE50" s="34">
        <v>19.46</v>
      </c>
      <c r="AF50" s="34">
        <v>17.05</v>
      </c>
      <c r="AG50" s="34">
        <v>14.49</v>
      </c>
      <c r="AH50" s="34">
        <v>11.91</v>
      </c>
    </row>
    <row r="51" spans="1:76" x14ac:dyDescent="0.2">
      <c r="A51" s="24" t="s">
        <v>6</v>
      </c>
      <c r="B51" s="25" t="s">
        <v>141</v>
      </c>
      <c r="C51" s="33" t="s">
        <v>39</v>
      </c>
      <c r="D51" s="33" t="s">
        <v>39</v>
      </c>
      <c r="E51" s="33" t="s">
        <v>39</v>
      </c>
      <c r="F51" s="33" t="s">
        <v>39</v>
      </c>
      <c r="G51" s="33" t="s">
        <v>39</v>
      </c>
      <c r="H51" s="33" t="s">
        <v>39</v>
      </c>
      <c r="I51" s="33" t="s">
        <v>39</v>
      </c>
      <c r="J51" s="33" t="s">
        <v>39</v>
      </c>
      <c r="K51" s="33" t="s">
        <v>39</v>
      </c>
      <c r="L51" s="33" t="s">
        <v>39</v>
      </c>
      <c r="M51" s="33">
        <v>7.6</v>
      </c>
      <c r="N51" s="33">
        <v>7.06</v>
      </c>
      <c r="O51" s="33">
        <v>5.77</v>
      </c>
      <c r="P51" s="33">
        <v>8.14</v>
      </c>
      <c r="Q51" s="33">
        <v>8.6300000000000008</v>
      </c>
      <c r="R51" s="33">
        <v>9.01</v>
      </c>
      <c r="S51" s="33">
        <v>7.87</v>
      </c>
      <c r="T51" s="33">
        <v>7.58</v>
      </c>
      <c r="U51" s="33">
        <v>8.19</v>
      </c>
      <c r="V51" s="33">
        <v>7.55</v>
      </c>
      <c r="W51" s="33">
        <v>7.12</v>
      </c>
      <c r="X51" s="33">
        <v>7.13</v>
      </c>
      <c r="Y51" s="33">
        <v>8.99</v>
      </c>
      <c r="Z51" s="33">
        <v>10.27</v>
      </c>
      <c r="AA51" s="33">
        <v>13.04</v>
      </c>
      <c r="AB51" s="33">
        <v>13.22</v>
      </c>
      <c r="AC51" s="33">
        <v>11.81</v>
      </c>
      <c r="AD51" s="33">
        <v>11.93</v>
      </c>
      <c r="AE51" s="33">
        <v>10.36</v>
      </c>
      <c r="AF51" s="33">
        <v>9.39</v>
      </c>
      <c r="AG51" s="33">
        <v>8.84</v>
      </c>
      <c r="AH51" s="33">
        <v>9.1300000000000008</v>
      </c>
    </row>
    <row r="52" spans="1:76" x14ac:dyDescent="0.2">
      <c r="A52" s="12" t="s">
        <v>26</v>
      </c>
      <c r="B52" s="171" t="s">
        <v>142</v>
      </c>
      <c r="C52" s="34" t="s">
        <v>39</v>
      </c>
      <c r="D52" s="34" t="s">
        <v>39</v>
      </c>
      <c r="E52" s="34" t="s">
        <v>39</v>
      </c>
      <c r="F52" s="34" t="s">
        <v>39</v>
      </c>
      <c r="G52" s="34" t="s">
        <v>39</v>
      </c>
      <c r="H52" s="34" t="s">
        <v>39</v>
      </c>
      <c r="I52" s="34" t="s">
        <v>39</v>
      </c>
      <c r="J52" s="34" t="s">
        <v>39</v>
      </c>
      <c r="K52" s="34" t="s">
        <v>39</v>
      </c>
      <c r="L52" s="34" t="s">
        <v>39</v>
      </c>
      <c r="M52" s="34">
        <v>3.51</v>
      </c>
      <c r="N52" s="34">
        <v>3.23</v>
      </c>
      <c r="O52" s="34">
        <v>3.41</v>
      </c>
      <c r="P52" s="34">
        <v>2.97</v>
      </c>
      <c r="Q52" s="34">
        <v>3.06</v>
      </c>
      <c r="R52" s="34">
        <v>3.63</v>
      </c>
      <c r="S52" s="34">
        <v>2.71</v>
      </c>
      <c r="T52" s="34">
        <v>3.72</v>
      </c>
      <c r="U52" s="34">
        <v>3.43</v>
      </c>
      <c r="V52" s="34">
        <v>3.87</v>
      </c>
      <c r="W52" s="34">
        <v>4.34</v>
      </c>
      <c r="X52" s="34">
        <v>5.66</v>
      </c>
      <c r="Y52" s="34">
        <v>6.14</v>
      </c>
      <c r="Z52" s="34">
        <v>6.92</v>
      </c>
      <c r="AA52" s="34">
        <v>6.79</v>
      </c>
      <c r="AB52" s="34">
        <v>6.68</v>
      </c>
      <c r="AC52" s="34">
        <v>6.73</v>
      </c>
      <c r="AD52" s="34">
        <v>5.37</v>
      </c>
      <c r="AE52" s="34">
        <v>7.41</v>
      </c>
      <c r="AF52" s="34">
        <v>8.0399999999999991</v>
      </c>
      <c r="AG52" s="34">
        <v>6.34</v>
      </c>
      <c r="AH52" s="34">
        <v>6.87</v>
      </c>
    </row>
    <row r="53" spans="1:76" x14ac:dyDescent="0.2">
      <c r="A53" s="30" t="s">
        <v>31</v>
      </c>
      <c r="B53" s="31" t="s">
        <v>143</v>
      </c>
      <c r="C53" s="36" t="s">
        <v>39</v>
      </c>
      <c r="D53" s="36" t="s">
        <v>39</v>
      </c>
      <c r="E53" s="36" t="s">
        <v>39</v>
      </c>
      <c r="F53" s="36" t="s">
        <v>39</v>
      </c>
      <c r="G53" s="36" t="s">
        <v>39</v>
      </c>
      <c r="H53" s="36" t="s">
        <v>39</v>
      </c>
      <c r="I53" s="36" t="s">
        <v>39</v>
      </c>
      <c r="J53" s="36" t="s">
        <v>39</v>
      </c>
      <c r="K53" s="36" t="s">
        <v>39</v>
      </c>
      <c r="L53" s="36" t="s">
        <v>39</v>
      </c>
      <c r="M53" s="36">
        <v>2.76</v>
      </c>
      <c r="N53" s="36">
        <v>3.23</v>
      </c>
      <c r="O53" s="36">
        <v>1.1299999999999999</v>
      </c>
      <c r="P53" s="36">
        <v>2.2400000000000002</v>
      </c>
      <c r="Q53" s="36">
        <v>2.88</v>
      </c>
      <c r="R53" s="36">
        <v>2.8</v>
      </c>
      <c r="S53" s="36">
        <v>1.97</v>
      </c>
      <c r="T53" s="36">
        <v>1.67</v>
      </c>
      <c r="U53" s="36">
        <v>1.34</v>
      </c>
      <c r="V53" s="36">
        <v>1.06</v>
      </c>
      <c r="W53" s="36">
        <v>1.1499999999999999</v>
      </c>
      <c r="X53" s="36">
        <v>1.63</v>
      </c>
      <c r="Y53" s="36">
        <v>1.89</v>
      </c>
      <c r="Z53" s="36">
        <v>1.67</v>
      </c>
      <c r="AA53" s="36">
        <v>1.75</v>
      </c>
      <c r="AB53" s="36">
        <v>1.63</v>
      </c>
      <c r="AC53" s="36">
        <v>1.72</v>
      </c>
      <c r="AD53" s="36">
        <v>1.44</v>
      </c>
      <c r="AE53" s="36">
        <v>1.25</v>
      </c>
      <c r="AF53" s="36">
        <v>1.72</v>
      </c>
      <c r="AG53" s="36">
        <v>1.56</v>
      </c>
      <c r="AH53" s="36">
        <v>3.3</v>
      </c>
    </row>
    <row r="54" spans="1:76" x14ac:dyDescent="0.2">
      <c r="A54" s="14"/>
      <c r="B54" s="19"/>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row>
    <row r="55" spans="1:76" s="16" customFormat="1" x14ac:dyDescent="0.2">
      <c r="A55" s="14" t="s">
        <v>45</v>
      </c>
      <c r="B55" s="19"/>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row>
    <row r="56" spans="1:76" s="8" customFormat="1" x14ac:dyDescent="0.2">
      <c r="A56" s="186" t="s">
        <v>74</v>
      </c>
      <c r="B56" s="186"/>
      <c r="C56" s="186"/>
      <c r="D56" s="186"/>
      <c r="E56" s="186"/>
      <c r="F56" s="186"/>
      <c r="G56" s="186"/>
      <c r="H56" s="186"/>
      <c r="I56" s="186"/>
      <c r="J56" s="186"/>
      <c r="K56" s="186"/>
      <c r="L56" s="186"/>
      <c r="M56" s="186"/>
      <c r="N56" s="186"/>
      <c r="O56" s="186"/>
      <c r="P56" s="186"/>
      <c r="Q56" s="186"/>
      <c r="R56" s="186"/>
      <c r="S56" s="186"/>
      <c r="T56" s="186"/>
      <c r="U56" s="186"/>
      <c r="V56" s="186"/>
      <c r="W56" s="186"/>
      <c r="X56" s="186"/>
      <c r="Y56" s="186"/>
      <c r="Z56" s="186"/>
      <c r="AA56" s="186"/>
      <c r="AB56" s="186"/>
      <c r="AC56" s="186"/>
      <c r="AD56" s="186"/>
      <c r="AE56" s="17"/>
      <c r="AF56" s="17"/>
      <c r="AG56" s="17"/>
      <c r="AH56" s="17"/>
      <c r="AI56" s="17"/>
      <c r="AJ56" s="17"/>
      <c r="AK56" s="17"/>
      <c r="AL56" s="17"/>
      <c r="AM56" s="17"/>
      <c r="AN56" s="17"/>
      <c r="AO56" s="17"/>
      <c r="AP56" s="17"/>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row>
    <row r="57" spans="1:76" s="8" customFormat="1" x14ac:dyDescent="0.2">
      <c r="A57" s="186"/>
      <c r="B57" s="186"/>
      <c r="C57" s="186"/>
      <c r="D57" s="186"/>
      <c r="E57" s="186"/>
      <c r="F57" s="186"/>
      <c r="G57" s="186"/>
      <c r="H57" s="186"/>
      <c r="I57" s="186"/>
      <c r="J57" s="186"/>
      <c r="K57" s="186"/>
      <c r="L57" s="186"/>
      <c r="M57" s="186"/>
      <c r="N57" s="186"/>
      <c r="O57" s="186"/>
      <c r="P57" s="186"/>
      <c r="Q57" s="186"/>
      <c r="R57" s="186"/>
      <c r="S57" s="186"/>
      <c r="T57" s="186"/>
      <c r="U57" s="186"/>
      <c r="V57" s="186"/>
      <c r="W57" s="186"/>
      <c r="X57" s="186"/>
      <c r="Y57" s="186"/>
      <c r="Z57" s="186"/>
      <c r="AA57" s="186"/>
      <c r="AB57" s="186"/>
      <c r="AC57" s="186"/>
      <c r="AD57" s="186"/>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row>
    <row r="58" spans="1:76" s="8" customFormat="1" x14ac:dyDescent="0.2">
      <c r="A58" s="185" t="s">
        <v>75</v>
      </c>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row>
    <row r="59" spans="1:76" s="8" customFormat="1" x14ac:dyDescent="0.2">
      <c r="A59" s="185"/>
      <c r="B59" s="185"/>
      <c r="C59" s="185"/>
      <c r="D59" s="185"/>
      <c r="E59" s="185"/>
      <c r="F59" s="185"/>
      <c r="G59" s="185"/>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row>
    <row r="60" spans="1:76" x14ac:dyDescent="0.2">
      <c r="A60" s="185" t="s">
        <v>76</v>
      </c>
      <c r="B60" s="185"/>
      <c r="C60" s="185"/>
      <c r="D60" s="185"/>
      <c r="E60" s="185"/>
      <c r="F60" s="185"/>
      <c r="G60" s="185"/>
      <c r="H60" s="185"/>
      <c r="I60" s="185"/>
      <c r="J60" s="185"/>
      <c r="K60" s="185"/>
      <c r="L60" s="185"/>
      <c r="M60" s="185"/>
      <c r="N60" s="185"/>
      <c r="O60" s="185"/>
      <c r="P60" s="185"/>
      <c r="Q60" s="185"/>
      <c r="R60" s="185"/>
      <c r="S60" s="185"/>
      <c r="T60" s="185"/>
      <c r="U60" s="185"/>
      <c r="V60" s="185"/>
      <c r="W60" s="185"/>
      <c r="X60" s="185"/>
      <c r="Y60" s="185"/>
      <c r="Z60" s="185"/>
      <c r="AA60" s="185"/>
      <c r="AB60" s="185"/>
      <c r="AC60" s="185"/>
      <c r="AD60" s="185"/>
      <c r="AE60" s="7"/>
    </row>
    <row r="61" spans="1:76" x14ac:dyDescent="0.2">
      <c r="A61" s="185"/>
      <c r="B61" s="185"/>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7"/>
    </row>
    <row r="62" spans="1:76" x14ac:dyDescent="0.2">
      <c r="A62" s="18" t="s">
        <v>64</v>
      </c>
      <c r="B62" s="19"/>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row>
    <row r="63" spans="1:76" x14ac:dyDescent="0.2">
      <c r="C63" s="97"/>
      <c r="D63" s="97"/>
      <c r="E63" s="97"/>
      <c r="F63" s="97"/>
      <c r="G63" s="97"/>
      <c r="H63" s="97"/>
      <c r="I63" s="97"/>
      <c r="J63" s="97"/>
      <c r="K63" s="97"/>
      <c r="L63" s="97"/>
      <c r="M63" s="97"/>
      <c r="N63" s="97"/>
      <c r="O63" s="97"/>
      <c r="P63" s="97"/>
      <c r="Q63" s="97"/>
      <c r="R63" s="97"/>
      <c r="S63" s="97"/>
      <c r="T63" s="97"/>
      <c r="U63" s="97"/>
      <c r="V63" s="97"/>
      <c r="W63" s="97"/>
      <c r="X63" s="97"/>
      <c r="Y63" s="97"/>
      <c r="Z63" s="97"/>
      <c r="AA63" s="97"/>
      <c r="AB63" s="97"/>
      <c r="AC63" s="97"/>
    </row>
    <row r="64" spans="1:76" x14ac:dyDescent="0.2">
      <c r="A64" s="3"/>
      <c r="B64" s="3"/>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row>
  </sheetData>
  <mergeCells count="6">
    <mergeCell ref="A60:AD61"/>
    <mergeCell ref="A56:AD57"/>
    <mergeCell ref="A58:AD59"/>
    <mergeCell ref="A1:AH1"/>
    <mergeCell ref="A2:AH2"/>
    <mergeCell ref="A3:AH3"/>
  </mergeCells>
  <hyperlinks>
    <hyperlink ref="A62" r:id="rId1" display="Source: OECD Employment Database 2014" xr:uid="{00000000-0004-0000-1200-000000000000}"/>
  </hyperlinks>
  <pageMargins left="0.70866141732283472" right="0.70866141732283472" top="0.74803149606299213" bottom="0.74803149606299213" header="0.31496062992125984" footer="0.31496062992125984"/>
  <pageSetup paperSize="9" scale="57" orientation="portrait" r:id="rId2"/>
  <headerFooter>
    <oddHeader>&amp;LOECD Family database (http://www.oecd.org/els/family/database.htm)</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sheetPr>
  <dimension ref="A1:BY68"/>
  <sheetViews>
    <sheetView showGridLines="0" topLeftCell="G31" zoomScaleNormal="100" workbookViewId="0">
      <selection activeCell="AD42" sqref="AD42"/>
    </sheetView>
  </sheetViews>
  <sheetFormatPr defaultColWidth="8.85546875" defaultRowHeight="12.75" x14ac:dyDescent="0.2"/>
  <cols>
    <col min="1" max="1" width="16.85546875" style="9" customWidth="1"/>
    <col min="2" max="2" width="4.28515625" style="20" customWidth="1"/>
    <col min="3" max="18" width="5" style="7" bestFit="1" customWidth="1"/>
    <col min="19" max="21" width="5" style="7" customWidth="1"/>
    <col min="22" max="25" width="5" style="7" bestFit="1" customWidth="1"/>
    <col min="26" max="29" width="5" style="7" customWidth="1"/>
    <col min="30" max="31" width="5" style="97" customWidth="1"/>
    <col min="32" max="50" width="5" style="7" bestFit="1" customWidth="1"/>
    <col min="51" max="51" width="5" style="7" customWidth="1"/>
    <col min="52" max="74" width="5" style="7" bestFit="1" customWidth="1"/>
    <col min="75" max="76" width="5" style="7" customWidth="1"/>
    <col min="77" max="77" width="10" style="8" customWidth="1"/>
    <col min="78" max="16384" width="8.85546875" style="9"/>
  </cols>
  <sheetData>
    <row r="1" spans="1:77" x14ac:dyDescent="0.2">
      <c r="A1" s="187" t="s">
        <v>91</v>
      </c>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c r="AH1" s="187"/>
      <c r="BN1" s="8"/>
      <c r="BO1" s="9"/>
      <c r="BP1" s="9"/>
      <c r="BQ1" s="9"/>
      <c r="BR1" s="9"/>
      <c r="BS1" s="9"/>
      <c r="BT1" s="9"/>
      <c r="BU1" s="9"/>
      <c r="BV1" s="9"/>
      <c r="BW1" s="9"/>
      <c r="BX1" s="9"/>
      <c r="BY1" s="9"/>
    </row>
    <row r="2" spans="1:77" ht="13.5" thickBot="1" x14ac:dyDescent="0.25">
      <c r="A2" s="188" t="s">
        <v>82</v>
      </c>
      <c r="B2" s="188"/>
      <c r="C2" s="188"/>
      <c r="D2" s="188"/>
      <c r="E2" s="188"/>
      <c r="F2" s="188"/>
      <c r="G2" s="188"/>
      <c r="H2" s="188"/>
      <c r="I2" s="188"/>
      <c r="J2" s="188"/>
      <c r="K2" s="188"/>
      <c r="L2" s="188"/>
      <c r="M2" s="188"/>
      <c r="N2" s="188"/>
      <c r="O2" s="188"/>
      <c r="P2" s="188"/>
      <c r="Q2" s="188"/>
      <c r="R2" s="188"/>
      <c r="S2" s="188"/>
      <c r="T2" s="188"/>
      <c r="U2" s="188"/>
      <c r="V2" s="188"/>
      <c r="W2" s="188"/>
      <c r="X2" s="188"/>
      <c r="Y2" s="188"/>
      <c r="Z2" s="188"/>
      <c r="AA2" s="188"/>
      <c r="AB2" s="188"/>
      <c r="AC2" s="188"/>
      <c r="AD2" s="188"/>
      <c r="AE2" s="188"/>
      <c r="AF2" s="188"/>
      <c r="AG2" s="188"/>
      <c r="AH2" s="188"/>
      <c r="BY2" s="7"/>
    </row>
    <row r="3" spans="1:77" x14ac:dyDescent="0.2">
      <c r="A3" s="189" t="s">
        <v>51</v>
      </c>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row>
    <row r="4" spans="1:77" ht="12.75" customHeight="1" x14ac:dyDescent="0.2">
      <c r="A4" s="21" t="s">
        <v>42</v>
      </c>
      <c r="B4" s="22" t="s">
        <v>44</v>
      </c>
      <c r="C4" s="23">
        <v>1990</v>
      </c>
      <c r="D4" s="23">
        <v>1991</v>
      </c>
      <c r="E4" s="23">
        <v>1992</v>
      </c>
      <c r="F4" s="23">
        <v>1993</v>
      </c>
      <c r="G4" s="23">
        <v>1994</v>
      </c>
      <c r="H4" s="23">
        <v>1995</v>
      </c>
      <c r="I4" s="23">
        <v>1996</v>
      </c>
      <c r="J4" s="23">
        <v>1997</v>
      </c>
      <c r="K4" s="23">
        <v>1998</v>
      </c>
      <c r="L4" s="23">
        <v>1999</v>
      </c>
      <c r="M4" s="23">
        <v>2000</v>
      </c>
      <c r="N4" s="23">
        <v>2001</v>
      </c>
      <c r="O4" s="23">
        <v>2002</v>
      </c>
      <c r="P4" s="23">
        <v>2003</v>
      </c>
      <c r="Q4" s="23">
        <v>2004</v>
      </c>
      <c r="R4" s="23">
        <v>2005</v>
      </c>
      <c r="S4" s="23">
        <v>2006</v>
      </c>
      <c r="T4" s="23">
        <v>2007</v>
      </c>
      <c r="U4" s="23">
        <v>2008</v>
      </c>
      <c r="V4" s="23">
        <v>2009</v>
      </c>
      <c r="W4" s="23">
        <v>2010</v>
      </c>
      <c r="X4" s="23">
        <v>2011</v>
      </c>
      <c r="Y4" s="23">
        <v>2012</v>
      </c>
      <c r="Z4" s="23">
        <v>2013</v>
      </c>
      <c r="AA4" s="23">
        <v>2014</v>
      </c>
      <c r="AB4" s="23">
        <v>2015</v>
      </c>
      <c r="AC4" s="23">
        <v>2016</v>
      </c>
      <c r="AD4" s="23">
        <v>2017</v>
      </c>
      <c r="AE4" s="23">
        <v>2018</v>
      </c>
      <c r="AF4" s="23">
        <v>2019</v>
      </c>
      <c r="AG4" s="23">
        <v>2020</v>
      </c>
      <c r="AH4" s="23">
        <v>2021</v>
      </c>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row>
    <row r="5" spans="1:77" x14ac:dyDescent="0.2">
      <c r="A5" s="24" t="s">
        <v>0</v>
      </c>
      <c r="B5" s="25" t="s">
        <v>95</v>
      </c>
      <c r="C5" s="33" t="s">
        <v>39</v>
      </c>
      <c r="D5" s="33" t="s">
        <v>39</v>
      </c>
      <c r="E5" s="33" t="s">
        <v>39</v>
      </c>
      <c r="F5" s="33" t="s">
        <v>39</v>
      </c>
      <c r="G5" s="33" t="s">
        <v>39</v>
      </c>
      <c r="H5" s="33" t="s">
        <v>39</v>
      </c>
      <c r="I5" s="33" t="s">
        <v>39</v>
      </c>
      <c r="J5" s="33" t="s">
        <v>39</v>
      </c>
      <c r="K5" s="33">
        <v>4.97</v>
      </c>
      <c r="L5" s="33" t="s">
        <v>39</v>
      </c>
      <c r="M5" s="33" t="s">
        <v>39</v>
      </c>
      <c r="N5" s="33">
        <v>5.39</v>
      </c>
      <c r="O5" s="33" t="s">
        <v>39</v>
      </c>
      <c r="P5" s="33" t="s">
        <v>39</v>
      </c>
      <c r="Q5" s="33">
        <v>4.76</v>
      </c>
      <c r="R5" s="33" t="s">
        <v>39</v>
      </c>
      <c r="S5" s="33">
        <v>7.5</v>
      </c>
      <c r="T5" s="33">
        <v>6.88</v>
      </c>
      <c r="U5" s="33">
        <v>6.14</v>
      </c>
      <c r="V5" s="33">
        <v>6.07</v>
      </c>
      <c r="W5" s="33">
        <v>6.23</v>
      </c>
      <c r="X5" s="33">
        <v>6.45</v>
      </c>
      <c r="Y5" s="33">
        <v>6.02</v>
      </c>
      <c r="Z5" s="33">
        <v>5.82</v>
      </c>
      <c r="AA5" s="33">
        <v>5.78</v>
      </c>
      <c r="AB5" s="33">
        <v>6.21</v>
      </c>
      <c r="AC5" s="33">
        <v>5.99</v>
      </c>
      <c r="AD5" s="33">
        <v>5.86</v>
      </c>
      <c r="AE5" s="33" t="s">
        <v>39</v>
      </c>
      <c r="AF5" s="33" t="s">
        <v>39</v>
      </c>
      <c r="AG5" s="33" t="s">
        <v>39</v>
      </c>
      <c r="AH5" s="33" t="s">
        <v>39</v>
      </c>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row>
    <row r="6" spans="1:77" x14ac:dyDescent="0.2">
      <c r="A6" s="12" t="s">
        <v>1</v>
      </c>
      <c r="B6" s="171" t="s">
        <v>96</v>
      </c>
      <c r="C6" s="34" t="s">
        <v>39</v>
      </c>
      <c r="D6" s="34" t="s">
        <v>39</v>
      </c>
      <c r="E6" s="34" t="s">
        <v>39</v>
      </c>
      <c r="F6" s="34" t="s">
        <v>39</v>
      </c>
      <c r="G6" s="34" t="s">
        <v>39</v>
      </c>
      <c r="H6" s="34">
        <v>6.34</v>
      </c>
      <c r="I6" s="34">
        <v>6.82</v>
      </c>
      <c r="J6" s="34">
        <v>7.38</v>
      </c>
      <c r="K6" s="34">
        <v>7.67</v>
      </c>
      <c r="L6" s="34">
        <v>7.79</v>
      </c>
      <c r="M6" s="34">
        <v>8.39</v>
      </c>
      <c r="N6" s="34">
        <v>9.2799999999999994</v>
      </c>
      <c r="O6" s="34">
        <v>7.41</v>
      </c>
      <c r="P6" s="34">
        <v>6.82</v>
      </c>
      <c r="Q6" s="34">
        <v>8.42</v>
      </c>
      <c r="R6" s="34">
        <v>8.82</v>
      </c>
      <c r="S6" s="34">
        <v>8.86</v>
      </c>
      <c r="T6" s="34">
        <v>8.9499999999999993</v>
      </c>
      <c r="U6" s="34">
        <v>9.0500000000000007</v>
      </c>
      <c r="V6" s="34">
        <v>8.98</v>
      </c>
      <c r="W6" s="34">
        <v>8.8800000000000008</v>
      </c>
      <c r="X6" s="34">
        <v>9.43</v>
      </c>
      <c r="Y6" s="34">
        <v>9.33</v>
      </c>
      <c r="Z6" s="34">
        <v>9.02</v>
      </c>
      <c r="AA6" s="34">
        <v>9.1199999999999992</v>
      </c>
      <c r="AB6" s="34">
        <v>9.0399999999999991</v>
      </c>
      <c r="AC6" s="34">
        <v>9.09</v>
      </c>
      <c r="AD6" s="34">
        <v>9.16</v>
      </c>
      <c r="AE6" s="34">
        <v>9.33</v>
      </c>
      <c r="AF6" s="34">
        <v>8.83</v>
      </c>
      <c r="AG6" s="34">
        <v>8.11</v>
      </c>
      <c r="AH6" s="34">
        <v>8.65</v>
      </c>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row>
    <row r="7" spans="1:77" x14ac:dyDescent="0.2">
      <c r="A7" s="24" t="s">
        <v>2</v>
      </c>
      <c r="B7" s="25" t="s">
        <v>97</v>
      </c>
      <c r="C7" s="33">
        <v>8.61</v>
      </c>
      <c r="D7" s="33">
        <v>8.2799999999999994</v>
      </c>
      <c r="E7" s="33">
        <v>7.59</v>
      </c>
      <c r="F7" s="33">
        <v>7.65</v>
      </c>
      <c r="G7" s="33">
        <v>7.51</v>
      </c>
      <c r="H7" s="33">
        <v>7.41</v>
      </c>
      <c r="I7" s="33">
        <v>7.97</v>
      </c>
      <c r="J7" s="33">
        <v>8.61</v>
      </c>
      <c r="K7" s="33">
        <v>10.4</v>
      </c>
      <c r="L7" s="33">
        <v>13.7</v>
      </c>
      <c r="M7" s="33">
        <v>12.29</v>
      </c>
      <c r="N7" s="33">
        <v>11.98</v>
      </c>
      <c r="O7" s="33">
        <v>11.22</v>
      </c>
      <c r="P7" s="33">
        <v>11.1</v>
      </c>
      <c r="Q7" s="33">
        <v>11.66</v>
      </c>
      <c r="R7" s="33">
        <v>11.37</v>
      </c>
      <c r="S7" s="33">
        <v>10.86</v>
      </c>
      <c r="T7" s="33">
        <v>10.79</v>
      </c>
      <c r="U7" s="33">
        <v>10.220000000000001</v>
      </c>
      <c r="V7" s="33">
        <v>10.17</v>
      </c>
      <c r="W7" s="33">
        <v>9.6199999999999992</v>
      </c>
      <c r="X7" s="33">
        <v>10.34</v>
      </c>
      <c r="Y7" s="33">
        <v>9.2799999999999994</v>
      </c>
      <c r="Z7" s="33">
        <v>9.2100000000000009</v>
      </c>
      <c r="AA7" s="33">
        <v>9.6999999999999993</v>
      </c>
      <c r="AB7" s="33">
        <v>9.67</v>
      </c>
      <c r="AC7" s="33">
        <v>10</v>
      </c>
      <c r="AD7" s="33">
        <v>11.2</v>
      </c>
      <c r="AE7" s="33">
        <v>11.7</v>
      </c>
      <c r="AF7" s="33">
        <v>11.53</v>
      </c>
      <c r="AG7" s="33">
        <v>10.8</v>
      </c>
      <c r="AH7" s="33">
        <v>11.11</v>
      </c>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row>
    <row r="8" spans="1:77" x14ac:dyDescent="0.2">
      <c r="A8" s="12" t="s">
        <v>4</v>
      </c>
      <c r="B8" s="171" t="s">
        <v>98</v>
      </c>
      <c r="C8" s="34" t="s">
        <v>39</v>
      </c>
      <c r="D8" s="34" t="s">
        <v>39</v>
      </c>
      <c r="E8" s="34" t="s">
        <v>39</v>
      </c>
      <c r="F8" s="34" t="s">
        <v>39</v>
      </c>
      <c r="G8" s="34" t="s">
        <v>39</v>
      </c>
      <c r="H8" s="34" t="s">
        <v>39</v>
      </c>
      <c r="I8" s="34" t="s">
        <v>39</v>
      </c>
      <c r="J8" s="34">
        <v>11.67</v>
      </c>
      <c r="K8" s="34">
        <v>12.59</v>
      </c>
      <c r="L8" s="34">
        <v>12.52</v>
      </c>
      <c r="M8" s="34">
        <v>13.23</v>
      </c>
      <c r="N8" s="34">
        <v>13.66</v>
      </c>
      <c r="O8" s="34">
        <v>13.57</v>
      </c>
      <c r="P8" s="34">
        <v>12.93</v>
      </c>
      <c r="Q8" s="34">
        <v>13.52</v>
      </c>
      <c r="R8" s="34">
        <v>13.88</v>
      </c>
      <c r="S8" s="34">
        <v>13.85</v>
      </c>
      <c r="T8" s="34">
        <v>13.66</v>
      </c>
      <c r="U8" s="34">
        <v>12.75</v>
      </c>
      <c r="V8" s="34">
        <v>13</v>
      </c>
      <c r="W8" s="34">
        <v>13.75</v>
      </c>
      <c r="X8" s="34">
        <v>14.06</v>
      </c>
      <c r="Y8" s="34">
        <v>14.26</v>
      </c>
      <c r="Z8" s="34">
        <v>13.84</v>
      </c>
      <c r="AA8" s="34">
        <v>13.85</v>
      </c>
      <c r="AB8" s="34">
        <v>13.77</v>
      </c>
      <c r="AC8" s="34">
        <v>13.97</v>
      </c>
      <c r="AD8" s="34">
        <v>14.31</v>
      </c>
      <c r="AE8" s="34">
        <v>14.12</v>
      </c>
      <c r="AF8" s="34">
        <v>13.63</v>
      </c>
      <c r="AG8" s="34">
        <v>12.17</v>
      </c>
      <c r="AH8" s="34">
        <v>12.83</v>
      </c>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row>
    <row r="9" spans="1:77" x14ac:dyDescent="0.2">
      <c r="A9" s="24" t="s">
        <v>37</v>
      </c>
      <c r="B9" s="25" t="s">
        <v>99</v>
      </c>
      <c r="C9" s="33" t="s">
        <v>39</v>
      </c>
      <c r="D9" s="33" t="s">
        <v>39</v>
      </c>
      <c r="E9" s="33" t="s">
        <v>39</v>
      </c>
      <c r="F9" s="33" t="s">
        <v>39</v>
      </c>
      <c r="G9" s="33" t="s">
        <v>39</v>
      </c>
      <c r="H9" s="33" t="s">
        <v>39</v>
      </c>
      <c r="I9" s="33" t="s">
        <v>39</v>
      </c>
      <c r="J9" s="33" t="s">
        <v>39</v>
      </c>
      <c r="K9" s="33" t="s">
        <v>39</v>
      </c>
      <c r="L9" s="33" t="s">
        <v>39</v>
      </c>
      <c r="M9" s="33" t="s">
        <v>39</v>
      </c>
      <c r="N9" s="33" t="s">
        <v>39</v>
      </c>
      <c r="O9" s="33" t="s">
        <v>39</v>
      </c>
      <c r="P9" s="33" t="s">
        <v>39</v>
      </c>
      <c r="Q9" s="33" t="s">
        <v>39</v>
      </c>
      <c r="R9" s="33" t="s">
        <v>39</v>
      </c>
      <c r="S9" s="33" t="s">
        <v>39</v>
      </c>
      <c r="T9" s="33" t="s">
        <v>39</v>
      </c>
      <c r="U9" s="33" t="s">
        <v>39</v>
      </c>
      <c r="V9" s="33" t="s">
        <v>39</v>
      </c>
      <c r="W9" s="33">
        <v>29.44</v>
      </c>
      <c r="X9" s="33">
        <v>29.38</v>
      </c>
      <c r="Y9" s="33">
        <v>29.04</v>
      </c>
      <c r="Z9" s="33">
        <v>28.53</v>
      </c>
      <c r="AA9" s="33">
        <v>28.1</v>
      </c>
      <c r="AB9" s="33">
        <v>28.12</v>
      </c>
      <c r="AC9" s="33">
        <v>28.34</v>
      </c>
      <c r="AD9" s="33">
        <v>25.58</v>
      </c>
      <c r="AE9" s="33">
        <v>26.14</v>
      </c>
      <c r="AF9" s="33">
        <v>25.2</v>
      </c>
      <c r="AG9" s="33">
        <v>24.34</v>
      </c>
      <c r="AH9" s="33">
        <v>25.44</v>
      </c>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row>
    <row r="10" spans="1:77" x14ac:dyDescent="0.2">
      <c r="A10" s="12" t="s">
        <v>62</v>
      </c>
      <c r="B10" s="171" t="s">
        <v>100</v>
      </c>
      <c r="C10" s="34" t="s">
        <v>39</v>
      </c>
      <c r="D10" s="34" t="s">
        <v>39</v>
      </c>
      <c r="E10" s="34" t="s">
        <v>39</v>
      </c>
      <c r="F10" s="34" t="s">
        <v>39</v>
      </c>
      <c r="G10" s="34" t="s">
        <v>39</v>
      </c>
      <c r="H10" s="34" t="s">
        <v>39</v>
      </c>
      <c r="I10" s="34" t="s">
        <v>39</v>
      </c>
      <c r="J10" s="34" t="s">
        <v>39</v>
      </c>
      <c r="K10" s="34" t="s">
        <v>39</v>
      </c>
      <c r="L10" s="34" t="s">
        <v>39</v>
      </c>
      <c r="M10" s="34" t="s">
        <v>39</v>
      </c>
      <c r="N10" s="34">
        <v>26.1</v>
      </c>
      <c r="O10" s="34">
        <v>30.32</v>
      </c>
      <c r="P10" s="34">
        <v>30.03</v>
      </c>
      <c r="Q10" s="34">
        <v>28.6</v>
      </c>
      <c r="R10" s="34">
        <v>31.11</v>
      </c>
      <c r="S10" s="34" t="s">
        <v>39</v>
      </c>
      <c r="T10" s="34">
        <v>30.54</v>
      </c>
      <c r="U10" s="34">
        <v>28</v>
      </c>
      <c r="V10" s="34">
        <v>29.09</v>
      </c>
      <c r="W10" s="34">
        <v>29.62</v>
      </c>
      <c r="X10" s="34">
        <v>30.86</v>
      </c>
      <c r="Y10" s="34">
        <v>30.63</v>
      </c>
      <c r="Z10" s="34">
        <v>30.71</v>
      </c>
      <c r="AA10" s="34">
        <v>30.67</v>
      </c>
      <c r="AB10" s="34">
        <v>31.72</v>
      </c>
      <c r="AC10" s="34">
        <v>31.39</v>
      </c>
      <c r="AD10" s="34">
        <v>30.63</v>
      </c>
      <c r="AE10" s="34">
        <v>31.13</v>
      </c>
      <c r="AF10" s="34">
        <v>31.21</v>
      </c>
      <c r="AG10" s="34">
        <v>28.74</v>
      </c>
      <c r="AH10" s="34">
        <v>29.8</v>
      </c>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row>
    <row r="11" spans="1:77" x14ac:dyDescent="0.2">
      <c r="A11" s="24" t="s">
        <v>63</v>
      </c>
      <c r="B11" s="25" t="s">
        <v>101</v>
      </c>
      <c r="C11" s="33" t="s">
        <v>39</v>
      </c>
      <c r="D11" s="33" t="s">
        <v>39</v>
      </c>
      <c r="E11" s="33" t="s">
        <v>39</v>
      </c>
      <c r="F11" s="33" t="s">
        <v>39</v>
      </c>
      <c r="G11" s="33" t="s">
        <v>39</v>
      </c>
      <c r="H11" s="33" t="s">
        <v>39</v>
      </c>
      <c r="I11" s="33" t="s">
        <v>39</v>
      </c>
      <c r="J11" s="33" t="s">
        <v>39</v>
      </c>
      <c r="K11" s="33" t="s">
        <v>39</v>
      </c>
      <c r="L11" s="33" t="s">
        <v>39</v>
      </c>
      <c r="M11" s="33" t="s">
        <v>39</v>
      </c>
      <c r="N11" s="33" t="s">
        <v>39</v>
      </c>
      <c r="O11" s="33" t="s">
        <v>39</v>
      </c>
      <c r="P11" s="33" t="s">
        <v>39</v>
      </c>
      <c r="Q11" s="33" t="s">
        <v>39</v>
      </c>
      <c r="R11" s="33" t="s">
        <v>39</v>
      </c>
      <c r="S11" s="33" t="s">
        <v>39</v>
      </c>
      <c r="T11" s="33" t="s">
        <v>39</v>
      </c>
      <c r="U11" s="33" t="s">
        <v>39</v>
      </c>
      <c r="V11" s="33" t="s">
        <v>39</v>
      </c>
      <c r="W11" s="33">
        <v>8.74</v>
      </c>
      <c r="X11" s="33">
        <v>6.61</v>
      </c>
      <c r="Y11" s="33">
        <v>8.94</v>
      </c>
      <c r="Z11" s="33">
        <v>6.34</v>
      </c>
      <c r="AA11" s="33">
        <v>5.17</v>
      </c>
      <c r="AB11" s="33">
        <v>5.79</v>
      </c>
      <c r="AC11" s="33">
        <v>6.67</v>
      </c>
      <c r="AD11" s="33">
        <v>5.41</v>
      </c>
      <c r="AE11" s="33">
        <v>4.3</v>
      </c>
      <c r="AF11" s="33">
        <v>4.6500000000000004</v>
      </c>
      <c r="AG11" s="33">
        <v>4.33</v>
      </c>
      <c r="AH11" s="33">
        <v>4.6100000000000003</v>
      </c>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row>
    <row r="12" spans="1:77" x14ac:dyDescent="0.2">
      <c r="A12" s="12" t="s">
        <v>7</v>
      </c>
      <c r="B12" s="171" t="s">
        <v>102</v>
      </c>
      <c r="C12" s="34" t="s">
        <v>39</v>
      </c>
      <c r="D12" s="34" t="s">
        <v>39</v>
      </c>
      <c r="E12" s="34" t="s">
        <v>39</v>
      </c>
      <c r="F12" s="34">
        <v>4.88</v>
      </c>
      <c r="G12" s="34">
        <v>7.83</v>
      </c>
      <c r="H12" s="34">
        <v>9.1</v>
      </c>
      <c r="I12" s="34">
        <v>9.09</v>
      </c>
      <c r="J12" s="34">
        <v>8.7200000000000006</v>
      </c>
      <c r="K12" s="34">
        <v>7.77</v>
      </c>
      <c r="L12" s="34">
        <v>9.11</v>
      </c>
      <c r="M12" s="34">
        <v>9.4</v>
      </c>
      <c r="N12" s="34">
        <v>8.9700000000000006</v>
      </c>
      <c r="O12" s="34">
        <v>9.34</v>
      </c>
      <c r="P12" s="34">
        <v>10.65</v>
      </c>
      <c r="Q12" s="34">
        <v>10.72</v>
      </c>
      <c r="R12" s="34">
        <v>9.84</v>
      </c>
      <c r="S12" s="34">
        <v>10.08</v>
      </c>
      <c r="T12" s="34">
        <v>10.17</v>
      </c>
      <c r="U12" s="34">
        <v>9.84</v>
      </c>
      <c r="V12" s="34">
        <v>10.199999999999999</v>
      </c>
      <c r="W12" s="34">
        <v>10.56</v>
      </c>
      <c r="X12" s="34">
        <v>10.130000000000001</v>
      </c>
      <c r="Y12" s="34">
        <v>10.46</v>
      </c>
      <c r="Z12" s="34">
        <v>11.53</v>
      </c>
      <c r="AA12" s="34">
        <v>11.81</v>
      </c>
      <c r="AB12" s="34">
        <v>12.44</v>
      </c>
      <c r="AC12" s="34">
        <v>12.2</v>
      </c>
      <c r="AD12" s="34">
        <v>12.2</v>
      </c>
      <c r="AE12" s="34">
        <v>11.18</v>
      </c>
      <c r="AF12" s="34">
        <v>10.15</v>
      </c>
      <c r="AG12" s="34">
        <v>8.7200000000000006</v>
      </c>
      <c r="AH12" s="34">
        <v>8.31</v>
      </c>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row>
    <row r="13" spans="1:77" x14ac:dyDescent="0.2">
      <c r="A13" s="24" t="s">
        <v>10</v>
      </c>
      <c r="B13" s="25" t="s">
        <v>103</v>
      </c>
      <c r="C13" s="33">
        <v>10.98</v>
      </c>
      <c r="D13" s="33">
        <v>12.92</v>
      </c>
      <c r="E13" s="33">
        <v>12.08</v>
      </c>
      <c r="F13" s="33">
        <v>12.15</v>
      </c>
      <c r="G13" s="33">
        <v>12.93</v>
      </c>
      <c r="H13" s="33">
        <v>13.5</v>
      </c>
      <c r="I13" s="33">
        <v>11.8</v>
      </c>
      <c r="J13" s="33">
        <v>11.63</v>
      </c>
      <c r="K13" s="33">
        <v>11.01</v>
      </c>
      <c r="L13" s="33">
        <v>11.26</v>
      </c>
      <c r="M13" s="33">
        <v>11.1</v>
      </c>
      <c r="N13" s="33">
        <v>10.67</v>
      </c>
      <c r="O13" s="33">
        <v>10.28</v>
      </c>
      <c r="P13" s="33">
        <v>10.43</v>
      </c>
      <c r="Q13" s="33">
        <v>10.27</v>
      </c>
      <c r="R13" s="33">
        <v>11.3</v>
      </c>
      <c r="S13" s="33">
        <v>9.9600000000000009</v>
      </c>
      <c r="T13" s="33">
        <v>10.36</v>
      </c>
      <c r="U13" s="33">
        <v>9.43</v>
      </c>
      <c r="V13" s="33">
        <v>9.58</v>
      </c>
      <c r="W13" s="33">
        <v>8.7200000000000006</v>
      </c>
      <c r="X13" s="33">
        <v>9.39</v>
      </c>
      <c r="Y13" s="33">
        <v>9.2899999999999991</v>
      </c>
      <c r="Z13" s="33">
        <v>9.48</v>
      </c>
      <c r="AA13" s="33">
        <v>8.91</v>
      </c>
      <c r="AB13" s="33">
        <v>9.3800000000000008</v>
      </c>
      <c r="AC13" s="33">
        <v>14.45</v>
      </c>
      <c r="AD13" s="33">
        <v>13.46</v>
      </c>
      <c r="AE13" s="33">
        <v>12.09</v>
      </c>
      <c r="AF13" s="33">
        <v>11.9</v>
      </c>
      <c r="AG13" s="33">
        <v>12.52</v>
      </c>
      <c r="AH13" s="33">
        <v>12.47</v>
      </c>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row>
    <row r="14" spans="1:77" x14ac:dyDescent="0.2">
      <c r="A14" s="12" t="s">
        <v>11</v>
      </c>
      <c r="B14" s="171" t="s">
        <v>104</v>
      </c>
      <c r="C14" s="34" t="s">
        <v>39</v>
      </c>
      <c r="D14" s="34" t="s">
        <v>39</v>
      </c>
      <c r="E14" s="34" t="s">
        <v>39</v>
      </c>
      <c r="F14" s="34" t="s">
        <v>39</v>
      </c>
      <c r="G14" s="34" t="s">
        <v>39</v>
      </c>
      <c r="H14" s="34" t="s">
        <v>39</v>
      </c>
      <c r="I14" s="34" t="s">
        <v>39</v>
      </c>
      <c r="J14" s="34" t="s">
        <v>39</v>
      </c>
      <c r="K14" s="34" t="s">
        <v>39</v>
      </c>
      <c r="L14" s="34" t="s">
        <v>39</v>
      </c>
      <c r="M14" s="34">
        <v>1.6</v>
      </c>
      <c r="N14" s="34">
        <v>1.94</v>
      </c>
      <c r="O14" s="34">
        <v>1.57</v>
      </c>
      <c r="P14" s="34">
        <v>1.76</v>
      </c>
      <c r="Q14" s="34">
        <v>1.82</v>
      </c>
      <c r="R14" s="34">
        <v>1.95</v>
      </c>
      <c r="S14" s="34">
        <v>2.08</v>
      </c>
      <c r="T14" s="34">
        <v>1.56</v>
      </c>
      <c r="U14" s="34">
        <v>1.4</v>
      </c>
      <c r="V14" s="34">
        <v>2</v>
      </c>
      <c r="W14" s="34">
        <v>2.71</v>
      </c>
      <c r="X14" s="34">
        <v>3.55</v>
      </c>
      <c r="Y14" s="34">
        <v>2.75</v>
      </c>
      <c r="Z14" s="34">
        <v>3.02</v>
      </c>
      <c r="AA14" s="34">
        <v>3.04</v>
      </c>
      <c r="AB14" s="34">
        <v>3.14</v>
      </c>
      <c r="AC14" s="34">
        <v>3.46</v>
      </c>
      <c r="AD14" s="34">
        <v>2.77</v>
      </c>
      <c r="AE14" s="34">
        <v>3.33</v>
      </c>
      <c r="AF14" s="34">
        <v>3.19</v>
      </c>
      <c r="AG14" s="34">
        <v>2.96</v>
      </c>
      <c r="AH14" s="34">
        <v>1.67</v>
      </c>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row>
    <row r="15" spans="1:77" x14ac:dyDescent="0.2">
      <c r="A15" s="24" t="s">
        <v>17</v>
      </c>
      <c r="B15" s="25" t="s">
        <v>105</v>
      </c>
      <c r="C15" s="33" t="s">
        <v>39</v>
      </c>
      <c r="D15" s="33" t="s">
        <v>39</v>
      </c>
      <c r="E15" s="33" t="s">
        <v>39</v>
      </c>
      <c r="F15" s="33" t="s">
        <v>39</v>
      </c>
      <c r="G15" s="33" t="s">
        <v>39</v>
      </c>
      <c r="H15" s="33" t="s">
        <v>39</v>
      </c>
      <c r="I15" s="33" t="s">
        <v>39</v>
      </c>
      <c r="J15" s="33">
        <v>21.04</v>
      </c>
      <c r="K15" s="33">
        <v>20.59</v>
      </c>
      <c r="L15" s="33">
        <v>19.86</v>
      </c>
      <c r="M15" s="33">
        <v>19.84</v>
      </c>
      <c r="N15" s="33">
        <v>19.93</v>
      </c>
      <c r="O15" s="33">
        <v>19.5</v>
      </c>
      <c r="P15" s="33">
        <v>20.02</v>
      </c>
      <c r="Q15" s="33">
        <v>19.61</v>
      </c>
      <c r="R15" s="33">
        <v>20.07</v>
      </c>
      <c r="S15" s="33">
        <v>19.989999999999998</v>
      </c>
      <c r="T15" s="33">
        <v>19.38</v>
      </c>
      <c r="U15" s="33">
        <v>18.78</v>
      </c>
      <c r="V15" s="33">
        <v>18.37</v>
      </c>
      <c r="W15" s="33">
        <v>18.5</v>
      </c>
      <c r="X15" s="33">
        <v>18.46</v>
      </c>
      <c r="Y15" s="33">
        <v>18.399999999999999</v>
      </c>
      <c r="Z15" s="33">
        <v>18.45</v>
      </c>
      <c r="AA15" s="33">
        <v>18.48</v>
      </c>
      <c r="AB15" s="33">
        <v>18.07</v>
      </c>
      <c r="AC15" s="33">
        <v>18.39</v>
      </c>
      <c r="AD15" s="33">
        <v>18.82</v>
      </c>
      <c r="AE15" s="33">
        <v>19.45</v>
      </c>
      <c r="AF15" s="33">
        <v>18.510000000000002</v>
      </c>
      <c r="AG15" s="33">
        <v>17.440000000000001</v>
      </c>
      <c r="AH15" s="33">
        <v>19.260000000000002</v>
      </c>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row>
    <row r="16" spans="1:77" x14ac:dyDescent="0.2">
      <c r="A16" s="12" t="s">
        <v>18</v>
      </c>
      <c r="B16" s="171" t="s">
        <v>106</v>
      </c>
      <c r="C16" s="34">
        <v>12.03</v>
      </c>
      <c r="D16" s="34">
        <v>12.04</v>
      </c>
      <c r="E16" s="34">
        <v>12.2</v>
      </c>
      <c r="F16" s="34">
        <v>12.8</v>
      </c>
      <c r="G16" s="34">
        <v>12.42</v>
      </c>
      <c r="H16" s="34">
        <v>13.43</v>
      </c>
      <c r="I16" s="34">
        <v>13.92</v>
      </c>
      <c r="J16" s="34">
        <v>14.29</v>
      </c>
      <c r="K16" s="34">
        <v>15.02</v>
      </c>
      <c r="L16" s="34">
        <v>14.83</v>
      </c>
      <c r="M16" s="34">
        <v>16.420000000000002</v>
      </c>
      <c r="N16" s="34">
        <v>16.27</v>
      </c>
      <c r="O16" s="34">
        <v>16.03</v>
      </c>
      <c r="P16" s="34">
        <v>15.11</v>
      </c>
      <c r="Q16" s="34">
        <v>14.68</v>
      </c>
      <c r="R16" s="34">
        <v>14.83</v>
      </c>
      <c r="S16" s="34">
        <v>15.67</v>
      </c>
      <c r="T16" s="34">
        <v>16.170000000000002</v>
      </c>
      <c r="U16" s="34">
        <v>16.34</v>
      </c>
      <c r="V16" s="34">
        <v>15.97</v>
      </c>
      <c r="W16" s="34">
        <v>16.09</v>
      </c>
      <c r="X16" s="34">
        <v>16.02</v>
      </c>
      <c r="Y16" s="34">
        <v>16.11</v>
      </c>
      <c r="Z16" s="34">
        <v>16.739999999999998</v>
      </c>
      <c r="AA16" s="34">
        <v>16.96</v>
      </c>
      <c r="AB16" s="34">
        <v>17.559999999999999</v>
      </c>
      <c r="AC16" s="34">
        <v>16.64</v>
      </c>
      <c r="AD16" s="34">
        <v>17.43</v>
      </c>
      <c r="AE16" s="34">
        <v>17.239999999999998</v>
      </c>
      <c r="AF16" s="34">
        <v>16.649999999999999</v>
      </c>
      <c r="AG16" s="34">
        <v>15.97</v>
      </c>
      <c r="AH16" s="34">
        <v>15.74</v>
      </c>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row>
    <row r="17" spans="1:77" x14ac:dyDescent="0.2">
      <c r="A17" s="24" t="s">
        <v>8</v>
      </c>
      <c r="B17" s="25" t="s">
        <v>107</v>
      </c>
      <c r="C17" s="33">
        <v>11.64</v>
      </c>
      <c r="D17" s="33">
        <v>10.92</v>
      </c>
      <c r="E17" s="33">
        <v>11.2</v>
      </c>
      <c r="F17" s="33">
        <v>10.88</v>
      </c>
      <c r="G17" s="33">
        <v>11.02</v>
      </c>
      <c r="H17" s="33">
        <v>11.1</v>
      </c>
      <c r="I17" s="33">
        <v>11.25</v>
      </c>
      <c r="J17" s="33">
        <v>12.06</v>
      </c>
      <c r="K17" s="33">
        <v>12.28</v>
      </c>
      <c r="L17" s="33">
        <v>13.41</v>
      </c>
      <c r="M17" s="33">
        <v>13.05</v>
      </c>
      <c r="N17" s="33">
        <v>12.68</v>
      </c>
      <c r="O17" s="33">
        <v>12.22</v>
      </c>
      <c r="P17" s="33">
        <v>12.3</v>
      </c>
      <c r="Q17" s="33">
        <v>12.18</v>
      </c>
      <c r="R17" s="33">
        <v>14.02</v>
      </c>
      <c r="S17" s="33">
        <v>14.28</v>
      </c>
      <c r="T17" s="33">
        <v>14.6</v>
      </c>
      <c r="U17" s="33">
        <v>14.75</v>
      </c>
      <c r="V17" s="33">
        <v>14.72</v>
      </c>
      <c r="W17" s="33">
        <v>14.75</v>
      </c>
      <c r="X17" s="33">
        <v>14.72</v>
      </c>
      <c r="Y17" s="33">
        <v>13.73</v>
      </c>
      <c r="Z17" s="33">
        <v>13.39</v>
      </c>
      <c r="AA17" s="33">
        <v>13.1</v>
      </c>
      <c r="AB17" s="33">
        <v>13.13</v>
      </c>
      <c r="AC17" s="33">
        <v>13.15</v>
      </c>
      <c r="AD17" s="33">
        <v>12.81</v>
      </c>
      <c r="AE17" s="33">
        <v>12.3</v>
      </c>
      <c r="AF17" s="33">
        <v>11.64</v>
      </c>
      <c r="AG17" s="33">
        <v>10.83</v>
      </c>
      <c r="AH17" s="33">
        <v>11.17</v>
      </c>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row>
    <row r="18" spans="1:77" x14ac:dyDescent="0.2">
      <c r="A18" s="12" t="s">
        <v>19</v>
      </c>
      <c r="B18" s="171" t="s">
        <v>108</v>
      </c>
      <c r="C18" s="34">
        <v>15.92</v>
      </c>
      <c r="D18" s="34">
        <v>14.58</v>
      </c>
      <c r="E18" s="34">
        <v>10.24</v>
      </c>
      <c r="F18" s="34">
        <v>11.11</v>
      </c>
      <c r="G18" s="34">
        <v>10.54</v>
      </c>
      <c r="H18" s="34">
        <v>11.23</v>
      </c>
      <c r="I18" s="34">
        <v>11.92</v>
      </c>
      <c r="J18" s="34">
        <v>11.94</v>
      </c>
      <c r="K18" s="34">
        <v>14.74</v>
      </c>
      <c r="L18" s="34">
        <v>14.84</v>
      </c>
      <c r="M18" s="34">
        <v>16.059999999999999</v>
      </c>
      <c r="N18" s="34">
        <v>15.69</v>
      </c>
      <c r="O18" s="34">
        <v>13.66</v>
      </c>
      <c r="P18" s="34">
        <v>13.39</v>
      </c>
      <c r="Q18" s="34">
        <v>14.16</v>
      </c>
      <c r="R18" s="34">
        <v>14.46</v>
      </c>
      <c r="S18" s="34">
        <v>13.09</v>
      </c>
      <c r="T18" s="34">
        <v>13.31</v>
      </c>
      <c r="U18" s="34">
        <v>13.85</v>
      </c>
      <c r="V18" s="34">
        <v>14.35</v>
      </c>
      <c r="W18" s="34">
        <v>14.64</v>
      </c>
      <c r="X18" s="34">
        <v>13.18</v>
      </c>
      <c r="Y18" s="34">
        <v>11.76</v>
      </c>
      <c r="Z18" s="34">
        <v>11.26</v>
      </c>
      <c r="AA18" s="34">
        <v>12.39</v>
      </c>
      <c r="AB18" s="34">
        <v>12.65</v>
      </c>
      <c r="AC18" s="34">
        <v>12.38</v>
      </c>
      <c r="AD18" s="34">
        <v>13.37</v>
      </c>
      <c r="AE18" s="34">
        <v>13.49</v>
      </c>
      <c r="AF18" s="34">
        <v>14.45</v>
      </c>
      <c r="AG18" s="34">
        <v>11.62</v>
      </c>
      <c r="AH18" s="34">
        <v>12.37</v>
      </c>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row>
    <row r="19" spans="1:77" x14ac:dyDescent="0.2">
      <c r="A19" s="24" t="s">
        <v>20</v>
      </c>
      <c r="B19" s="25" t="s">
        <v>109</v>
      </c>
      <c r="C19" s="33" t="s">
        <v>39</v>
      </c>
      <c r="D19" s="33" t="s">
        <v>39</v>
      </c>
      <c r="E19" s="33" t="s">
        <v>39</v>
      </c>
      <c r="F19" s="33" t="s">
        <v>39</v>
      </c>
      <c r="G19" s="33" t="s">
        <v>39</v>
      </c>
      <c r="H19" s="33" t="s">
        <v>39</v>
      </c>
      <c r="I19" s="33" t="s">
        <v>39</v>
      </c>
      <c r="J19" s="33">
        <v>6.22</v>
      </c>
      <c r="K19" s="33">
        <v>6.1</v>
      </c>
      <c r="L19" s="33">
        <v>5.87</v>
      </c>
      <c r="M19" s="33">
        <v>6.53</v>
      </c>
      <c r="N19" s="33">
        <v>6.78</v>
      </c>
      <c r="O19" s="33">
        <v>6.62</v>
      </c>
      <c r="P19" s="33">
        <v>6.69</v>
      </c>
      <c r="Q19" s="33">
        <v>6.15</v>
      </c>
      <c r="R19" s="33">
        <v>6.44</v>
      </c>
      <c r="S19" s="33">
        <v>6.14</v>
      </c>
      <c r="T19" s="33">
        <v>6.84</v>
      </c>
      <c r="U19" s="33">
        <v>7.06</v>
      </c>
      <c r="V19" s="33">
        <v>7.83</v>
      </c>
      <c r="W19" s="33">
        <v>9.2899999999999991</v>
      </c>
      <c r="X19" s="33">
        <v>8.43</v>
      </c>
      <c r="Y19" s="33">
        <v>8.5500000000000007</v>
      </c>
      <c r="Z19" s="33">
        <v>10.39</v>
      </c>
      <c r="AA19" s="33">
        <v>10.31</v>
      </c>
      <c r="AB19" s="33">
        <v>11.12</v>
      </c>
      <c r="AC19" s="33">
        <v>10.18</v>
      </c>
      <c r="AD19" s="33">
        <v>9.5</v>
      </c>
      <c r="AE19" s="33">
        <v>7.98</v>
      </c>
      <c r="AF19" s="33">
        <v>7.21</v>
      </c>
      <c r="AG19" s="33">
        <v>6.54</v>
      </c>
      <c r="AH19" s="33">
        <v>6.23</v>
      </c>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row>
    <row r="20" spans="1:77" x14ac:dyDescent="0.2">
      <c r="A20" s="12" t="s">
        <v>9</v>
      </c>
      <c r="B20" s="171" t="s">
        <v>110</v>
      </c>
      <c r="C20" s="34" t="s">
        <v>39</v>
      </c>
      <c r="D20" s="34">
        <v>15.15</v>
      </c>
      <c r="E20" s="34">
        <v>11.97</v>
      </c>
      <c r="F20" s="34">
        <v>13.21</v>
      </c>
      <c r="G20" s="34">
        <v>11.83</v>
      </c>
      <c r="H20" s="34">
        <v>12.71</v>
      </c>
      <c r="I20" s="34">
        <v>12.51</v>
      </c>
      <c r="J20" s="34">
        <v>12.53</v>
      </c>
      <c r="K20" s="34">
        <v>11.67</v>
      </c>
      <c r="L20" s="34">
        <v>11.39</v>
      </c>
      <c r="M20" s="34">
        <v>12.86</v>
      </c>
      <c r="N20" s="34">
        <v>9.33</v>
      </c>
      <c r="O20" s="34">
        <v>9.69</v>
      </c>
      <c r="P20" s="34">
        <v>10.61</v>
      </c>
      <c r="Q20" s="34">
        <v>10.5</v>
      </c>
      <c r="R20" s="34">
        <v>11.27</v>
      </c>
      <c r="S20" s="34">
        <v>12.75</v>
      </c>
      <c r="T20" s="34">
        <v>13.61</v>
      </c>
      <c r="U20" s="34">
        <v>9.7899999999999991</v>
      </c>
      <c r="V20" s="34">
        <v>10.220000000000001</v>
      </c>
      <c r="W20" s="34">
        <v>12.42</v>
      </c>
      <c r="X20" s="34">
        <v>11.97</v>
      </c>
      <c r="Y20" s="34">
        <v>12.77</v>
      </c>
      <c r="Z20" s="34">
        <v>13.96</v>
      </c>
      <c r="AA20" s="34">
        <v>12.83</v>
      </c>
      <c r="AB20" s="34">
        <v>13.79</v>
      </c>
      <c r="AC20" s="34">
        <v>12.79</v>
      </c>
      <c r="AD20" s="34">
        <v>11.54</v>
      </c>
      <c r="AE20" s="34">
        <v>10.81</v>
      </c>
      <c r="AF20" s="34">
        <v>8.94</v>
      </c>
      <c r="AG20" s="34">
        <v>9.32</v>
      </c>
      <c r="AH20" s="34">
        <v>14.05</v>
      </c>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row>
    <row r="21" spans="1:77" x14ac:dyDescent="0.2">
      <c r="A21" s="24" t="s">
        <v>21</v>
      </c>
      <c r="B21" s="25" t="s">
        <v>111</v>
      </c>
      <c r="C21" s="33">
        <v>11.35</v>
      </c>
      <c r="D21" s="33">
        <v>11.49</v>
      </c>
      <c r="E21" s="33">
        <v>11.78</v>
      </c>
      <c r="F21" s="33">
        <v>12.06</v>
      </c>
      <c r="G21" s="33">
        <v>11.44</v>
      </c>
      <c r="H21" s="33">
        <v>12.24</v>
      </c>
      <c r="I21" s="33">
        <v>11.85</v>
      </c>
      <c r="J21" s="33">
        <v>12.15</v>
      </c>
      <c r="K21" s="33">
        <v>9.8800000000000008</v>
      </c>
      <c r="L21" s="33">
        <v>6.08</v>
      </c>
      <c r="M21" s="33">
        <v>7.15</v>
      </c>
      <c r="N21" s="33" t="s">
        <v>39</v>
      </c>
      <c r="O21" s="33">
        <v>6.29</v>
      </c>
      <c r="P21" s="33">
        <v>5.98</v>
      </c>
      <c r="Q21" s="33">
        <v>4.63</v>
      </c>
      <c r="R21" s="33">
        <v>4.25</v>
      </c>
      <c r="S21" s="33">
        <v>6.97</v>
      </c>
      <c r="T21" s="33">
        <v>10.01</v>
      </c>
      <c r="U21" s="33">
        <v>9.98</v>
      </c>
      <c r="V21" s="33">
        <v>9.84</v>
      </c>
      <c r="W21" s="33">
        <v>10.31</v>
      </c>
      <c r="X21" s="33">
        <v>10.64</v>
      </c>
      <c r="Y21" s="33">
        <v>10.42</v>
      </c>
      <c r="Z21" s="33">
        <v>9.84</v>
      </c>
      <c r="AA21" s="33">
        <v>9.39</v>
      </c>
      <c r="AB21" s="33">
        <v>8.67</v>
      </c>
      <c r="AC21" s="33">
        <v>9.35</v>
      </c>
      <c r="AD21" s="33">
        <v>9.49</v>
      </c>
      <c r="AE21" s="33">
        <v>10.47</v>
      </c>
      <c r="AF21" s="33">
        <v>10.29</v>
      </c>
      <c r="AG21" s="33">
        <v>9.26</v>
      </c>
      <c r="AH21" s="33">
        <v>9.4</v>
      </c>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row>
    <row r="22" spans="1:77" x14ac:dyDescent="0.2">
      <c r="A22" s="12" t="s">
        <v>38</v>
      </c>
      <c r="B22" s="171" t="s">
        <v>112</v>
      </c>
      <c r="C22" s="34" t="s">
        <v>39</v>
      </c>
      <c r="D22" s="34" t="s">
        <v>39</v>
      </c>
      <c r="E22" s="34" t="s">
        <v>39</v>
      </c>
      <c r="F22" s="34" t="s">
        <v>39</v>
      </c>
      <c r="G22" s="34" t="s">
        <v>39</v>
      </c>
      <c r="H22" s="34" t="s">
        <v>39</v>
      </c>
      <c r="I22" s="34" t="s">
        <v>39</v>
      </c>
      <c r="J22" s="34" t="s">
        <v>39</v>
      </c>
      <c r="K22" s="34" t="s">
        <v>39</v>
      </c>
      <c r="L22" s="34" t="s">
        <v>39</v>
      </c>
      <c r="M22" s="34" t="s">
        <v>39</v>
      </c>
      <c r="N22" s="34" t="s">
        <v>39</v>
      </c>
      <c r="O22" s="34" t="s">
        <v>39</v>
      </c>
      <c r="P22" s="34" t="s">
        <v>39</v>
      </c>
      <c r="Q22" s="34" t="s">
        <v>39</v>
      </c>
      <c r="R22" s="34" t="s">
        <v>39</v>
      </c>
      <c r="S22" s="34" t="s">
        <v>39</v>
      </c>
      <c r="T22" s="34" t="s">
        <v>39</v>
      </c>
      <c r="U22" s="34" t="s">
        <v>39</v>
      </c>
      <c r="V22" s="34" t="s">
        <v>39</v>
      </c>
      <c r="W22" s="34" t="s">
        <v>39</v>
      </c>
      <c r="X22" s="34" t="s">
        <v>39</v>
      </c>
      <c r="Y22" s="34" t="s">
        <v>39</v>
      </c>
      <c r="Z22" s="34" t="s">
        <v>39</v>
      </c>
      <c r="AA22" s="34" t="s">
        <v>39</v>
      </c>
      <c r="AB22" s="34" t="s">
        <v>39</v>
      </c>
      <c r="AC22" s="34" t="s">
        <v>39</v>
      </c>
      <c r="AD22" s="34" t="s">
        <v>39</v>
      </c>
      <c r="AE22" s="34" t="s">
        <v>39</v>
      </c>
      <c r="AF22" s="34" t="s">
        <v>39</v>
      </c>
      <c r="AG22" s="34" t="s">
        <v>39</v>
      </c>
      <c r="AH22" s="34" t="s">
        <v>39</v>
      </c>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row>
    <row r="23" spans="1:77" x14ac:dyDescent="0.2">
      <c r="A23" s="24" t="s">
        <v>22</v>
      </c>
      <c r="B23" s="25" t="s">
        <v>113</v>
      </c>
      <c r="C23" s="33">
        <v>7.56</v>
      </c>
      <c r="D23" s="33">
        <v>7.72</v>
      </c>
      <c r="E23" s="33">
        <v>9.68</v>
      </c>
      <c r="F23" s="33">
        <v>7.87</v>
      </c>
      <c r="G23" s="33">
        <v>9.2899999999999991</v>
      </c>
      <c r="H23" s="33">
        <v>9.14</v>
      </c>
      <c r="I23" s="33">
        <v>8.86</v>
      </c>
      <c r="J23" s="33">
        <v>9.67</v>
      </c>
      <c r="K23" s="33">
        <v>10.23</v>
      </c>
      <c r="L23" s="33">
        <v>11.84</v>
      </c>
      <c r="M23" s="33">
        <v>12.16</v>
      </c>
      <c r="N23" s="33">
        <v>11.88</v>
      </c>
      <c r="O23" s="33">
        <v>11.97</v>
      </c>
      <c r="P23" s="33">
        <v>12.21</v>
      </c>
      <c r="Q23" s="33">
        <v>14.43</v>
      </c>
      <c r="R23" s="33">
        <v>14.57</v>
      </c>
      <c r="S23" s="33">
        <v>15.73</v>
      </c>
      <c r="T23" s="33">
        <v>15.84</v>
      </c>
      <c r="U23" s="33">
        <v>15.56</v>
      </c>
      <c r="V23" s="33">
        <v>14.57</v>
      </c>
      <c r="W23" s="33">
        <v>14.37</v>
      </c>
      <c r="X23" s="33">
        <v>14.64</v>
      </c>
      <c r="Y23" s="33">
        <v>14.84</v>
      </c>
      <c r="Z23" s="33">
        <v>14.15</v>
      </c>
      <c r="AA23" s="33">
        <v>14.14</v>
      </c>
      <c r="AB23" s="33">
        <v>14.52</v>
      </c>
      <c r="AC23" s="33">
        <v>14.63</v>
      </c>
      <c r="AD23" s="33">
        <v>15.87</v>
      </c>
      <c r="AE23" s="33">
        <v>17.600000000000001</v>
      </c>
      <c r="AF23" s="33">
        <v>17.32</v>
      </c>
      <c r="AG23" s="33">
        <v>15.34</v>
      </c>
      <c r="AH23" s="33">
        <v>17.28</v>
      </c>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row>
    <row r="24" spans="1:77" x14ac:dyDescent="0.2">
      <c r="A24" s="12" t="s">
        <v>13</v>
      </c>
      <c r="B24" s="171" t="s">
        <v>114</v>
      </c>
      <c r="C24" s="34">
        <v>19.09</v>
      </c>
      <c r="D24" s="34">
        <v>18.55</v>
      </c>
      <c r="E24" s="34">
        <v>18.39</v>
      </c>
      <c r="F24" s="34">
        <v>18.25</v>
      </c>
      <c r="G24" s="34">
        <v>18.11</v>
      </c>
      <c r="H24" s="34">
        <v>18.28</v>
      </c>
      <c r="I24" s="34">
        <v>18.28</v>
      </c>
      <c r="J24" s="34">
        <v>18.850000000000001</v>
      </c>
      <c r="K24" s="34">
        <v>19.59</v>
      </c>
      <c r="L24" s="34">
        <v>20.28</v>
      </c>
      <c r="M24" s="34">
        <v>22.45</v>
      </c>
      <c r="N24" s="34">
        <v>21.13</v>
      </c>
      <c r="O24" s="34">
        <v>22.12</v>
      </c>
      <c r="P24" s="34">
        <v>22.25</v>
      </c>
      <c r="Q24" s="34">
        <v>22.21</v>
      </c>
      <c r="R24" s="34">
        <v>22.28</v>
      </c>
      <c r="S24" s="34">
        <v>22.02</v>
      </c>
      <c r="T24" s="34">
        <v>21.7</v>
      </c>
      <c r="U24" s="34">
        <v>20.96</v>
      </c>
      <c r="V24" s="34">
        <v>21.32</v>
      </c>
      <c r="W24" s="34">
        <v>20.88</v>
      </c>
      <c r="X24" s="34">
        <v>20.74</v>
      </c>
      <c r="Y24" s="34">
        <v>20.47</v>
      </c>
      <c r="Z24" s="34" t="s">
        <v>39</v>
      </c>
      <c r="AA24" s="34" t="s">
        <v>39</v>
      </c>
      <c r="AB24" s="34" t="s">
        <v>39</v>
      </c>
      <c r="AC24" s="34" t="s">
        <v>39</v>
      </c>
      <c r="AD24" s="34" t="s">
        <v>39</v>
      </c>
      <c r="AE24" s="34">
        <v>22.25</v>
      </c>
      <c r="AF24" s="34">
        <v>21.91</v>
      </c>
      <c r="AG24" s="34">
        <v>21.26</v>
      </c>
      <c r="AH24" s="34">
        <v>20.5</v>
      </c>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row>
    <row r="25" spans="1:77" x14ac:dyDescent="0.2">
      <c r="A25" s="24" t="s">
        <v>14</v>
      </c>
      <c r="B25" s="25" t="s">
        <v>115</v>
      </c>
      <c r="C25" s="33" t="s">
        <v>39</v>
      </c>
      <c r="D25" s="33" t="s">
        <v>39</v>
      </c>
      <c r="E25" s="33" t="s">
        <v>39</v>
      </c>
      <c r="F25" s="33" t="s">
        <v>39</v>
      </c>
      <c r="G25" s="33" t="s">
        <v>39</v>
      </c>
      <c r="H25" s="33" t="s">
        <v>39</v>
      </c>
      <c r="I25" s="33" t="s">
        <v>39</v>
      </c>
      <c r="J25" s="33" t="s">
        <v>39</v>
      </c>
      <c r="K25" s="33" t="s">
        <v>39</v>
      </c>
      <c r="L25" s="33" t="s">
        <v>39</v>
      </c>
      <c r="M25" s="33" t="s">
        <v>39</v>
      </c>
      <c r="N25" s="33" t="s">
        <v>39</v>
      </c>
      <c r="O25" s="33" t="s">
        <v>39</v>
      </c>
      <c r="P25" s="33" t="s">
        <v>39</v>
      </c>
      <c r="Q25" s="33">
        <v>29.2</v>
      </c>
      <c r="R25" s="33">
        <v>30.41</v>
      </c>
      <c r="S25" s="33">
        <v>27.72</v>
      </c>
      <c r="T25" s="33">
        <v>26.23</v>
      </c>
      <c r="U25" s="33">
        <v>25.45</v>
      </c>
      <c r="V25" s="33">
        <v>30.17</v>
      </c>
      <c r="W25" s="33">
        <v>25.74</v>
      </c>
      <c r="X25" s="33">
        <v>27.18</v>
      </c>
      <c r="Y25" s="33">
        <v>25.74</v>
      </c>
      <c r="Z25" s="33">
        <v>24.98</v>
      </c>
      <c r="AA25" s="33">
        <v>23.81</v>
      </c>
      <c r="AB25" s="33">
        <v>24.57</v>
      </c>
      <c r="AC25" s="33">
        <v>24.27</v>
      </c>
      <c r="AD25" s="33">
        <v>22.79</v>
      </c>
      <c r="AE25" s="33">
        <v>23.45</v>
      </c>
      <c r="AF25" s="33">
        <v>26.93</v>
      </c>
      <c r="AG25" s="33">
        <v>28.99</v>
      </c>
      <c r="AH25" s="33">
        <v>32.01</v>
      </c>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row>
    <row r="26" spans="1:77" x14ac:dyDescent="0.2">
      <c r="A26" s="92" t="s">
        <v>25</v>
      </c>
      <c r="B26" s="171" t="s">
        <v>116</v>
      </c>
      <c r="C26" s="95" t="s">
        <v>39</v>
      </c>
      <c r="D26" s="95" t="s">
        <v>39</v>
      </c>
      <c r="E26" s="95" t="s">
        <v>39</v>
      </c>
      <c r="F26" s="95" t="s">
        <v>39</v>
      </c>
      <c r="G26" s="95" t="s">
        <v>39</v>
      </c>
      <c r="H26" s="95" t="s">
        <v>39</v>
      </c>
      <c r="I26" s="95" t="s">
        <v>39</v>
      </c>
      <c r="J26" s="95" t="s">
        <v>39</v>
      </c>
      <c r="K26" s="95" t="s">
        <v>39</v>
      </c>
      <c r="L26" s="95" t="s">
        <v>39</v>
      </c>
      <c r="M26" s="95">
        <v>4.41</v>
      </c>
      <c r="N26" s="95">
        <v>5.09</v>
      </c>
      <c r="O26" s="95">
        <v>10.47</v>
      </c>
      <c r="P26" s="95">
        <v>9.06</v>
      </c>
      <c r="Q26" s="95">
        <v>7.56</v>
      </c>
      <c r="R26" s="95">
        <v>6.1</v>
      </c>
      <c r="S26" s="95">
        <v>5.42</v>
      </c>
      <c r="T26" s="95">
        <v>2.8</v>
      </c>
      <c r="U26" s="95">
        <v>2.09</v>
      </c>
      <c r="V26" s="95">
        <v>2.9</v>
      </c>
      <c r="W26" s="95">
        <v>5.21</v>
      </c>
      <c r="X26" s="95">
        <v>5.46</v>
      </c>
      <c r="Y26" s="95">
        <v>3.31</v>
      </c>
      <c r="Z26" s="95">
        <v>3.57</v>
      </c>
      <c r="AA26" s="95">
        <v>2.41</v>
      </c>
      <c r="AB26" s="95">
        <v>2.98</v>
      </c>
      <c r="AC26" s="95">
        <v>2.85</v>
      </c>
      <c r="AD26" s="95">
        <v>2.44</v>
      </c>
      <c r="AE26" s="95">
        <v>2.38</v>
      </c>
      <c r="AF26" s="95">
        <v>2.5499999999999998</v>
      </c>
      <c r="AG26" s="95">
        <v>2.52</v>
      </c>
      <c r="AH26" s="95">
        <v>2.4</v>
      </c>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row>
    <row r="27" spans="1:77" x14ac:dyDescent="0.2">
      <c r="A27" s="24" t="s">
        <v>23</v>
      </c>
      <c r="B27" s="25" t="s">
        <v>117</v>
      </c>
      <c r="C27" s="33" t="s">
        <v>39</v>
      </c>
      <c r="D27" s="33" t="s">
        <v>39</v>
      </c>
      <c r="E27" s="33" t="s">
        <v>39</v>
      </c>
      <c r="F27" s="33" t="s">
        <v>39</v>
      </c>
      <c r="G27" s="33" t="s">
        <v>39</v>
      </c>
      <c r="H27" s="33" t="s">
        <v>39</v>
      </c>
      <c r="I27" s="33" t="s">
        <v>39</v>
      </c>
      <c r="J27" s="33" t="s">
        <v>39</v>
      </c>
      <c r="K27" s="33">
        <v>3.93</v>
      </c>
      <c r="L27" s="33">
        <v>3.37</v>
      </c>
      <c r="M27" s="33">
        <v>3.18</v>
      </c>
      <c r="N27" s="33">
        <v>4.18</v>
      </c>
      <c r="O27" s="33">
        <v>4.8899999999999997</v>
      </c>
      <c r="P27" s="33">
        <v>4.82</v>
      </c>
      <c r="Q27" s="33">
        <v>3.84</v>
      </c>
      <c r="R27" s="33">
        <v>3.43</v>
      </c>
      <c r="S27" s="33">
        <v>2.56</v>
      </c>
      <c r="T27" s="33">
        <v>2.4300000000000002</v>
      </c>
      <c r="U27" s="33">
        <v>1.84</v>
      </c>
      <c r="V27" s="33">
        <v>1.64</v>
      </c>
      <c r="W27" s="33">
        <v>1.66</v>
      </c>
      <c r="X27" s="33">
        <v>1.85</v>
      </c>
      <c r="Y27" s="33">
        <v>1.92</v>
      </c>
      <c r="Z27" s="33">
        <v>1.95</v>
      </c>
      <c r="AA27" s="33">
        <v>2.0099999999999998</v>
      </c>
      <c r="AB27" s="33">
        <v>1.77</v>
      </c>
      <c r="AC27" s="33">
        <v>1.74</v>
      </c>
      <c r="AD27" s="33">
        <v>1.33</v>
      </c>
      <c r="AE27" s="33">
        <v>1.45</v>
      </c>
      <c r="AF27" s="33">
        <v>1.43</v>
      </c>
      <c r="AG27" s="33">
        <v>1.18</v>
      </c>
      <c r="AH27" s="33">
        <v>1.9</v>
      </c>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row>
    <row r="28" spans="1:77" x14ac:dyDescent="0.2">
      <c r="A28" s="12" t="s">
        <v>24</v>
      </c>
      <c r="B28" s="171" t="s">
        <v>118</v>
      </c>
      <c r="C28" s="34">
        <v>4.92</v>
      </c>
      <c r="D28" s="34">
        <v>4.92</v>
      </c>
      <c r="E28" s="34">
        <v>3.88</v>
      </c>
      <c r="F28" s="34">
        <v>4.2699999999999996</v>
      </c>
      <c r="G28" s="34">
        <v>4.4000000000000004</v>
      </c>
      <c r="H28" s="34" t="s">
        <v>39</v>
      </c>
      <c r="I28" s="34">
        <v>3.1</v>
      </c>
      <c r="J28" s="34">
        <v>2.7</v>
      </c>
      <c r="K28" s="34">
        <v>3.7</v>
      </c>
      <c r="L28" s="34">
        <v>4.37</v>
      </c>
      <c r="M28" s="34">
        <v>4.55</v>
      </c>
      <c r="N28" s="34">
        <v>5.32</v>
      </c>
      <c r="O28" s="34">
        <v>4.68</v>
      </c>
      <c r="P28" s="34">
        <v>4.18</v>
      </c>
      <c r="Q28" s="34">
        <v>5.81</v>
      </c>
      <c r="R28" s="34">
        <v>5.78</v>
      </c>
      <c r="S28" s="34">
        <v>6.59</v>
      </c>
      <c r="T28" s="34">
        <v>7.64</v>
      </c>
      <c r="U28" s="34">
        <v>6.62</v>
      </c>
      <c r="V28" s="34">
        <v>8.35</v>
      </c>
      <c r="W28" s="34">
        <v>8.26</v>
      </c>
      <c r="X28" s="34">
        <v>8.19</v>
      </c>
      <c r="Y28" s="34">
        <v>8.19</v>
      </c>
      <c r="Z28" s="34">
        <v>8.8800000000000008</v>
      </c>
      <c r="AA28" s="34">
        <v>9.2200000000000006</v>
      </c>
      <c r="AB28" s="34">
        <v>10.18</v>
      </c>
      <c r="AC28" s="34">
        <v>9.08</v>
      </c>
      <c r="AD28" s="34">
        <v>9.41</v>
      </c>
      <c r="AE28" s="34">
        <v>10.71</v>
      </c>
      <c r="AF28" s="34">
        <v>9.07</v>
      </c>
      <c r="AG28" s="34">
        <v>8.35</v>
      </c>
      <c r="AH28" s="34">
        <v>10.119999999999999</v>
      </c>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row>
    <row r="29" spans="1:77" x14ac:dyDescent="0.2">
      <c r="A29" s="24" t="s">
        <v>15</v>
      </c>
      <c r="B29" s="25" t="s">
        <v>119</v>
      </c>
      <c r="C29" s="33" t="s">
        <v>39</v>
      </c>
      <c r="D29" s="33" t="s">
        <v>39</v>
      </c>
      <c r="E29" s="33" t="s">
        <v>39</v>
      </c>
      <c r="F29" s="33" t="s">
        <v>39</v>
      </c>
      <c r="G29" s="33" t="s">
        <v>39</v>
      </c>
      <c r="H29" s="33">
        <v>13.02</v>
      </c>
      <c r="I29" s="33">
        <v>12.6</v>
      </c>
      <c r="J29" s="33">
        <v>14.93</v>
      </c>
      <c r="K29" s="33">
        <v>13.37</v>
      </c>
      <c r="L29" s="33">
        <v>12.79</v>
      </c>
      <c r="M29" s="33">
        <v>11.69</v>
      </c>
      <c r="N29" s="33">
        <v>10.59</v>
      </c>
      <c r="O29" s="33">
        <v>10.36</v>
      </c>
      <c r="P29" s="33">
        <v>10.58</v>
      </c>
      <c r="Q29" s="33">
        <v>11.91</v>
      </c>
      <c r="R29" s="33" t="s">
        <v>39</v>
      </c>
      <c r="S29" s="33" t="s">
        <v>39</v>
      </c>
      <c r="T29" s="33" t="s">
        <v>39</v>
      </c>
      <c r="U29" s="33" t="s">
        <v>39</v>
      </c>
      <c r="V29" s="33" t="s">
        <v>39</v>
      </c>
      <c r="W29" s="33" t="s">
        <v>39</v>
      </c>
      <c r="X29" s="33" t="s">
        <v>39</v>
      </c>
      <c r="Y29" s="33" t="s">
        <v>39</v>
      </c>
      <c r="Z29" s="33" t="s">
        <v>39</v>
      </c>
      <c r="AA29" s="33" t="s">
        <v>39</v>
      </c>
      <c r="AB29" s="33" t="s">
        <v>39</v>
      </c>
      <c r="AC29" s="33" t="s">
        <v>39</v>
      </c>
      <c r="AD29" s="33" t="s">
        <v>39</v>
      </c>
      <c r="AE29" s="33" t="s">
        <v>39</v>
      </c>
      <c r="AF29" s="33" t="s">
        <v>39</v>
      </c>
      <c r="AG29" s="33" t="s">
        <v>39</v>
      </c>
      <c r="AH29" s="33" t="s">
        <v>39</v>
      </c>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row>
    <row r="30" spans="1:77" x14ac:dyDescent="0.2">
      <c r="A30" s="12" t="s">
        <v>27</v>
      </c>
      <c r="B30" s="171" t="s">
        <v>120</v>
      </c>
      <c r="C30" s="34">
        <v>10.199999999999999</v>
      </c>
      <c r="D30" s="34">
        <v>10.65</v>
      </c>
      <c r="E30" s="34">
        <v>14</v>
      </c>
      <c r="F30" s="34">
        <v>14.42</v>
      </c>
      <c r="G30" s="34">
        <v>15.01</v>
      </c>
      <c r="H30" s="34">
        <v>14.14</v>
      </c>
      <c r="I30" s="34">
        <v>15.95</v>
      </c>
      <c r="J30" s="34">
        <v>14.94</v>
      </c>
      <c r="K30" s="34">
        <v>16.13</v>
      </c>
      <c r="L30" s="34">
        <v>15.37</v>
      </c>
      <c r="M30" s="34">
        <v>16.8</v>
      </c>
      <c r="N30" s="34">
        <v>17.43</v>
      </c>
      <c r="O30" s="34">
        <v>17.07</v>
      </c>
      <c r="P30" s="34">
        <v>16.37</v>
      </c>
      <c r="Q30" s="34">
        <v>16.45</v>
      </c>
      <c r="R30" s="34">
        <v>16.89</v>
      </c>
      <c r="S30" s="34">
        <v>17.989999999999998</v>
      </c>
      <c r="T30" s="34">
        <v>19.7</v>
      </c>
      <c r="U30" s="34">
        <v>19.95</v>
      </c>
      <c r="V30" s="34">
        <v>20.29</v>
      </c>
      <c r="W30" s="34">
        <v>19.850000000000001</v>
      </c>
      <c r="X30" s="34">
        <v>19.53</v>
      </c>
      <c r="Y30" s="34">
        <v>20.420000000000002</v>
      </c>
      <c r="Z30" s="34">
        <v>21.37</v>
      </c>
      <c r="AA30" s="34">
        <v>22.12</v>
      </c>
      <c r="AB30" s="34">
        <v>21.31</v>
      </c>
      <c r="AC30" s="34">
        <v>22.05</v>
      </c>
      <c r="AD30" s="34">
        <v>23.04</v>
      </c>
      <c r="AE30" s="34">
        <v>22.94</v>
      </c>
      <c r="AF30" s="34">
        <v>21.29</v>
      </c>
      <c r="AG30" s="34">
        <v>18.98</v>
      </c>
      <c r="AH30" s="34">
        <v>29.07</v>
      </c>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row>
    <row r="31" spans="1:77" x14ac:dyDescent="0.2">
      <c r="A31" s="24" t="s">
        <v>16</v>
      </c>
      <c r="B31" s="25" t="s">
        <v>121</v>
      </c>
      <c r="C31" s="33" t="s">
        <v>39</v>
      </c>
      <c r="D31" s="33" t="s">
        <v>39</v>
      </c>
      <c r="E31" s="33" t="s">
        <v>39</v>
      </c>
      <c r="F31" s="33" t="s">
        <v>39</v>
      </c>
      <c r="G31" s="33" t="s">
        <v>39</v>
      </c>
      <c r="H31" s="33" t="s">
        <v>39</v>
      </c>
      <c r="I31" s="33" t="s">
        <v>39</v>
      </c>
      <c r="J31" s="33" t="s">
        <v>39</v>
      </c>
      <c r="K31" s="33" t="s">
        <v>39</v>
      </c>
      <c r="L31" s="33" t="s">
        <v>39</v>
      </c>
      <c r="M31" s="33" t="s">
        <v>39</v>
      </c>
      <c r="N31" s="33" t="s">
        <v>39</v>
      </c>
      <c r="O31" s="33" t="s">
        <v>39</v>
      </c>
      <c r="P31" s="33" t="s">
        <v>39</v>
      </c>
      <c r="Q31" s="33" t="s">
        <v>39</v>
      </c>
      <c r="R31" s="33" t="s">
        <v>39</v>
      </c>
      <c r="S31" s="33" t="s">
        <v>39</v>
      </c>
      <c r="T31" s="33" t="s">
        <v>39</v>
      </c>
      <c r="U31" s="33" t="s">
        <v>39</v>
      </c>
      <c r="V31" s="33" t="s">
        <v>39</v>
      </c>
      <c r="W31" s="33" t="s">
        <v>39</v>
      </c>
      <c r="X31" s="33" t="s">
        <v>39</v>
      </c>
      <c r="Y31" s="33" t="s">
        <v>39</v>
      </c>
      <c r="Z31" s="33" t="s">
        <v>39</v>
      </c>
      <c r="AA31" s="33" t="s">
        <v>39</v>
      </c>
      <c r="AB31" s="33" t="s">
        <v>39</v>
      </c>
      <c r="AC31" s="33" t="s">
        <v>39</v>
      </c>
      <c r="AD31" s="33">
        <v>9.5500000000000007</v>
      </c>
      <c r="AE31" s="33">
        <v>9.1300000000000008</v>
      </c>
      <c r="AF31" s="33">
        <v>8.92</v>
      </c>
      <c r="AG31" s="33">
        <v>8.69</v>
      </c>
      <c r="AH31" s="33">
        <v>9.43</v>
      </c>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row>
    <row r="32" spans="1:77" x14ac:dyDescent="0.2">
      <c r="A32" s="12" t="s">
        <v>28</v>
      </c>
      <c r="B32" s="171" t="s">
        <v>122</v>
      </c>
      <c r="C32" s="34" t="s">
        <v>39</v>
      </c>
      <c r="D32" s="34" t="s">
        <v>39</v>
      </c>
      <c r="E32" s="34" t="s">
        <v>39</v>
      </c>
      <c r="F32" s="34" t="s">
        <v>39</v>
      </c>
      <c r="G32" s="34" t="s">
        <v>39</v>
      </c>
      <c r="H32" s="34" t="s">
        <v>39</v>
      </c>
      <c r="I32" s="34" t="s">
        <v>39</v>
      </c>
      <c r="J32" s="34" t="s">
        <v>39</v>
      </c>
      <c r="K32" s="34" t="s">
        <v>39</v>
      </c>
      <c r="L32" s="34">
        <v>12.84</v>
      </c>
      <c r="M32" s="34">
        <v>11.52</v>
      </c>
      <c r="N32" s="34">
        <v>11.68</v>
      </c>
      <c r="O32" s="34">
        <v>12.16</v>
      </c>
      <c r="P32" s="34">
        <v>11.25</v>
      </c>
      <c r="Q32" s="34">
        <v>11.71</v>
      </c>
      <c r="R32" s="34">
        <v>11.62</v>
      </c>
      <c r="S32" s="34">
        <v>12.58</v>
      </c>
      <c r="T32" s="34">
        <v>11.76</v>
      </c>
      <c r="U32" s="34">
        <v>11.25</v>
      </c>
      <c r="V32" s="34">
        <v>9.85</v>
      </c>
      <c r="W32" s="34">
        <v>9.9600000000000009</v>
      </c>
      <c r="X32" s="34">
        <v>9.59</v>
      </c>
      <c r="Y32" s="34">
        <v>10.37</v>
      </c>
      <c r="Z32" s="34">
        <v>10.32</v>
      </c>
      <c r="AA32" s="34">
        <v>9.65</v>
      </c>
      <c r="AB32" s="34">
        <v>9.61</v>
      </c>
      <c r="AC32" s="34">
        <v>10.44</v>
      </c>
      <c r="AD32" s="34">
        <v>9.81</v>
      </c>
      <c r="AE32" s="34">
        <v>9.51</v>
      </c>
      <c r="AF32" s="34">
        <v>9.41</v>
      </c>
      <c r="AG32" s="34">
        <v>9.11</v>
      </c>
      <c r="AH32" s="34">
        <v>10.89</v>
      </c>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row>
    <row r="33" spans="1:77" x14ac:dyDescent="0.2">
      <c r="A33" s="24" t="s">
        <v>29</v>
      </c>
      <c r="B33" s="25" t="s">
        <v>123</v>
      </c>
      <c r="C33" s="33" t="s">
        <v>39</v>
      </c>
      <c r="D33" s="33" t="s">
        <v>39</v>
      </c>
      <c r="E33" s="33" t="s">
        <v>39</v>
      </c>
      <c r="F33" s="33" t="s">
        <v>39</v>
      </c>
      <c r="G33" s="33" t="s">
        <v>39</v>
      </c>
      <c r="H33" s="33" t="s">
        <v>39</v>
      </c>
      <c r="I33" s="33" t="s">
        <v>39</v>
      </c>
      <c r="J33" s="33" t="s">
        <v>39</v>
      </c>
      <c r="K33" s="33" t="s">
        <v>39</v>
      </c>
      <c r="L33" s="33" t="s">
        <v>39</v>
      </c>
      <c r="M33" s="33" t="s">
        <v>39</v>
      </c>
      <c r="N33" s="33">
        <v>10.93</v>
      </c>
      <c r="O33" s="33">
        <v>14.41</v>
      </c>
      <c r="P33" s="33">
        <v>17.809999999999999</v>
      </c>
      <c r="Q33" s="33">
        <v>21.49</v>
      </c>
      <c r="R33" s="33">
        <v>24.66</v>
      </c>
      <c r="S33" s="33">
        <v>25.98</v>
      </c>
      <c r="T33" s="33">
        <v>27.93</v>
      </c>
      <c r="U33" s="33">
        <v>27.7</v>
      </c>
      <c r="V33" s="33">
        <v>26.63</v>
      </c>
      <c r="W33" s="33">
        <v>27.08</v>
      </c>
      <c r="X33" s="33">
        <v>26.27</v>
      </c>
      <c r="Y33" s="33">
        <v>26.38</v>
      </c>
      <c r="Z33" s="33">
        <v>26.46</v>
      </c>
      <c r="AA33" s="33">
        <v>28.11</v>
      </c>
      <c r="AB33" s="33">
        <v>27.95</v>
      </c>
      <c r="AC33" s="33">
        <v>27.69</v>
      </c>
      <c r="AD33" s="33">
        <v>26.73</v>
      </c>
      <c r="AE33" s="33">
        <v>25.26</v>
      </c>
      <c r="AF33" s="33">
        <v>23.05</v>
      </c>
      <c r="AG33" s="33">
        <v>19.670000000000002</v>
      </c>
      <c r="AH33" s="33">
        <v>15.61</v>
      </c>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row>
    <row r="34" spans="1:77" x14ac:dyDescent="0.2">
      <c r="A34" s="12" t="s">
        <v>30</v>
      </c>
      <c r="B34" s="171" t="s">
        <v>124</v>
      </c>
      <c r="C34" s="34">
        <v>20.54</v>
      </c>
      <c r="D34" s="34">
        <v>18.579999999999998</v>
      </c>
      <c r="E34" s="34">
        <v>12.66</v>
      </c>
      <c r="F34" s="34">
        <v>11.01</v>
      </c>
      <c r="G34" s="34">
        <v>10.53</v>
      </c>
      <c r="H34" s="34">
        <v>11.14</v>
      </c>
      <c r="I34" s="34">
        <v>11.11</v>
      </c>
      <c r="J34" s="34">
        <v>12.91</v>
      </c>
      <c r="K34" s="34">
        <v>18.54</v>
      </c>
      <c r="L34" s="34">
        <v>20.43</v>
      </c>
      <c r="M34" s="34">
        <v>21.87</v>
      </c>
      <c r="N34" s="34">
        <v>22.54</v>
      </c>
      <c r="O34" s="34">
        <v>23.36</v>
      </c>
      <c r="P34" s="34">
        <v>22.31</v>
      </c>
      <c r="Q34" s="34">
        <v>21.01</v>
      </c>
      <c r="R34" s="34">
        <v>20.29</v>
      </c>
      <c r="S34" s="34">
        <v>21.56</v>
      </c>
      <c r="T34" s="34">
        <v>22.95</v>
      </c>
      <c r="U34" s="34">
        <v>24.06</v>
      </c>
      <c r="V34" s="34">
        <v>23.22</v>
      </c>
      <c r="W34" s="34">
        <v>23.47</v>
      </c>
      <c r="X34" s="34">
        <v>22.22</v>
      </c>
      <c r="Y34" s="34">
        <v>20.39</v>
      </c>
      <c r="Z34" s="34">
        <v>21.54</v>
      </c>
      <c r="AA34" s="34">
        <v>21.18</v>
      </c>
      <c r="AB34" s="34">
        <v>21.5</v>
      </c>
      <c r="AC34" s="34">
        <v>22.06</v>
      </c>
      <c r="AD34" s="34">
        <v>21.7</v>
      </c>
      <c r="AE34" s="34">
        <v>21.99</v>
      </c>
      <c r="AF34" s="34">
        <v>21</v>
      </c>
      <c r="AG34" s="34">
        <v>18.07</v>
      </c>
      <c r="AH34" s="34">
        <v>17.059999999999999</v>
      </c>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row>
    <row r="35" spans="1:77" x14ac:dyDescent="0.2">
      <c r="A35" s="24" t="s">
        <v>34</v>
      </c>
      <c r="B35" s="25" t="s">
        <v>125</v>
      </c>
      <c r="C35" s="33" t="s">
        <v>39</v>
      </c>
      <c r="D35" s="33" t="s">
        <v>39</v>
      </c>
      <c r="E35" s="33" t="s">
        <v>39</v>
      </c>
      <c r="F35" s="33" t="s">
        <v>39</v>
      </c>
      <c r="G35" s="33">
        <v>2.61</v>
      </c>
      <c r="H35" s="33">
        <v>3.53</v>
      </c>
      <c r="I35" s="33">
        <v>4.57</v>
      </c>
      <c r="J35" s="33">
        <v>4.3600000000000003</v>
      </c>
      <c r="K35" s="33">
        <v>4.42</v>
      </c>
      <c r="L35" s="33">
        <v>3.63</v>
      </c>
      <c r="M35" s="33">
        <v>4.55</v>
      </c>
      <c r="N35" s="33">
        <v>4.71</v>
      </c>
      <c r="O35" s="33">
        <v>4.5199999999999996</v>
      </c>
      <c r="P35" s="33">
        <v>4.5599999999999996</v>
      </c>
      <c r="Q35" s="33">
        <v>5.0599999999999996</v>
      </c>
      <c r="R35" s="33">
        <v>4.9000000000000004</v>
      </c>
      <c r="S35" s="33">
        <v>5.19</v>
      </c>
      <c r="T35" s="33">
        <v>5.26</v>
      </c>
      <c r="U35" s="33">
        <v>4.8</v>
      </c>
      <c r="V35" s="33">
        <v>4.1399999999999997</v>
      </c>
      <c r="W35" s="33">
        <v>5.9</v>
      </c>
      <c r="X35" s="33">
        <v>6.97</v>
      </c>
      <c r="Y35" s="33">
        <v>7.29</v>
      </c>
      <c r="Z35" s="33">
        <v>7.26</v>
      </c>
      <c r="AA35" s="33">
        <v>8.6300000000000008</v>
      </c>
      <c r="AB35" s="33">
        <v>11.35</v>
      </c>
      <c r="AC35" s="33">
        <v>10.38</v>
      </c>
      <c r="AD35" s="33">
        <v>10</v>
      </c>
      <c r="AE35" s="33">
        <v>9.01</v>
      </c>
      <c r="AF35" s="33">
        <v>8.93</v>
      </c>
      <c r="AG35" s="33">
        <v>7.59</v>
      </c>
      <c r="AH35" s="33">
        <v>4.51</v>
      </c>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row>
    <row r="36" spans="1:77" x14ac:dyDescent="0.2">
      <c r="A36" s="12" t="s">
        <v>33</v>
      </c>
      <c r="B36" s="171" t="s">
        <v>126</v>
      </c>
      <c r="C36" s="34" t="s">
        <v>39</v>
      </c>
      <c r="D36" s="34" t="s">
        <v>39</v>
      </c>
      <c r="E36" s="34" t="s">
        <v>39</v>
      </c>
      <c r="F36" s="34" t="s">
        <v>39</v>
      </c>
      <c r="G36" s="34" t="s">
        <v>39</v>
      </c>
      <c r="H36" s="34" t="s">
        <v>39</v>
      </c>
      <c r="I36" s="34" t="s">
        <v>39</v>
      </c>
      <c r="J36" s="34" t="s">
        <v>39</v>
      </c>
      <c r="K36" s="34" t="s">
        <v>39</v>
      </c>
      <c r="L36" s="34" t="s">
        <v>39</v>
      </c>
      <c r="M36" s="34">
        <v>14.84</v>
      </c>
      <c r="N36" s="34">
        <v>14.04</v>
      </c>
      <c r="O36" s="34">
        <v>16.12</v>
      </c>
      <c r="P36" s="34">
        <v>14.94</v>
      </c>
      <c r="Q36" s="34">
        <v>19.05</v>
      </c>
      <c r="R36" s="34">
        <v>19.34</v>
      </c>
      <c r="S36" s="34">
        <v>19.28</v>
      </c>
      <c r="T36" s="34">
        <v>20.79</v>
      </c>
      <c r="U36" s="34">
        <v>19.66</v>
      </c>
      <c r="V36" s="34">
        <v>17.760000000000002</v>
      </c>
      <c r="W36" s="34">
        <v>19.350000000000001</v>
      </c>
      <c r="X36" s="34">
        <v>19.95</v>
      </c>
      <c r="Y36" s="34">
        <v>18.68</v>
      </c>
      <c r="Z36" s="34">
        <v>17.22</v>
      </c>
      <c r="AA36" s="34">
        <v>17.170000000000002</v>
      </c>
      <c r="AB36" s="34">
        <v>18.850000000000001</v>
      </c>
      <c r="AC36" s="34">
        <v>18.13</v>
      </c>
      <c r="AD36" s="34">
        <v>19.100000000000001</v>
      </c>
      <c r="AE36" s="34">
        <v>17.27</v>
      </c>
      <c r="AF36" s="34">
        <v>15</v>
      </c>
      <c r="AG36" s="34">
        <v>12.35</v>
      </c>
      <c r="AH36" s="34">
        <v>13.54</v>
      </c>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row>
    <row r="37" spans="1:77" x14ac:dyDescent="0.2">
      <c r="A37" s="24" t="s">
        <v>12</v>
      </c>
      <c r="B37" s="25" t="s">
        <v>127</v>
      </c>
      <c r="C37" s="33">
        <v>34.24</v>
      </c>
      <c r="D37" s="33">
        <v>38.18</v>
      </c>
      <c r="E37" s="33">
        <v>39.1</v>
      </c>
      <c r="F37" s="33">
        <v>37.22</v>
      </c>
      <c r="G37" s="33">
        <v>37.909999999999997</v>
      </c>
      <c r="H37" s="33">
        <v>38.270000000000003</v>
      </c>
      <c r="I37" s="33">
        <v>36.729999999999997</v>
      </c>
      <c r="J37" s="33">
        <v>35.75</v>
      </c>
      <c r="K37" s="33">
        <v>34.44</v>
      </c>
      <c r="L37" s="33">
        <v>34.92</v>
      </c>
      <c r="M37" s="33">
        <v>34.200000000000003</v>
      </c>
      <c r="N37" s="33">
        <v>34.659999999999997</v>
      </c>
      <c r="O37" s="33">
        <v>34.840000000000003</v>
      </c>
      <c r="P37" s="33">
        <v>34.56</v>
      </c>
      <c r="Q37" s="33">
        <v>35.119999999999997</v>
      </c>
      <c r="R37" s="33">
        <v>35.57</v>
      </c>
      <c r="S37" s="33">
        <v>36.58</v>
      </c>
      <c r="T37" s="33">
        <v>32.92</v>
      </c>
      <c r="U37" s="33">
        <v>31.21</v>
      </c>
      <c r="V37" s="33">
        <v>27.15</v>
      </c>
      <c r="W37" s="33">
        <v>26.05</v>
      </c>
      <c r="X37" s="33">
        <v>26.46</v>
      </c>
      <c r="Y37" s="33">
        <v>24.91</v>
      </c>
      <c r="Z37" s="33">
        <v>24.14</v>
      </c>
      <c r="AA37" s="33">
        <v>24.52</v>
      </c>
      <c r="AB37" s="33">
        <v>25.23</v>
      </c>
      <c r="AC37" s="33">
        <v>26.4</v>
      </c>
      <c r="AD37" s="33">
        <v>27.53</v>
      </c>
      <c r="AE37" s="33">
        <v>27.72</v>
      </c>
      <c r="AF37" s="33">
        <v>27.21</v>
      </c>
      <c r="AG37" s="33">
        <v>25.65</v>
      </c>
      <c r="AH37" s="33">
        <v>27.47</v>
      </c>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row>
    <row r="38" spans="1:77" x14ac:dyDescent="0.2">
      <c r="A38" s="12" t="s">
        <v>32</v>
      </c>
      <c r="B38" s="171" t="s">
        <v>128</v>
      </c>
      <c r="C38" s="34" t="s">
        <v>39</v>
      </c>
      <c r="D38" s="34" t="s">
        <v>39</v>
      </c>
      <c r="E38" s="34" t="s">
        <v>39</v>
      </c>
      <c r="F38" s="34" t="s">
        <v>39</v>
      </c>
      <c r="G38" s="34" t="s">
        <v>39</v>
      </c>
      <c r="H38" s="34" t="s">
        <v>39</v>
      </c>
      <c r="I38" s="34" t="s">
        <v>39</v>
      </c>
      <c r="J38" s="34">
        <v>16.78</v>
      </c>
      <c r="K38" s="34">
        <v>18.14</v>
      </c>
      <c r="L38" s="34">
        <v>18.45</v>
      </c>
      <c r="M38" s="34">
        <v>17.43</v>
      </c>
      <c r="N38" s="34">
        <v>17.100000000000001</v>
      </c>
      <c r="O38" s="34">
        <v>17.14</v>
      </c>
      <c r="P38" s="34">
        <v>17</v>
      </c>
      <c r="Q38" s="34">
        <v>17.100000000000001</v>
      </c>
      <c r="R38" s="34">
        <v>17.62</v>
      </c>
      <c r="S38" s="34">
        <v>18.739999999999998</v>
      </c>
      <c r="T38" s="34">
        <v>19.91</v>
      </c>
      <c r="U38" s="34">
        <v>18.73</v>
      </c>
      <c r="V38" s="34">
        <v>17.579999999999998</v>
      </c>
      <c r="W38" s="34">
        <v>18.3</v>
      </c>
      <c r="X38" s="34">
        <v>18.96</v>
      </c>
      <c r="Y38" s="34">
        <v>18.510000000000002</v>
      </c>
      <c r="Z38" s="34">
        <v>19.07</v>
      </c>
      <c r="AA38" s="34">
        <v>19.41</v>
      </c>
      <c r="AB38" s="34">
        <v>18.809999999999999</v>
      </c>
      <c r="AC38" s="34">
        <v>18.350000000000001</v>
      </c>
      <c r="AD38" s="34">
        <v>18.5</v>
      </c>
      <c r="AE38" s="34">
        <v>18.489999999999998</v>
      </c>
      <c r="AF38" s="34">
        <v>18.25</v>
      </c>
      <c r="AG38" s="34">
        <v>17.14</v>
      </c>
      <c r="AH38" s="34">
        <v>17.18</v>
      </c>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row>
    <row r="39" spans="1:77" x14ac:dyDescent="0.2">
      <c r="A39" s="24" t="s">
        <v>5</v>
      </c>
      <c r="B39" s="25" t="s">
        <v>129</v>
      </c>
      <c r="C39" s="33" t="s">
        <v>39</v>
      </c>
      <c r="D39" s="33" t="s">
        <v>39</v>
      </c>
      <c r="E39" s="33" t="s">
        <v>39</v>
      </c>
      <c r="F39" s="33" t="s">
        <v>39</v>
      </c>
      <c r="G39" s="33" t="s">
        <v>39</v>
      </c>
      <c r="H39" s="33" t="s">
        <v>39</v>
      </c>
      <c r="I39" s="33" t="s">
        <v>39</v>
      </c>
      <c r="J39" s="33" t="s">
        <v>39</v>
      </c>
      <c r="K39" s="33">
        <v>10.61</v>
      </c>
      <c r="L39" s="33">
        <v>11.92</v>
      </c>
      <c r="M39" s="33">
        <v>12.75</v>
      </c>
      <c r="N39" s="33">
        <v>12.58</v>
      </c>
      <c r="O39" s="33">
        <v>12.71</v>
      </c>
      <c r="P39" s="33">
        <v>12.43</v>
      </c>
      <c r="Q39" s="33">
        <v>12.51</v>
      </c>
      <c r="R39" s="33">
        <v>13.04</v>
      </c>
      <c r="S39" s="33">
        <v>13.92</v>
      </c>
      <c r="T39" s="33">
        <v>13.11</v>
      </c>
      <c r="U39" s="33">
        <v>13.12</v>
      </c>
      <c r="V39" s="33">
        <v>13.44</v>
      </c>
      <c r="W39" s="33">
        <v>13.2</v>
      </c>
      <c r="X39" s="33">
        <v>13.26</v>
      </c>
      <c r="Y39" s="33">
        <v>12.86</v>
      </c>
      <c r="Z39" s="33">
        <v>13.14</v>
      </c>
      <c r="AA39" s="33">
        <v>13.17</v>
      </c>
      <c r="AB39" s="33">
        <v>13.51</v>
      </c>
      <c r="AC39" s="33">
        <v>13.25</v>
      </c>
      <c r="AD39" s="33">
        <v>13.28</v>
      </c>
      <c r="AE39" s="33">
        <v>13.04</v>
      </c>
      <c r="AF39" s="33">
        <v>12.52</v>
      </c>
      <c r="AG39" s="33">
        <v>12.73</v>
      </c>
      <c r="AH39" s="33">
        <v>13.4</v>
      </c>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row>
    <row r="40" spans="1:77" x14ac:dyDescent="0.2">
      <c r="A40" s="12" t="s">
        <v>145</v>
      </c>
      <c r="B40" s="171" t="s">
        <v>130</v>
      </c>
      <c r="C40" s="34">
        <v>15.96</v>
      </c>
      <c r="D40" s="34">
        <v>12.91</v>
      </c>
      <c r="E40" s="34">
        <v>15.13</v>
      </c>
      <c r="F40" s="34">
        <v>14.98</v>
      </c>
      <c r="G40" s="34">
        <v>18.45</v>
      </c>
      <c r="H40" s="34">
        <v>17.82</v>
      </c>
      <c r="I40" s="34">
        <v>16.760000000000002</v>
      </c>
      <c r="J40" s="34">
        <v>15.94</v>
      </c>
      <c r="K40" s="34">
        <v>13.23</v>
      </c>
      <c r="L40" s="34">
        <v>16.36</v>
      </c>
      <c r="M40" s="34">
        <v>12.6</v>
      </c>
      <c r="N40" s="34">
        <v>13.33</v>
      </c>
      <c r="O40" s="34">
        <v>16.39</v>
      </c>
      <c r="P40" s="34">
        <v>15.37</v>
      </c>
      <c r="Q40" s="34">
        <v>9.19</v>
      </c>
      <c r="R40" s="34">
        <v>11.84</v>
      </c>
      <c r="S40" s="34">
        <v>12.06</v>
      </c>
      <c r="T40" s="34">
        <v>11.39</v>
      </c>
      <c r="U40" s="34">
        <v>11.63</v>
      </c>
      <c r="V40" s="34">
        <v>11.44</v>
      </c>
      <c r="W40" s="34">
        <v>12.48</v>
      </c>
      <c r="X40" s="34">
        <v>11.81</v>
      </c>
      <c r="Y40" s="34">
        <v>10.74</v>
      </c>
      <c r="Z40" s="34">
        <v>10.41</v>
      </c>
      <c r="AA40" s="34">
        <v>11.22</v>
      </c>
      <c r="AB40" s="34">
        <v>11.25</v>
      </c>
      <c r="AC40" s="34">
        <v>11.91</v>
      </c>
      <c r="AD40" s="34">
        <v>11.99</v>
      </c>
      <c r="AE40" s="34">
        <v>11.44</v>
      </c>
      <c r="AF40" s="34">
        <v>10.91</v>
      </c>
      <c r="AG40" s="34">
        <v>8.85</v>
      </c>
      <c r="AH40" s="34">
        <v>9.65</v>
      </c>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row>
    <row r="41" spans="1:77" x14ac:dyDescent="0.2">
      <c r="A41" s="24" t="s">
        <v>35</v>
      </c>
      <c r="B41" s="25" t="s">
        <v>131</v>
      </c>
      <c r="C41" s="33">
        <v>7.03</v>
      </c>
      <c r="D41" s="33">
        <v>6.97</v>
      </c>
      <c r="E41" s="33">
        <v>6.73</v>
      </c>
      <c r="F41" s="33">
        <v>6.83</v>
      </c>
      <c r="G41" s="33">
        <v>7.54</v>
      </c>
      <c r="H41" s="33">
        <v>7.83</v>
      </c>
      <c r="I41" s="33">
        <v>8.17</v>
      </c>
      <c r="J41" s="33">
        <v>8.4</v>
      </c>
      <c r="K41" s="33">
        <v>8.26</v>
      </c>
      <c r="L41" s="33">
        <v>7.49</v>
      </c>
      <c r="M41" s="33">
        <v>7.86</v>
      </c>
      <c r="N41" s="33">
        <v>7.55</v>
      </c>
      <c r="O41" s="33">
        <v>7.17</v>
      </c>
      <c r="P41" s="33">
        <v>6.86</v>
      </c>
      <c r="Q41" s="33">
        <v>6.56</v>
      </c>
      <c r="R41" s="33">
        <v>6.28</v>
      </c>
      <c r="S41" s="33">
        <v>6.47</v>
      </c>
      <c r="T41" s="33">
        <v>6.45</v>
      </c>
      <c r="U41" s="33">
        <v>6.03</v>
      </c>
      <c r="V41" s="33">
        <v>6.05</v>
      </c>
      <c r="W41" s="33">
        <v>6.49</v>
      </c>
      <c r="X41" s="33">
        <v>6.51</v>
      </c>
      <c r="Y41" s="33">
        <v>6.79</v>
      </c>
      <c r="Z41" s="33">
        <v>6.65</v>
      </c>
      <c r="AA41" s="33">
        <v>6.86</v>
      </c>
      <c r="AB41" s="33">
        <v>6.63</v>
      </c>
      <c r="AC41" s="33">
        <v>6.51</v>
      </c>
      <c r="AD41" s="33">
        <v>6.4</v>
      </c>
      <c r="AE41" s="33">
        <v>5.94</v>
      </c>
      <c r="AF41" s="33">
        <v>5.68</v>
      </c>
      <c r="AG41" s="33">
        <v>5.75</v>
      </c>
      <c r="AH41" s="33">
        <v>6.21</v>
      </c>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row>
    <row r="42" spans="1:77" x14ac:dyDescent="0.2">
      <c r="A42" s="27" t="s">
        <v>36</v>
      </c>
      <c r="B42" s="28" t="s">
        <v>132</v>
      </c>
      <c r="C42" s="35" t="s">
        <v>39</v>
      </c>
      <c r="D42" s="35" t="s">
        <v>39</v>
      </c>
      <c r="E42" s="35" t="s">
        <v>39</v>
      </c>
      <c r="F42" s="35" t="s">
        <v>39</v>
      </c>
      <c r="G42" s="35" t="s">
        <v>39</v>
      </c>
      <c r="H42" s="35">
        <v>5.4</v>
      </c>
      <c r="I42" s="35" t="s">
        <v>39</v>
      </c>
      <c r="J42" s="35">
        <v>4.8</v>
      </c>
      <c r="K42" s="35" t="s">
        <v>39</v>
      </c>
      <c r="L42" s="35">
        <v>4.75</v>
      </c>
      <c r="M42" s="35" t="s">
        <v>39</v>
      </c>
      <c r="N42" s="35">
        <v>4.1500000000000004</v>
      </c>
      <c r="O42" s="35" t="s">
        <v>39</v>
      </c>
      <c r="P42" s="35" t="s">
        <v>39</v>
      </c>
      <c r="Q42" s="35" t="s">
        <v>39</v>
      </c>
      <c r="R42" s="35">
        <v>4.21</v>
      </c>
      <c r="S42" s="35" t="s">
        <v>39</v>
      </c>
      <c r="T42" s="35" t="s">
        <v>39</v>
      </c>
      <c r="U42" s="35" t="s">
        <v>39</v>
      </c>
      <c r="V42" s="35" t="s">
        <v>39</v>
      </c>
      <c r="W42" s="35" t="s">
        <v>39</v>
      </c>
      <c r="X42" s="35" t="s">
        <v>39</v>
      </c>
      <c r="Y42" s="35" t="s">
        <v>39</v>
      </c>
      <c r="Z42" s="35" t="s">
        <v>39</v>
      </c>
      <c r="AA42" s="35" t="s">
        <v>39</v>
      </c>
      <c r="AB42" s="35" t="s">
        <v>39</v>
      </c>
      <c r="AC42" s="35" t="s">
        <v>39</v>
      </c>
      <c r="AD42" s="35">
        <v>3.82</v>
      </c>
      <c r="AE42" s="35" t="s">
        <v>39</v>
      </c>
      <c r="AF42" s="35" t="s">
        <v>39</v>
      </c>
      <c r="AG42" s="35" t="s">
        <v>39</v>
      </c>
      <c r="AH42" s="35" t="s">
        <v>39</v>
      </c>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row>
    <row r="43" spans="1:77" x14ac:dyDescent="0.2">
      <c r="A43" s="24" t="s">
        <v>46</v>
      </c>
      <c r="B43" s="25" t="s">
        <v>133</v>
      </c>
      <c r="C43" s="33" t="s">
        <v>39</v>
      </c>
      <c r="D43" s="33" t="s">
        <v>39</v>
      </c>
      <c r="E43" s="33" t="s">
        <v>39</v>
      </c>
      <c r="F43" s="33" t="s">
        <v>39</v>
      </c>
      <c r="G43" s="33" t="s">
        <v>39</v>
      </c>
      <c r="H43" s="33" t="s">
        <v>39</v>
      </c>
      <c r="I43" s="33" t="s">
        <v>39</v>
      </c>
      <c r="J43" s="33" t="s">
        <v>39</v>
      </c>
      <c r="K43" s="33" t="s">
        <v>39</v>
      </c>
      <c r="L43" s="33" t="s">
        <v>39</v>
      </c>
      <c r="M43" s="33" t="s">
        <v>39</v>
      </c>
      <c r="N43" s="33" t="s">
        <v>39</v>
      </c>
      <c r="O43" s="33" t="s">
        <v>39</v>
      </c>
      <c r="P43" s="33" t="s">
        <v>39</v>
      </c>
      <c r="Q43" s="33" t="s">
        <v>39</v>
      </c>
      <c r="R43" s="33" t="s">
        <v>39</v>
      </c>
      <c r="S43" s="33" t="s">
        <v>39</v>
      </c>
      <c r="T43" s="33" t="s">
        <v>39</v>
      </c>
      <c r="U43" s="33" t="s">
        <v>39</v>
      </c>
      <c r="V43" s="33" t="s">
        <v>39</v>
      </c>
      <c r="W43" s="33" t="s">
        <v>39</v>
      </c>
      <c r="X43" s="33" t="s">
        <v>39</v>
      </c>
      <c r="Y43" s="33" t="s">
        <v>39</v>
      </c>
      <c r="Z43" s="33" t="s">
        <v>39</v>
      </c>
      <c r="AA43" s="33" t="s">
        <v>39</v>
      </c>
      <c r="AB43" s="33" t="s">
        <v>39</v>
      </c>
      <c r="AC43" s="33" t="s">
        <v>39</v>
      </c>
      <c r="AD43" s="33" t="s">
        <v>39</v>
      </c>
      <c r="AE43" s="33" t="s">
        <v>39</v>
      </c>
      <c r="AF43" s="33" t="s">
        <v>39</v>
      </c>
      <c r="AG43" s="33" t="s">
        <v>39</v>
      </c>
      <c r="AH43" s="33" t="s">
        <v>39</v>
      </c>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row>
    <row r="44" spans="1:77" x14ac:dyDescent="0.2">
      <c r="A44" s="12" t="s">
        <v>47</v>
      </c>
      <c r="B44" s="171" t="s">
        <v>134</v>
      </c>
      <c r="C44" s="34" t="s">
        <v>39</v>
      </c>
      <c r="D44" s="34" t="s">
        <v>39</v>
      </c>
      <c r="E44" s="34" t="s">
        <v>39</v>
      </c>
      <c r="F44" s="34" t="s">
        <v>39</v>
      </c>
      <c r="G44" s="34" t="s">
        <v>39</v>
      </c>
      <c r="H44" s="34" t="s">
        <v>39</v>
      </c>
      <c r="I44" s="34" t="s">
        <v>39</v>
      </c>
      <c r="J44" s="34" t="s">
        <v>39</v>
      </c>
      <c r="K44" s="34" t="s">
        <v>39</v>
      </c>
      <c r="L44" s="34" t="s">
        <v>39</v>
      </c>
      <c r="M44" s="34" t="s">
        <v>39</v>
      </c>
      <c r="N44" s="34" t="s">
        <v>39</v>
      </c>
      <c r="O44" s="34" t="s">
        <v>39</v>
      </c>
      <c r="P44" s="34" t="s">
        <v>39</v>
      </c>
      <c r="Q44" s="34" t="s">
        <v>39</v>
      </c>
      <c r="R44" s="34" t="s">
        <v>39</v>
      </c>
      <c r="S44" s="34" t="s">
        <v>39</v>
      </c>
      <c r="T44" s="34" t="s">
        <v>39</v>
      </c>
      <c r="U44" s="34" t="s">
        <v>39</v>
      </c>
      <c r="V44" s="34" t="s">
        <v>39</v>
      </c>
      <c r="W44" s="34" t="s">
        <v>39</v>
      </c>
      <c r="X44" s="34" t="s">
        <v>39</v>
      </c>
      <c r="Y44" s="34" t="s">
        <v>39</v>
      </c>
      <c r="Z44" s="34" t="s">
        <v>39</v>
      </c>
      <c r="AA44" s="34" t="s">
        <v>39</v>
      </c>
      <c r="AB44" s="34" t="s">
        <v>39</v>
      </c>
      <c r="AC44" s="34" t="s">
        <v>39</v>
      </c>
      <c r="AD44" s="34" t="s">
        <v>39</v>
      </c>
      <c r="AE44" s="34" t="s">
        <v>39</v>
      </c>
      <c r="AF44" s="34" t="s">
        <v>39</v>
      </c>
      <c r="AG44" s="34" t="s">
        <v>39</v>
      </c>
      <c r="AH44" s="34" t="s">
        <v>39</v>
      </c>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row>
    <row r="45" spans="1:77" x14ac:dyDescent="0.2">
      <c r="A45" s="24" t="s">
        <v>48</v>
      </c>
      <c r="B45" s="25" t="s">
        <v>135</v>
      </c>
      <c r="C45" s="33" t="s">
        <v>39</v>
      </c>
      <c r="D45" s="33" t="s">
        <v>39</v>
      </c>
      <c r="E45" s="33" t="s">
        <v>39</v>
      </c>
      <c r="F45" s="33" t="s">
        <v>39</v>
      </c>
      <c r="G45" s="33" t="s">
        <v>39</v>
      </c>
      <c r="H45" s="33" t="s">
        <v>39</v>
      </c>
      <c r="I45" s="33" t="s">
        <v>39</v>
      </c>
      <c r="J45" s="33" t="s">
        <v>39</v>
      </c>
      <c r="K45" s="33" t="s">
        <v>39</v>
      </c>
      <c r="L45" s="33" t="s">
        <v>39</v>
      </c>
      <c r="M45" s="33" t="s">
        <v>39</v>
      </c>
      <c r="N45" s="33" t="s">
        <v>39</v>
      </c>
      <c r="O45" s="33" t="s">
        <v>39</v>
      </c>
      <c r="P45" s="33" t="s">
        <v>39</v>
      </c>
      <c r="Q45" s="33" t="s">
        <v>39</v>
      </c>
      <c r="R45" s="33" t="s">
        <v>39</v>
      </c>
      <c r="S45" s="33" t="s">
        <v>39</v>
      </c>
      <c r="T45" s="33" t="s">
        <v>39</v>
      </c>
      <c r="U45" s="33" t="s">
        <v>39</v>
      </c>
      <c r="V45" s="33" t="s">
        <v>39</v>
      </c>
      <c r="W45" s="33" t="s">
        <v>39</v>
      </c>
      <c r="X45" s="33" t="s">
        <v>39</v>
      </c>
      <c r="Y45" s="33" t="s">
        <v>39</v>
      </c>
      <c r="Z45" s="33" t="s">
        <v>39</v>
      </c>
      <c r="AA45" s="33" t="s">
        <v>39</v>
      </c>
      <c r="AB45" s="33" t="s">
        <v>39</v>
      </c>
      <c r="AC45" s="33" t="s">
        <v>39</v>
      </c>
      <c r="AD45" s="33" t="s">
        <v>39</v>
      </c>
      <c r="AE45" s="33" t="s">
        <v>39</v>
      </c>
      <c r="AF45" s="33" t="s">
        <v>39</v>
      </c>
      <c r="AG45" s="33" t="s">
        <v>39</v>
      </c>
      <c r="AH45" s="33" t="s">
        <v>39</v>
      </c>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row>
    <row r="46" spans="1:77" x14ac:dyDescent="0.2">
      <c r="A46" s="12" t="s">
        <v>49</v>
      </c>
      <c r="B46" s="171" t="s">
        <v>136</v>
      </c>
      <c r="C46" s="34" t="s">
        <v>39</v>
      </c>
      <c r="D46" s="34" t="s">
        <v>39</v>
      </c>
      <c r="E46" s="34" t="s">
        <v>39</v>
      </c>
      <c r="F46" s="34" t="s">
        <v>39</v>
      </c>
      <c r="G46" s="34" t="s">
        <v>39</v>
      </c>
      <c r="H46" s="34" t="s">
        <v>39</v>
      </c>
      <c r="I46" s="34" t="s">
        <v>39</v>
      </c>
      <c r="J46" s="34" t="s">
        <v>39</v>
      </c>
      <c r="K46" s="34" t="s">
        <v>39</v>
      </c>
      <c r="L46" s="34" t="s">
        <v>39</v>
      </c>
      <c r="M46" s="34" t="s">
        <v>39</v>
      </c>
      <c r="N46" s="34" t="s">
        <v>39</v>
      </c>
      <c r="O46" s="34" t="s">
        <v>39</v>
      </c>
      <c r="P46" s="34" t="s">
        <v>39</v>
      </c>
      <c r="Q46" s="34" t="s">
        <v>39</v>
      </c>
      <c r="R46" s="34" t="s">
        <v>39</v>
      </c>
      <c r="S46" s="34" t="s">
        <v>39</v>
      </c>
      <c r="T46" s="34" t="s">
        <v>39</v>
      </c>
      <c r="U46" s="34" t="s">
        <v>39</v>
      </c>
      <c r="V46" s="34" t="s">
        <v>39</v>
      </c>
      <c r="W46" s="34" t="s">
        <v>39</v>
      </c>
      <c r="X46" s="34" t="s">
        <v>39</v>
      </c>
      <c r="Y46" s="34" t="s">
        <v>39</v>
      </c>
      <c r="Z46" s="34" t="s">
        <v>39</v>
      </c>
      <c r="AA46" s="34" t="s">
        <v>39</v>
      </c>
      <c r="AB46" s="34" t="s">
        <v>39</v>
      </c>
      <c r="AC46" s="34" t="s">
        <v>39</v>
      </c>
      <c r="AD46" s="34" t="s">
        <v>39</v>
      </c>
      <c r="AE46" s="34" t="s">
        <v>39</v>
      </c>
      <c r="AF46" s="34" t="s">
        <v>39</v>
      </c>
      <c r="AG46" s="34" t="s">
        <v>39</v>
      </c>
      <c r="AH46" s="34" t="s">
        <v>39</v>
      </c>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row>
    <row r="47" spans="1:77" x14ac:dyDescent="0.2">
      <c r="A47" s="24" t="s">
        <v>41</v>
      </c>
      <c r="B47" s="25" t="s">
        <v>137</v>
      </c>
      <c r="C47" s="33" t="s">
        <v>39</v>
      </c>
      <c r="D47" s="33" t="s">
        <v>39</v>
      </c>
      <c r="E47" s="33" t="s">
        <v>39</v>
      </c>
      <c r="F47" s="33" t="s">
        <v>39</v>
      </c>
      <c r="G47" s="33" t="s">
        <v>39</v>
      </c>
      <c r="H47" s="33" t="s">
        <v>39</v>
      </c>
      <c r="I47" s="33" t="s">
        <v>39</v>
      </c>
      <c r="J47" s="33" t="s">
        <v>39</v>
      </c>
      <c r="K47" s="33" t="s">
        <v>39</v>
      </c>
      <c r="L47" s="33">
        <v>4.49</v>
      </c>
      <c r="M47" s="33">
        <v>4.1100000000000003</v>
      </c>
      <c r="N47" s="33">
        <v>5.75</v>
      </c>
      <c r="O47" s="33">
        <v>5.62</v>
      </c>
      <c r="P47" s="33">
        <v>10.3</v>
      </c>
      <c r="Q47" s="33">
        <v>10.18</v>
      </c>
      <c r="R47" s="33">
        <v>10.45</v>
      </c>
      <c r="S47" s="33">
        <v>10.76</v>
      </c>
      <c r="T47" s="33">
        <v>10.36</v>
      </c>
      <c r="U47" s="33">
        <v>11.4</v>
      </c>
      <c r="V47" s="33">
        <v>8.07</v>
      </c>
      <c r="W47" s="33">
        <v>6.73</v>
      </c>
      <c r="X47" s="33">
        <v>6.22</v>
      </c>
      <c r="Y47" s="33">
        <v>6.39</v>
      </c>
      <c r="Z47" s="33">
        <v>6.4</v>
      </c>
      <c r="AA47" s="33">
        <v>6.7</v>
      </c>
      <c r="AB47" s="33">
        <v>6.77</v>
      </c>
      <c r="AC47" s="33">
        <v>6.28</v>
      </c>
      <c r="AD47" s="33">
        <v>6.22</v>
      </c>
      <c r="AE47" s="33">
        <v>5.68</v>
      </c>
      <c r="AF47" s="33">
        <v>5.78</v>
      </c>
      <c r="AG47" s="33">
        <v>5.39</v>
      </c>
      <c r="AH47" s="33" t="s">
        <v>39</v>
      </c>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row>
    <row r="48" spans="1:77" x14ac:dyDescent="0.2">
      <c r="A48" s="27" t="s">
        <v>40</v>
      </c>
      <c r="B48" s="28" t="s">
        <v>138</v>
      </c>
      <c r="C48" s="35" t="s">
        <v>39</v>
      </c>
      <c r="D48" s="35" t="s">
        <v>39</v>
      </c>
      <c r="E48" s="35" t="s">
        <v>39</v>
      </c>
      <c r="F48" s="35" t="s">
        <v>39</v>
      </c>
      <c r="G48" s="35" t="s">
        <v>39</v>
      </c>
      <c r="H48" s="35" t="s">
        <v>39</v>
      </c>
      <c r="I48" s="35" t="s">
        <v>39</v>
      </c>
      <c r="J48" s="35" t="s">
        <v>39</v>
      </c>
      <c r="K48" s="35" t="s">
        <v>39</v>
      </c>
      <c r="L48" s="35" t="s">
        <v>39</v>
      </c>
      <c r="M48" s="35" t="s">
        <v>39</v>
      </c>
      <c r="N48" s="35" t="s">
        <v>39</v>
      </c>
      <c r="O48" s="35" t="s">
        <v>39</v>
      </c>
      <c r="P48" s="35" t="s">
        <v>39</v>
      </c>
      <c r="Q48" s="35" t="s">
        <v>39</v>
      </c>
      <c r="R48" s="35" t="s">
        <v>39</v>
      </c>
      <c r="S48" s="35" t="s">
        <v>39</v>
      </c>
      <c r="T48" s="35" t="s">
        <v>39</v>
      </c>
      <c r="U48" s="35" t="s">
        <v>39</v>
      </c>
      <c r="V48" s="35" t="s">
        <v>39</v>
      </c>
      <c r="W48" s="35" t="s">
        <v>39</v>
      </c>
      <c r="X48" s="35" t="s">
        <v>39</v>
      </c>
      <c r="Y48" s="35" t="s">
        <v>39</v>
      </c>
      <c r="Z48" s="35" t="s">
        <v>39</v>
      </c>
      <c r="AA48" s="35" t="s">
        <v>39</v>
      </c>
      <c r="AB48" s="35" t="s">
        <v>39</v>
      </c>
      <c r="AC48" s="35" t="s">
        <v>39</v>
      </c>
      <c r="AD48" s="35" t="s">
        <v>39</v>
      </c>
      <c r="AE48" s="35" t="s">
        <v>39</v>
      </c>
      <c r="AF48" s="35" t="s">
        <v>39</v>
      </c>
      <c r="AG48" s="35" t="s">
        <v>39</v>
      </c>
      <c r="AH48" s="35" t="s">
        <v>39</v>
      </c>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row>
    <row r="49" spans="1:76" x14ac:dyDescent="0.2">
      <c r="A49" s="24" t="s">
        <v>3</v>
      </c>
      <c r="B49" s="25" t="s">
        <v>139</v>
      </c>
      <c r="C49" s="33" t="s">
        <v>39</v>
      </c>
      <c r="D49" s="33" t="s">
        <v>39</v>
      </c>
      <c r="E49" s="33" t="s">
        <v>39</v>
      </c>
      <c r="F49" s="33" t="s">
        <v>39</v>
      </c>
      <c r="G49" s="33" t="s">
        <v>39</v>
      </c>
      <c r="H49" s="33" t="s">
        <v>39</v>
      </c>
      <c r="I49" s="33" t="s">
        <v>39</v>
      </c>
      <c r="J49" s="33" t="s">
        <v>39</v>
      </c>
      <c r="K49" s="33" t="s">
        <v>39</v>
      </c>
      <c r="L49" s="33" t="s">
        <v>39</v>
      </c>
      <c r="M49" s="33" t="s">
        <v>39</v>
      </c>
      <c r="N49" s="33">
        <v>5.94</v>
      </c>
      <c r="O49" s="33">
        <v>4.6900000000000004</v>
      </c>
      <c r="P49" s="33">
        <v>5.97</v>
      </c>
      <c r="Q49" s="33">
        <v>7.02</v>
      </c>
      <c r="R49" s="33">
        <v>6.18</v>
      </c>
      <c r="S49" s="33">
        <v>6.14</v>
      </c>
      <c r="T49" s="33">
        <v>5.5</v>
      </c>
      <c r="U49" s="33">
        <v>4.4400000000000004</v>
      </c>
      <c r="V49" s="33">
        <v>4.18</v>
      </c>
      <c r="W49" s="33">
        <v>3.97</v>
      </c>
      <c r="X49" s="33">
        <v>3.73</v>
      </c>
      <c r="Y49" s="33">
        <v>4.01</v>
      </c>
      <c r="Z49" s="33">
        <v>5.12</v>
      </c>
      <c r="AA49" s="33">
        <v>4.92</v>
      </c>
      <c r="AB49" s="33">
        <v>4.1399999999999997</v>
      </c>
      <c r="AC49" s="33">
        <v>3.74</v>
      </c>
      <c r="AD49" s="33">
        <v>4</v>
      </c>
      <c r="AE49" s="33">
        <v>3.77</v>
      </c>
      <c r="AF49" s="33">
        <v>4.03</v>
      </c>
      <c r="AG49" s="33">
        <v>3.25</v>
      </c>
      <c r="AH49" s="33">
        <v>2.95</v>
      </c>
    </row>
    <row r="50" spans="1:76" x14ac:dyDescent="0.2">
      <c r="A50" s="12" t="s">
        <v>50</v>
      </c>
      <c r="B50" s="171" t="s">
        <v>140</v>
      </c>
      <c r="C50" s="34" t="s">
        <v>39</v>
      </c>
      <c r="D50" s="34" t="s">
        <v>39</v>
      </c>
      <c r="E50" s="34" t="s">
        <v>39</v>
      </c>
      <c r="F50" s="34" t="s">
        <v>39</v>
      </c>
      <c r="G50" s="34" t="s">
        <v>39</v>
      </c>
      <c r="H50" s="34" t="s">
        <v>39</v>
      </c>
      <c r="I50" s="34" t="s">
        <v>39</v>
      </c>
      <c r="J50" s="34" t="s">
        <v>39</v>
      </c>
      <c r="K50" s="34" t="s">
        <v>39</v>
      </c>
      <c r="L50" s="34" t="s">
        <v>39</v>
      </c>
      <c r="M50" s="34" t="s">
        <v>39</v>
      </c>
      <c r="N50" s="34" t="s">
        <v>39</v>
      </c>
      <c r="O50" s="34">
        <v>10.38</v>
      </c>
      <c r="P50" s="34">
        <v>10.73</v>
      </c>
      <c r="Q50" s="34">
        <v>12.45</v>
      </c>
      <c r="R50" s="34">
        <v>12.29</v>
      </c>
      <c r="S50" s="34">
        <v>12.58</v>
      </c>
      <c r="T50" s="34">
        <v>14.01</v>
      </c>
      <c r="U50" s="34">
        <v>12.47</v>
      </c>
      <c r="V50" s="34">
        <v>13.09</v>
      </c>
      <c r="W50" s="34">
        <v>14.12</v>
      </c>
      <c r="X50" s="34">
        <v>13.96</v>
      </c>
      <c r="Y50" s="34">
        <v>13.42</v>
      </c>
      <c r="Z50" s="34">
        <v>14.12</v>
      </c>
      <c r="AA50" s="34">
        <v>17.27</v>
      </c>
      <c r="AB50" s="34">
        <v>20.14</v>
      </c>
      <c r="AC50" s="34">
        <v>22.54</v>
      </c>
      <c r="AD50" s="34">
        <v>20.83</v>
      </c>
      <c r="AE50" s="34">
        <v>20.64</v>
      </c>
      <c r="AF50" s="34">
        <v>19.559999999999999</v>
      </c>
      <c r="AG50" s="34">
        <v>16.5</v>
      </c>
      <c r="AH50" s="34">
        <v>15.57</v>
      </c>
    </row>
    <row r="51" spans="1:76" x14ac:dyDescent="0.2">
      <c r="A51" s="24" t="s">
        <v>6</v>
      </c>
      <c r="B51" s="25" t="s">
        <v>141</v>
      </c>
      <c r="C51" s="33" t="s">
        <v>39</v>
      </c>
      <c r="D51" s="33" t="s">
        <v>39</v>
      </c>
      <c r="E51" s="33" t="s">
        <v>39</v>
      </c>
      <c r="F51" s="33" t="s">
        <v>39</v>
      </c>
      <c r="G51" s="33" t="s">
        <v>39</v>
      </c>
      <c r="H51" s="33" t="s">
        <v>39</v>
      </c>
      <c r="I51" s="33" t="s">
        <v>39</v>
      </c>
      <c r="J51" s="33" t="s">
        <v>39</v>
      </c>
      <c r="K51" s="33" t="s">
        <v>39</v>
      </c>
      <c r="L51" s="33" t="s">
        <v>39</v>
      </c>
      <c r="M51" s="33">
        <v>14.29</v>
      </c>
      <c r="N51" s="33">
        <v>14.85</v>
      </c>
      <c r="O51" s="33">
        <v>12.75</v>
      </c>
      <c r="P51" s="33">
        <v>17.11</v>
      </c>
      <c r="Q51" s="33">
        <v>17.61</v>
      </c>
      <c r="R51" s="33">
        <v>19.48</v>
      </c>
      <c r="S51" s="33">
        <v>18.95</v>
      </c>
      <c r="T51" s="33">
        <v>19.170000000000002</v>
      </c>
      <c r="U51" s="33">
        <v>19.899999999999999</v>
      </c>
      <c r="V51" s="33">
        <v>19.95</v>
      </c>
      <c r="W51" s="33">
        <v>20.7</v>
      </c>
      <c r="X51" s="33">
        <v>20.89</v>
      </c>
      <c r="Y51" s="33">
        <v>20.88</v>
      </c>
      <c r="Z51" s="33">
        <v>24.17</v>
      </c>
      <c r="AA51" s="33">
        <v>24.3</v>
      </c>
      <c r="AB51" s="33">
        <v>23.42</v>
      </c>
      <c r="AC51" s="33">
        <v>21.11</v>
      </c>
      <c r="AD51" s="33">
        <v>18.59</v>
      </c>
      <c r="AE51" s="33">
        <v>17.079999999999998</v>
      </c>
      <c r="AF51" s="33">
        <v>18.100000000000001</v>
      </c>
      <c r="AG51" s="33">
        <v>18.079999999999998</v>
      </c>
      <c r="AH51" s="33">
        <v>16.98</v>
      </c>
    </row>
    <row r="52" spans="1:76" x14ac:dyDescent="0.2">
      <c r="A52" s="12" t="s">
        <v>26</v>
      </c>
      <c r="B52" s="171" t="s">
        <v>142</v>
      </c>
      <c r="C52" s="34" t="s">
        <v>39</v>
      </c>
      <c r="D52" s="34" t="s">
        <v>39</v>
      </c>
      <c r="E52" s="34" t="s">
        <v>39</v>
      </c>
      <c r="F52" s="34" t="s">
        <v>39</v>
      </c>
      <c r="G52" s="34" t="s">
        <v>39</v>
      </c>
      <c r="H52" s="34" t="s">
        <v>39</v>
      </c>
      <c r="I52" s="34" t="s">
        <v>39</v>
      </c>
      <c r="J52" s="34" t="s">
        <v>39</v>
      </c>
      <c r="K52" s="34" t="s">
        <v>39</v>
      </c>
      <c r="L52" s="34" t="s">
        <v>39</v>
      </c>
      <c r="M52" s="34">
        <v>5.28</v>
      </c>
      <c r="N52" s="34">
        <v>6.32</v>
      </c>
      <c r="O52" s="34">
        <v>5.94</v>
      </c>
      <c r="P52" s="34">
        <v>4.79</v>
      </c>
      <c r="Q52" s="34">
        <v>5.77</v>
      </c>
      <c r="R52" s="34">
        <v>5.86</v>
      </c>
      <c r="S52" s="34">
        <v>5.81</v>
      </c>
      <c r="T52" s="34">
        <v>7.69</v>
      </c>
      <c r="U52" s="34">
        <v>5.77</v>
      </c>
      <c r="V52" s="34">
        <v>6.85</v>
      </c>
      <c r="W52" s="34">
        <v>7.06</v>
      </c>
      <c r="X52" s="34">
        <v>8.08</v>
      </c>
      <c r="Y52" s="34">
        <v>7.93</v>
      </c>
      <c r="Z52" s="34">
        <v>8.42</v>
      </c>
      <c r="AA52" s="34">
        <v>9.26</v>
      </c>
      <c r="AB52" s="34">
        <v>8.81</v>
      </c>
      <c r="AC52" s="34">
        <v>8.91</v>
      </c>
      <c r="AD52" s="34">
        <v>6.92</v>
      </c>
      <c r="AE52" s="34">
        <v>8.6300000000000008</v>
      </c>
      <c r="AF52" s="34">
        <v>10.76</v>
      </c>
      <c r="AG52" s="34">
        <v>10.33</v>
      </c>
      <c r="AH52" s="34">
        <v>9.68</v>
      </c>
    </row>
    <row r="53" spans="1:76" x14ac:dyDescent="0.2">
      <c r="A53" s="30" t="s">
        <v>31</v>
      </c>
      <c r="B53" s="31" t="s">
        <v>143</v>
      </c>
      <c r="C53" s="36" t="s">
        <v>39</v>
      </c>
      <c r="D53" s="36" t="s">
        <v>39</v>
      </c>
      <c r="E53" s="36" t="s">
        <v>39</v>
      </c>
      <c r="F53" s="36" t="s">
        <v>39</v>
      </c>
      <c r="G53" s="36" t="s">
        <v>39</v>
      </c>
      <c r="H53" s="36" t="s">
        <v>39</v>
      </c>
      <c r="I53" s="36" t="s">
        <v>39</v>
      </c>
      <c r="J53" s="36" t="s">
        <v>39</v>
      </c>
      <c r="K53" s="36" t="s">
        <v>39</v>
      </c>
      <c r="L53" s="36" t="s">
        <v>39</v>
      </c>
      <c r="M53" s="36">
        <v>2.8</v>
      </c>
      <c r="N53" s="36">
        <v>2.76</v>
      </c>
      <c r="O53" s="36">
        <v>0.83</v>
      </c>
      <c r="P53" s="36">
        <v>1.69</v>
      </c>
      <c r="Q53" s="36">
        <v>2.04</v>
      </c>
      <c r="R53" s="36">
        <v>1.92</v>
      </c>
      <c r="S53" s="36">
        <v>1.63</v>
      </c>
      <c r="T53" s="36">
        <v>1.5</v>
      </c>
      <c r="U53" s="36">
        <v>1.1499999999999999</v>
      </c>
      <c r="V53" s="36">
        <v>0.95</v>
      </c>
      <c r="W53" s="36">
        <v>0.9</v>
      </c>
      <c r="X53" s="36">
        <v>1.19</v>
      </c>
      <c r="Y53" s="36">
        <v>1.1200000000000001</v>
      </c>
      <c r="Z53" s="36">
        <v>1.1299999999999999</v>
      </c>
      <c r="AA53" s="36">
        <v>1.17</v>
      </c>
      <c r="AB53" s="36">
        <v>1.1100000000000001</v>
      </c>
      <c r="AC53" s="36">
        <v>0.96</v>
      </c>
      <c r="AD53" s="36">
        <v>0.9</v>
      </c>
      <c r="AE53" s="36">
        <v>0.92</v>
      </c>
      <c r="AF53" s="36">
        <v>1</v>
      </c>
      <c r="AG53" s="36">
        <v>0.84</v>
      </c>
      <c r="AH53" s="36">
        <v>1.1200000000000001</v>
      </c>
    </row>
    <row r="54" spans="1:76" x14ac:dyDescent="0.2">
      <c r="A54" s="14"/>
      <c r="B54" s="19"/>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row>
    <row r="55" spans="1:76" s="16" customFormat="1" x14ac:dyDescent="0.2">
      <c r="A55" s="14" t="s">
        <v>45</v>
      </c>
      <c r="B55" s="19"/>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c r="BM55" s="15"/>
      <c r="BN55" s="15"/>
      <c r="BO55" s="15"/>
      <c r="BP55" s="15"/>
      <c r="BQ55" s="15"/>
      <c r="BR55" s="15"/>
      <c r="BS55" s="15"/>
      <c r="BT55" s="15"/>
      <c r="BU55" s="15"/>
      <c r="BV55" s="15"/>
      <c r="BW55" s="15"/>
      <c r="BX55" s="15"/>
    </row>
    <row r="56" spans="1:76" s="8" customFormat="1" x14ac:dyDescent="0.2">
      <c r="A56" s="186" t="s">
        <v>74</v>
      </c>
      <c r="B56" s="186"/>
      <c r="C56" s="186"/>
      <c r="D56" s="186"/>
      <c r="E56" s="186"/>
      <c r="F56" s="186"/>
      <c r="G56" s="186"/>
      <c r="H56" s="186"/>
      <c r="I56" s="186"/>
      <c r="J56" s="186"/>
      <c r="K56" s="186"/>
      <c r="L56" s="186"/>
      <c r="M56" s="186"/>
      <c r="N56" s="186"/>
      <c r="O56" s="186"/>
      <c r="P56" s="186"/>
      <c r="Q56" s="186"/>
      <c r="R56" s="186"/>
      <c r="S56" s="186"/>
      <c r="T56" s="186"/>
      <c r="U56" s="186"/>
      <c r="V56" s="186"/>
      <c r="W56" s="186"/>
      <c r="X56" s="186"/>
      <c r="Y56" s="186"/>
      <c r="Z56" s="186"/>
      <c r="AA56" s="186"/>
      <c r="AB56" s="186"/>
      <c r="AC56" s="186"/>
      <c r="AD56" s="186"/>
      <c r="AE56" s="17"/>
      <c r="AF56" s="17"/>
      <c r="AG56" s="17"/>
      <c r="AH56" s="17"/>
      <c r="AI56" s="17"/>
      <c r="AJ56" s="17"/>
      <c r="AK56" s="17"/>
      <c r="AL56" s="17"/>
      <c r="AM56" s="17"/>
      <c r="AN56" s="17"/>
      <c r="AO56" s="17"/>
      <c r="AP56" s="17"/>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row>
    <row r="57" spans="1:76" s="8" customFormat="1" x14ac:dyDescent="0.2">
      <c r="A57" s="186"/>
      <c r="B57" s="186"/>
      <c r="C57" s="186"/>
      <c r="D57" s="186"/>
      <c r="E57" s="186"/>
      <c r="F57" s="186"/>
      <c r="G57" s="186"/>
      <c r="H57" s="186"/>
      <c r="I57" s="186"/>
      <c r="J57" s="186"/>
      <c r="K57" s="186"/>
      <c r="L57" s="186"/>
      <c r="M57" s="186"/>
      <c r="N57" s="186"/>
      <c r="O57" s="186"/>
      <c r="P57" s="186"/>
      <c r="Q57" s="186"/>
      <c r="R57" s="186"/>
      <c r="S57" s="186"/>
      <c r="T57" s="186"/>
      <c r="U57" s="186"/>
      <c r="V57" s="186"/>
      <c r="W57" s="186"/>
      <c r="X57" s="186"/>
      <c r="Y57" s="186"/>
      <c r="Z57" s="186"/>
      <c r="AA57" s="186"/>
      <c r="AB57" s="186"/>
      <c r="AC57" s="186"/>
      <c r="AD57" s="186"/>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row>
    <row r="58" spans="1:76" s="8" customFormat="1" x14ac:dyDescent="0.2">
      <c r="A58" s="185" t="s">
        <v>75</v>
      </c>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row>
    <row r="59" spans="1:76" s="8" customFormat="1" x14ac:dyDescent="0.2">
      <c r="A59" s="185"/>
      <c r="B59" s="185"/>
      <c r="C59" s="185"/>
      <c r="D59" s="185"/>
      <c r="E59" s="185"/>
      <c r="F59" s="185"/>
      <c r="G59" s="185"/>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row>
    <row r="60" spans="1:76" x14ac:dyDescent="0.2">
      <c r="A60" s="185" t="s">
        <v>76</v>
      </c>
      <c r="B60" s="185"/>
      <c r="C60" s="185"/>
      <c r="D60" s="185"/>
      <c r="E60" s="185"/>
      <c r="F60" s="185"/>
      <c r="G60" s="185"/>
      <c r="H60" s="185"/>
      <c r="I60" s="185"/>
      <c r="J60" s="185"/>
      <c r="K60" s="185"/>
      <c r="L60" s="185"/>
      <c r="M60" s="185"/>
      <c r="N60" s="185"/>
      <c r="O60" s="185"/>
      <c r="P60" s="185"/>
      <c r="Q60" s="185"/>
      <c r="R60" s="185"/>
      <c r="S60" s="185"/>
      <c r="T60" s="185"/>
      <c r="U60" s="185"/>
      <c r="V60" s="185"/>
      <c r="W60" s="185"/>
      <c r="X60" s="185"/>
      <c r="Y60" s="185"/>
      <c r="Z60" s="185"/>
      <c r="AA60" s="185"/>
      <c r="AB60" s="185"/>
      <c r="AC60" s="185"/>
      <c r="AD60" s="185"/>
      <c r="AE60" s="7"/>
    </row>
    <row r="61" spans="1:76" x14ac:dyDescent="0.2">
      <c r="A61" s="185"/>
      <c r="B61" s="185"/>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7"/>
    </row>
    <row r="62" spans="1:76" x14ac:dyDescent="0.2">
      <c r="A62" s="18" t="s">
        <v>64</v>
      </c>
      <c r="B62" s="19"/>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row>
    <row r="63" spans="1:76" x14ac:dyDescent="0.2">
      <c r="C63" s="97"/>
      <c r="D63" s="97"/>
      <c r="E63" s="97"/>
      <c r="F63" s="97"/>
      <c r="G63" s="97"/>
      <c r="H63" s="97"/>
      <c r="I63" s="97"/>
      <c r="J63" s="97"/>
      <c r="K63" s="97"/>
      <c r="L63" s="97"/>
      <c r="M63" s="97"/>
      <c r="N63" s="97"/>
      <c r="O63" s="97"/>
      <c r="P63" s="97"/>
      <c r="Q63" s="97"/>
      <c r="R63" s="97"/>
      <c r="S63" s="97"/>
      <c r="T63" s="97"/>
      <c r="U63" s="97"/>
      <c r="V63" s="97"/>
      <c r="W63" s="97"/>
      <c r="X63" s="97"/>
      <c r="Y63" s="97"/>
      <c r="Z63" s="97"/>
      <c r="AA63" s="97"/>
      <c r="AB63" s="97"/>
      <c r="AC63" s="97"/>
    </row>
    <row r="64" spans="1:76" x14ac:dyDescent="0.2">
      <c r="A64" s="3"/>
      <c r="B64" s="3"/>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row>
    <row r="65" spans="3:29" x14ac:dyDescent="0.2">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row>
    <row r="66" spans="3:29" x14ac:dyDescent="0.2">
      <c r="C66" s="97"/>
      <c r="D66" s="97"/>
      <c r="E66" s="97"/>
      <c r="F66" s="97"/>
      <c r="G66" s="97"/>
      <c r="H66" s="97"/>
      <c r="I66" s="97"/>
      <c r="J66" s="97"/>
      <c r="K66" s="97"/>
      <c r="L66" s="97"/>
      <c r="M66" s="97"/>
      <c r="N66" s="97"/>
      <c r="O66" s="97"/>
      <c r="P66" s="97"/>
      <c r="Q66" s="97"/>
      <c r="R66" s="97"/>
      <c r="S66" s="97"/>
      <c r="T66" s="97"/>
      <c r="U66" s="97"/>
      <c r="V66" s="97"/>
      <c r="W66" s="97"/>
      <c r="X66" s="97"/>
      <c r="Y66" s="97"/>
      <c r="Z66" s="97"/>
      <c r="AA66" s="97"/>
      <c r="AB66" s="97"/>
      <c r="AC66" s="97"/>
    </row>
    <row r="67" spans="3:29" x14ac:dyDescent="0.2">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row>
    <row r="68" spans="3:29" x14ac:dyDescent="0.2">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row>
  </sheetData>
  <mergeCells count="6">
    <mergeCell ref="A60:AD61"/>
    <mergeCell ref="A56:AD57"/>
    <mergeCell ref="A58:AD59"/>
    <mergeCell ref="A1:AH1"/>
    <mergeCell ref="A2:AH2"/>
    <mergeCell ref="A3:AH3"/>
  </mergeCells>
  <hyperlinks>
    <hyperlink ref="A62" r:id="rId1" display="Source: OECD Employment Database 2014" xr:uid="{00000000-0004-0000-1300-000000000000}"/>
  </hyperlinks>
  <pageMargins left="0.70866141732283472" right="0.70866141732283472" top="0.74803149606299213" bottom="0.74803149606299213" header="0.31496062992125984" footer="0.31496062992125984"/>
  <pageSetup paperSize="9" scale="57" orientation="portrait" r:id="rId2"/>
  <headerFooter>
    <oddHeader>&amp;LOECD Family database (http://www.oecd.org/els/family/database.htm)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53"/>
  <sheetViews>
    <sheetView zoomScale="80" zoomScaleNormal="80" workbookViewId="0">
      <selection sqref="A1:J1"/>
    </sheetView>
  </sheetViews>
  <sheetFormatPr defaultRowHeight="12.75" x14ac:dyDescent="0.2"/>
  <sheetData>
    <row r="1" spans="1:10" ht="12.75" customHeight="1" x14ac:dyDescent="0.2">
      <c r="A1" s="183" t="s">
        <v>172</v>
      </c>
      <c r="B1" s="183"/>
      <c r="C1" s="183"/>
      <c r="D1" s="183"/>
      <c r="E1" s="183"/>
      <c r="F1" s="183"/>
      <c r="G1" s="183"/>
      <c r="H1" s="183"/>
      <c r="I1" s="183"/>
      <c r="J1" s="183"/>
    </row>
    <row r="2" spans="1:10" ht="12.75" customHeight="1" x14ac:dyDescent="0.2">
      <c r="A2" s="184" t="s">
        <v>173</v>
      </c>
      <c r="B2" s="184"/>
      <c r="C2" s="184"/>
      <c r="D2" s="184"/>
      <c r="E2" s="184"/>
      <c r="F2" s="184"/>
      <c r="G2" s="184"/>
      <c r="H2" s="184"/>
      <c r="I2" s="184"/>
      <c r="J2" s="184"/>
    </row>
    <row r="3" spans="1:10" ht="12.6" customHeight="1" x14ac:dyDescent="0.2">
      <c r="A3" s="184"/>
      <c r="B3" s="184"/>
      <c r="C3" s="184"/>
      <c r="D3" s="184"/>
      <c r="E3" s="184"/>
      <c r="F3" s="184"/>
      <c r="G3" s="184"/>
      <c r="H3" s="184"/>
      <c r="I3" s="184"/>
      <c r="J3" s="184"/>
    </row>
    <row r="21" spans="1:34" ht="13.5" x14ac:dyDescent="0.25">
      <c r="A21" s="53" t="s">
        <v>64</v>
      </c>
      <c r="B21" s="53"/>
      <c r="C21" s="53"/>
      <c r="D21" s="53"/>
      <c r="E21" s="53"/>
      <c r="F21" s="53"/>
      <c r="G21" s="53"/>
      <c r="H21" s="53"/>
      <c r="I21" s="53"/>
    </row>
    <row r="22" spans="1:34" x14ac:dyDescent="0.2">
      <c r="A22" s="182"/>
      <c r="B22" s="182"/>
      <c r="C22" s="182"/>
      <c r="D22" s="182"/>
      <c r="E22" s="182"/>
      <c r="F22" s="182"/>
      <c r="G22" s="182"/>
      <c r="H22" s="182"/>
      <c r="I22" s="182"/>
    </row>
    <row r="23" spans="1:34" x14ac:dyDescent="0.2">
      <c r="A23" s="182"/>
      <c r="B23" s="182"/>
      <c r="C23" s="182"/>
      <c r="D23" s="182"/>
      <c r="E23" s="182"/>
      <c r="F23" s="182"/>
      <c r="G23" s="182"/>
      <c r="H23" s="182"/>
      <c r="I23" s="182"/>
      <c r="J23" s="144"/>
      <c r="K23" s="144"/>
    </row>
    <row r="24" spans="1:34" x14ac:dyDescent="0.2">
      <c r="A24" s="182"/>
      <c r="B24" s="182"/>
      <c r="C24" s="182"/>
      <c r="D24" s="182"/>
      <c r="E24" s="182"/>
      <c r="F24" s="182"/>
      <c r="G24" s="182"/>
      <c r="H24" s="182"/>
      <c r="I24" s="182"/>
      <c r="J24" s="144"/>
      <c r="K24" s="144"/>
    </row>
    <row r="25" spans="1:34" x14ac:dyDescent="0.2">
      <c r="A25" s="182"/>
      <c r="B25" s="182"/>
      <c r="C25" s="182"/>
      <c r="D25" s="182"/>
      <c r="E25" s="182"/>
      <c r="F25" s="182"/>
      <c r="G25" s="182"/>
      <c r="H25" s="182"/>
      <c r="I25" s="182"/>
      <c r="J25" s="144"/>
      <c r="K25" s="144"/>
      <c r="M25">
        <v>2000</v>
      </c>
      <c r="N25">
        <v>2001</v>
      </c>
      <c r="O25">
        <v>2002</v>
      </c>
      <c r="P25">
        <v>2003</v>
      </c>
      <c r="Q25">
        <v>2004</v>
      </c>
      <c r="R25">
        <v>2005</v>
      </c>
      <c r="S25">
        <v>2006</v>
      </c>
      <c r="T25">
        <v>2007</v>
      </c>
      <c r="U25">
        <v>2008</v>
      </c>
      <c r="V25">
        <v>2009</v>
      </c>
      <c r="W25">
        <v>2010</v>
      </c>
      <c r="X25">
        <v>2011</v>
      </c>
      <c r="Y25">
        <v>2012</v>
      </c>
      <c r="Z25">
        <v>2013</v>
      </c>
      <c r="AA25">
        <v>2014</v>
      </c>
      <c r="AB25">
        <v>2015</v>
      </c>
      <c r="AC25">
        <v>2016</v>
      </c>
      <c r="AD25">
        <v>2017</v>
      </c>
      <c r="AE25">
        <v>2018</v>
      </c>
      <c r="AF25">
        <v>2019</v>
      </c>
      <c r="AG25">
        <v>2020</v>
      </c>
      <c r="AH25">
        <v>2021</v>
      </c>
    </row>
    <row r="26" spans="1:34" x14ac:dyDescent="0.2">
      <c r="A26" s="182"/>
      <c r="B26" s="182"/>
      <c r="C26" s="182"/>
      <c r="D26" s="182"/>
      <c r="E26" s="182"/>
      <c r="F26" s="182"/>
      <c r="G26" s="182"/>
      <c r="H26" s="182"/>
      <c r="I26" s="182"/>
      <c r="J26" s="144"/>
      <c r="K26" s="144"/>
      <c r="M26">
        <v>2000</v>
      </c>
      <c r="R26">
        <v>2005</v>
      </c>
      <c r="V26">
        <v>2009</v>
      </c>
      <c r="AB26">
        <v>2015</v>
      </c>
      <c r="AH26">
        <v>2021</v>
      </c>
    </row>
    <row r="27" spans="1:34" x14ac:dyDescent="0.2">
      <c r="A27" s="182"/>
      <c r="B27" s="182"/>
      <c r="C27" s="182"/>
      <c r="D27" s="182"/>
      <c r="E27" s="182"/>
      <c r="F27" s="182"/>
      <c r="G27" s="182"/>
      <c r="H27" s="182"/>
      <c r="I27" s="182"/>
      <c r="J27" s="144"/>
      <c r="K27" s="144"/>
      <c r="L27" t="s">
        <v>188</v>
      </c>
      <c r="M27" s="141">
        <f>EPR_Men!M55</f>
        <v>18.107704849697278</v>
      </c>
      <c r="N27" s="141">
        <f>EPR_Men!N55</f>
        <v>17.547458275352476</v>
      </c>
      <c r="O27" s="141">
        <f>EPR_Men!O55</f>
        <v>16.977850698802143</v>
      </c>
      <c r="P27" s="141">
        <f>EPR_Men!P55</f>
        <v>16.635501103437655</v>
      </c>
      <c r="Q27" s="141">
        <f>EPR_Men!Q55</f>
        <v>16.441746107281318</v>
      </c>
      <c r="R27" s="141">
        <f>EPR_Men!R55</f>
        <v>16.087925241335135</v>
      </c>
      <c r="S27" s="141">
        <f>EPR_Men!S55</f>
        <v>16.037682808277481</v>
      </c>
      <c r="T27" s="141">
        <f>EPR_Men!T55</f>
        <v>15.885717762394428</v>
      </c>
      <c r="U27" s="141">
        <f>EPR_Men!U55</f>
        <v>15.159328616970548</v>
      </c>
      <c r="V27" s="141">
        <f>EPR_Men!V55</f>
        <v>13.059796021819281</v>
      </c>
      <c r="W27" s="141">
        <f>EPR_Men!W55</f>
        <v>12.719907016914149</v>
      </c>
      <c r="X27" s="141">
        <f>EPR_Men!X55</f>
        <v>12.812497653150217</v>
      </c>
      <c r="Y27" s="141">
        <f>EPR_Men!Y55</f>
        <v>12.28156724768656</v>
      </c>
      <c r="Z27" s="141">
        <f>EPR_Men!Z55</f>
        <v>12.116295361322756</v>
      </c>
      <c r="AA27" s="141">
        <f>EPR_Men!AA55</f>
        <v>12.085036744269516</v>
      </c>
      <c r="AB27" s="141">
        <f>EPR_Men!AB55</f>
        <v>11.965047169097446</v>
      </c>
      <c r="AC27" s="141">
        <f>EPR_Men!AC55</f>
        <v>11.770018834317575</v>
      </c>
      <c r="AD27" s="141">
        <f>EPR_Men!AD55</f>
        <v>11.697720206795012</v>
      </c>
      <c r="AE27" s="141">
        <f>EPR_Men!AE55</f>
        <v>11.607248431896934</v>
      </c>
      <c r="AF27" s="141">
        <f>EPR_Men!AF55</f>
        <v>11.190786585246229</v>
      </c>
      <c r="AG27" s="141">
        <f>EPR_Men!AG55</f>
        <v>10.97711992160292</v>
      </c>
      <c r="AH27" s="141">
        <f>EPR_Men!AH55</f>
        <v>10.543548072502233</v>
      </c>
    </row>
    <row r="28" spans="1:34" x14ac:dyDescent="0.2">
      <c r="A28" s="43"/>
      <c r="B28" s="43"/>
      <c r="C28" s="43"/>
      <c r="D28" s="43"/>
      <c r="E28" s="43"/>
      <c r="F28" s="43"/>
      <c r="G28" s="43"/>
      <c r="H28" s="43"/>
      <c r="I28" s="43"/>
      <c r="J28" s="144"/>
      <c r="K28" s="144"/>
      <c r="L28" t="s">
        <v>189</v>
      </c>
      <c r="M28" s="141">
        <f>'FTE-EPR_Men'!M55</f>
        <v>29.54765256606651</v>
      </c>
      <c r="N28" s="141">
        <f>'FTE-EPR_Men'!N55</f>
        <v>29.145650138585239</v>
      </c>
      <c r="O28" s="141">
        <f>'FTE-EPR_Men'!O55</f>
        <v>28.421128426727115</v>
      </c>
      <c r="P28" s="141">
        <f>'FTE-EPR_Men'!P55</f>
        <v>28.080165591371227</v>
      </c>
      <c r="Q28" s="141">
        <f>'FTE-EPR_Men'!Q55</f>
        <v>27.996364474113186</v>
      </c>
      <c r="R28" s="141">
        <f>'FTE-EPR_Men'!R55</f>
        <v>27.769034242492701</v>
      </c>
      <c r="S28" s="141">
        <f>'FTE-EPR_Men'!S55</f>
        <v>27.631871454193536</v>
      </c>
      <c r="T28" s="141">
        <f>'FTE-EPR_Men'!T55</f>
        <v>27.365191852523957</v>
      </c>
      <c r="U28" s="141">
        <f>'FTE-EPR_Men'!U55</f>
        <v>26.395679655047985</v>
      </c>
      <c r="V28" s="141">
        <f>'FTE-EPR_Men'!V55</f>
        <v>23.90618350821147</v>
      </c>
      <c r="W28" s="141">
        <f>'FTE-EPR_Men'!W55</f>
        <v>23.510831620756456</v>
      </c>
      <c r="X28" s="141">
        <f>'FTE-EPR_Men'!X55</f>
        <v>23.460515491279189</v>
      </c>
      <c r="Y28" s="141">
        <f>'FTE-EPR_Men'!Y55</f>
        <v>22.837203112749719</v>
      </c>
      <c r="Z28" s="141">
        <f>'FTE-EPR_Men'!Z55</f>
        <v>22.542325060692932</v>
      </c>
      <c r="AA28" s="141">
        <f>'FTE-EPR_Men'!AA55</f>
        <v>22.369985121290249</v>
      </c>
      <c r="AB28" s="141">
        <f>'FTE-EPR_Men'!AB55</f>
        <v>22.233012706787441</v>
      </c>
      <c r="AC28" s="141">
        <f>'FTE-EPR_Men'!AC55</f>
        <v>21.921623807666542</v>
      </c>
      <c r="AD28" s="141">
        <f>'FTE-EPR_Men'!AD55</f>
        <v>21.819238332475599</v>
      </c>
      <c r="AE28" s="141">
        <f>'FTE-EPR_Men'!AE55</f>
        <v>21.694615639913224</v>
      </c>
      <c r="AF28" s="141">
        <f>'FTE-EPR_Men'!AF55</f>
        <v>21.085339896733842</v>
      </c>
      <c r="AG28" s="141">
        <f>'FTE-EPR_Men'!AG55</f>
        <v>19.928621889312048</v>
      </c>
      <c r="AH28" s="141">
        <f>'FTE-EPR_Men'!AH55</f>
        <v>19.609925976477484</v>
      </c>
    </row>
    <row r="29" spans="1:34" ht="13.5" x14ac:dyDescent="0.25">
      <c r="A29" s="68"/>
      <c r="B29" s="80"/>
      <c r="C29" s="80"/>
      <c r="D29" s="80"/>
      <c r="E29" s="80"/>
      <c r="F29" s="80"/>
      <c r="G29" s="80"/>
      <c r="H29" s="80"/>
      <c r="I29" s="80"/>
      <c r="J29" s="144"/>
      <c r="K29" s="144"/>
      <c r="AH29" s="145">
        <f>M28/AH28</f>
        <v>1.5067702245031183</v>
      </c>
    </row>
    <row r="30" spans="1:34" ht="13.5" x14ac:dyDescent="0.25">
      <c r="A30" s="76"/>
      <c r="B30" s="80"/>
      <c r="C30" s="80"/>
      <c r="D30" s="80"/>
      <c r="E30" s="80"/>
      <c r="F30" s="80"/>
      <c r="G30" s="80"/>
      <c r="H30" s="80"/>
      <c r="I30" s="80"/>
      <c r="J30" s="144"/>
      <c r="K30" s="144"/>
    </row>
    <row r="31" spans="1:34" x14ac:dyDescent="0.2">
      <c r="A31" s="76"/>
      <c r="B31" s="68"/>
      <c r="C31" s="68"/>
      <c r="D31" s="68"/>
      <c r="E31" s="68"/>
      <c r="F31" s="68"/>
      <c r="G31" s="68"/>
      <c r="H31" s="68"/>
      <c r="I31" s="68"/>
      <c r="J31" s="144"/>
      <c r="K31" s="144"/>
    </row>
    <row r="32" spans="1:34" x14ac:dyDescent="0.2">
      <c r="A32" s="76"/>
      <c r="B32" s="76"/>
      <c r="C32" s="76"/>
      <c r="D32" s="76"/>
      <c r="E32" s="76"/>
      <c r="F32" s="76"/>
      <c r="G32" s="76"/>
      <c r="H32" s="76"/>
      <c r="I32" s="76"/>
      <c r="J32" s="144"/>
      <c r="K32" s="144"/>
    </row>
    <row r="33" spans="1:19" x14ac:dyDescent="0.2">
      <c r="A33" s="68"/>
      <c r="B33" s="68"/>
      <c r="C33" s="68"/>
      <c r="D33" s="68"/>
      <c r="E33" s="68"/>
      <c r="F33" s="68"/>
      <c r="G33" s="68"/>
      <c r="H33" s="68"/>
      <c r="I33" s="68"/>
      <c r="J33" s="144"/>
      <c r="K33" s="144"/>
      <c r="L33" s="144"/>
      <c r="M33" s="144"/>
      <c r="N33" s="144"/>
      <c r="O33" s="144"/>
      <c r="P33" s="144"/>
      <c r="Q33" s="144"/>
      <c r="R33" s="144"/>
      <c r="S33" s="144"/>
    </row>
    <row r="34" spans="1:19" x14ac:dyDescent="0.2">
      <c r="A34" s="68"/>
      <c r="B34" s="68"/>
      <c r="C34" s="68"/>
      <c r="D34" s="68"/>
      <c r="E34" s="68"/>
      <c r="F34" s="68"/>
      <c r="G34" s="68"/>
      <c r="H34" s="68"/>
      <c r="I34" s="68"/>
      <c r="J34" s="144"/>
      <c r="K34" s="144"/>
      <c r="L34" s="144"/>
      <c r="M34" s="144"/>
      <c r="N34" s="144"/>
      <c r="O34" s="144"/>
      <c r="P34" s="144"/>
      <c r="Q34" s="144"/>
      <c r="R34" s="144"/>
      <c r="S34" s="144"/>
    </row>
    <row r="35" spans="1:19" x14ac:dyDescent="0.2">
      <c r="A35" s="68"/>
      <c r="B35" s="68"/>
      <c r="C35" s="68"/>
      <c r="D35" s="68"/>
      <c r="E35" s="68"/>
      <c r="F35" s="68"/>
      <c r="G35" s="68"/>
      <c r="H35" s="68"/>
      <c r="I35" s="68"/>
      <c r="J35" s="144"/>
      <c r="K35" s="144"/>
      <c r="L35" s="144"/>
      <c r="M35" s="144"/>
      <c r="N35" s="144"/>
      <c r="O35" s="144"/>
      <c r="P35" s="144"/>
      <c r="Q35" s="144"/>
      <c r="R35" s="144"/>
      <c r="S35" s="144"/>
    </row>
    <row r="36" spans="1:19" x14ac:dyDescent="0.2">
      <c r="A36" s="68"/>
      <c r="B36" s="68"/>
      <c r="C36" s="68"/>
      <c r="D36" s="68"/>
      <c r="E36" s="68"/>
      <c r="F36" s="68"/>
      <c r="G36" s="68"/>
      <c r="H36" s="68"/>
      <c r="I36" s="68"/>
      <c r="J36" s="144"/>
      <c r="K36" s="144"/>
      <c r="L36" s="144"/>
      <c r="M36" s="144"/>
      <c r="N36" s="144"/>
      <c r="O36" s="144"/>
      <c r="P36" s="144"/>
      <c r="Q36" s="144"/>
      <c r="R36" s="144"/>
      <c r="S36" s="144"/>
    </row>
    <row r="37" spans="1:19" x14ac:dyDescent="0.2">
      <c r="A37" s="68"/>
      <c r="B37" s="68"/>
      <c r="C37" s="68"/>
      <c r="D37" s="68"/>
      <c r="E37" s="68"/>
      <c r="F37" s="68"/>
      <c r="G37" s="68"/>
      <c r="H37" s="68"/>
      <c r="I37" s="68"/>
      <c r="J37" s="144"/>
      <c r="K37" s="144"/>
      <c r="L37" s="144"/>
      <c r="M37" s="144"/>
      <c r="N37" s="144"/>
      <c r="O37" s="144"/>
      <c r="P37" s="144"/>
      <c r="Q37" s="144"/>
      <c r="R37" s="144"/>
      <c r="S37" s="144"/>
    </row>
    <row r="38" spans="1:19" x14ac:dyDescent="0.2">
      <c r="J38" s="144"/>
      <c r="K38" s="144"/>
      <c r="L38" s="144"/>
      <c r="M38" s="144"/>
      <c r="N38" s="144"/>
      <c r="O38" s="144"/>
      <c r="P38" s="144"/>
      <c r="Q38" s="144"/>
      <c r="R38" s="144"/>
      <c r="S38" s="144"/>
    </row>
    <row r="39" spans="1:19" x14ac:dyDescent="0.2">
      <c r="J39" s="144"/>
      <c r="K39" s="144"/>
      <c r="L39" s="144"/>
      <c r="M39" s="144"/>
      <c r="N39" s="144"/>
      <c r="O39" s="144"/>
      <c r="P39" s="144"/>
      <c r="Q39" s="144"/>
      <c r="R39" s="144"/>
      <c r="S39" s="144"/>
    </row>
    <row r="40" spans="1:19" x14ac:dyDescent="0.2">
      <c r="J40" s="144"/>
      <c r="K40" s="144"/>
      <c r="L40" s="144"/>
      <c r="M40" s="144"/>
      <c r="N40" s="144"/>
      <c r="O40" s="144"/>
      <c r="P40" s="144"/>
      <c r="Q40" s="144"/>
      <c r="R40" s="144"/>
      <c r="S40" s="144"/>
    </row>
    <row r="41" spans="1:19" x14ac:dyDescent="0.2">
      <c r="J41" s="144"/>
      <c r="K41" s="144"/>
      <c r="L41" s="144"/>
      <c r="M41" s="144"/>
      <c r="N41" s="144"/>
      <c r="O41" s="144"/>
      <c r="P41" s="144"/>
      <c r="Q41" s="144"/>
      <c r="R41" s="144"/>
      <c r="S41" s="144"/>
    </row>
    <row r="42" spans="1:19" x14ac:dyDescent="0.2">
      <c r="L42" s="144"/>
      <c r="M42" s="144"/>
      <c r="N42" s="144"/>
      <c r="O42" s="144"/>
      <c r="P42" s="144"/>
      <c r="Q42" s="144"/>
      <c r="R42" s="144"/>
      <c r="S42" s="144"/>
    </row>
    <row r="43" spans="1:19" x14ac:dyDescent="0.2">
      <c r="L43" s="144"/>
      <c r="M43" s="144"/>
      <c r="N43" s="144"/>
      <c r="O43" s="144"/>
      <c r="P43" s="144"/>
      <c r="Q43" s="144"/>
      <c r="R43" s="144"/>
      <c r="S43" s="144"/>
    </row>
    <row r="44" spans="1:19" x14ac:dyDescent="0.2">
      <c r="L44" s="144"/>
      <c r="M44" s="144"/>
      <c r="N44" s="144"/>
      <c r="O44" s="144"/>
      <c r="P44" s="144"/>
      <c r="Q44" s="144"/>
      <c r="R44" s="144"/>
      <c r="S44" s="144"/>
    </row>
    <row r="45" spans="1:19" x14ac:dyDescent="0.2">
      <c r="B45" t="s">
        <v>162</v>
      </c>
      <c r="L45" s="144"/>
      <c r="M45" s="144"/>
      <c r="N45" s="144"/>
      <c r="O45" s="144"/>
      <c r="P45" s="144"/>
      <c r="Q45" s="144"/>
      <c r="R45" s="144"/>
      <c r="S45" s="144"/>
    </row>
    <row r="46" spans="1:19" x14ac:dyDescent="0.2">
      <c r="B46" t="s">
        <v>158</v>
      </c>
      <c r="L46" s="144"/>
      <c r="M46" s="144"/>
      <c r="N46" s="144"/>
      <c r="O46" s="144"/>
      <c r="P46" s="144"/>
      <c r="Q46" s="144"/>
      <c r="R46" s="144"/>
      <c r="S46" s="144"/>
    </row>
    <row r="47" spans="1:19" x14ac:dyDescent="0.2">
      <c r="L47" s="144"/>
      <c r="M47" s="144"/>
      <c r="N47" s="144"/>
      <c r="O47" s="144"/>
      <c r="P47" s="144"/>
      <c r="Q47" s="144"/>
      <c r="R47" s="144"/>
      <c r="S47" s="144"/>
    </row>
    <row r="48" spans="1:19" x14ac:dyDescent="0.2">
      <c r="B48" t="s">
        <v>159</v>
      </c>
      <c r="L48" s="144"/>
      <c r="M48" s="144"/>
      <c r="N48" s="144"/>
      <c r="O48" s="144"/>
      <c r="P48" s="144"/>
      <c r="Q48" s="144"/>
      <c r="R48" s="144"/>
      <c r="S48" s="144"/>
    </row>
    <row r="49" spans="2:19" x14ac:dyDescent="0.2">
      <c r="L49" s="144"/>
      <c r="M49" s="144"/>
      <c r="N49" s="144"/>
      <c r="O49" s="144"/>
      <c r="P49" s="144"/>
      <c r="Q49" s="144"/>
      <c r="R49" s="144"/>
      <c r="S49" s="144"/>
    </row>
    <row r="50" spans="2:19" x14ac:dyDescent="0.2">
      <c r="B50" t="s">
        <v>157</v>
      </c>
      <c r="L50" s="144"/>
      <c r="M50" s="144"/>
      <c r="N50" s="144"/>
      <c r="O50" s="144"/>
      <c r="P50" s="144"/>
      <c r="Q50" s="144"/>
      <c r="R50" s="144"/>
      <c r="S50" s="144"/>
    </row>
    <row r="51" spans="2:19" x14ac:dyDescent="0.2">
      <c r="B51" t="s">
        <v>160</v>
      </c>
      <c r="L51" s="144"/>
      <c r="M51" s="144"/>
      <c r="N51" s="144"/>
      <c r="O51" s="144"/>
      <c r="P51" s="144"/>
      <c r="Q51" s="144"/>
      <c r="R51" s="144"/>
      <c r="S51" s="144"/>
    </row>
    <row r="53" spans="2:19" x14ac:dyDescent="0.2">
      <c r="B53" t="s">
        <v>161</v>
      </c>
    </row>
  </sheetData>
  <mergeCells count="4">
    <mergeCell ref="A25:I27"/>
    <mergeCell ref="A1:J1"/>
    <mergeCell ref="A2:J3"/>
    <mergeCell ref="A22:I24"/>
  </mergeCells>
  <hyperlinks>
    <hyperlink ref="A21" r:id="rId1" display="Source: OECD Employment Database 2014" xr:uid="{00000000-0004-0000-0100-000000000000}"/>
  </hyperlinks>
  <pageMargins left="0.7" right="0.7" top="0.75" bottom="0.75" header="0.3" footer="0.3"/>
  <pageSetup orientation="portrait" r:id="rId2"/>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tabColor rgb="FFFFFF00"/>
  </sheetPr>
  <dimension ref="A1:BY63"/>
  <sheetViews>
    <sheetView showGridLines="0" zoomScaleNormal="100" workbookViewId="0">
      <pane xSplit="2" ySplit="4" topLeftCell="C5" activePane="bottomRight" state="frozen"/>
      <selection activeCell="AH33" sqref="M33:AH33"/>
      <selection pane="topRight" activeCell="AH33" sqref="M33:AH33"/>
      <selection pane="bottomLeft" activeCell="AH33" sqref="M33:AH33"/>
      <selection pane="bottomRight" activeCell="C5" sqref="C5"/>
    </sheetView>
  </sheetViews>
  <sheetFormatPr defaultColWidth="8.85546875" defaultRowHeight="12.75" x14ac:dyDescent="0.2"/>
  <cols>
    <col min="1" max="1" width="16.85546875" style="9" customWidth="1"/>
    <col min="2" max="2" width="4.28515625" style="20" customWidth="1"/>
    <col min="3" max="3" width="6.7109375" style="7" bestFit="1" customWidth="1"/>
    <col min="4" max="18" width="5" style="7" bestFit="1" customWidth="1"/>
    <col min="19" max="21" width="5" style="7" customWidth="1"/>
    <col min="22" max="25" width="5" style="7" bestFit="1" customWidth="1"/>
    <col min="26" max="30" width="5" style="7" customWidth="1"/>
    <col min="31" max="34" width="5" style="97" customWidth="1"/>
    <col min="35" max="50" width="5" style="7" bestFit="1" customWidth="1"/>
    <col min="51" max="51" width="5" style="7" customWidth="1"/>
    <col min="52" max="74" width="5" style="7" bestFit="1" customWidth="1"/>
    <col min="75" max="76" width="5" style="7" customWidth="1"/>
    <col min="77" max="77" width="10" style="8" customWidth="1"/>
    <col min="78" max="16384" width="8.85546875" style="9"/>
  </cols>
  <sheetData>
    <row r="1" spans="1:77" x14ac:dyDescent="0.2">
      <c r="A1" s="187" t="s">
        <v>144</v>
      </c>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c r="AH1" s="187"/>
      <c r="BN1" s="8"/>
      <c r="BO1" s="9"/>
      <c r="BP1" s="9"/>
      <c r="BQ1" s="9"/>
      <c r="BR1" s="9"/>
      <c r="BS1" s="9"/>
      <c r="BT1" s="9"/>
      <c r="BU1" s="9"/>
      <c r="BV1" s="9"/>
      <c r="BW1" s="9"/>
      <c r="BX1" s="9"/>
      <c r="BY1" s="9"/>
    </row>
    <row r="2" spans="1:77" ht="13.5" thickBot="1" x14ac:dyDescent="0.25">
      <c r="A2" s="188" t="s">
        <v>52</v>
      </c>
      <c r="B2" s="188"/>
      <c r="C2" s="188"/>
      <c r="D2" s="188"/>
      <c r="E2" s="188"/>
      <c r="F2" s="188"/>
      <c r="G2" s="188"/>
      <c r="H2" s="188"/>
      <c r="I2" s="188"/>
      <c r="J2" s="188"/>
      <c r="K2" s="188"/>
      <c r="L2" s="188"/>
      <c r="M2" s="188"/>
      <c r="N2" s="188"/>
      <c r="O2" s="188"/>
      <c r="P2" s="188"/>
      <c r="Q2" s="188"/>
      <c r="R2" s="188"/>
      <c r="S2" s="188"/>
      <c r="T2" s="188"/>
      <c r="U2" s="188"/>
      <c r="V2" s="188"/>
      <c r="W2" s="188"/>
      <c r="X2" s="188"/>
      <c r="Y2" s="188"/>
      <c r="Z2" s="188"/>
      <c r="AA2" s="188"/>
      <c r="AB2" s="188"/>
      <c r="AC2" s="188"/>
      <c r="AD2" s="188"/>
      <c r="AE2" s="188"/>
      <c r="AF2" s="188"/>
      <c r="AG2" s="188"/>
      <c r="AH2" s="188"/>
      <c r="BY2" s="7"/>
    </row>
    <row r="3" spans="1:77" x14ac:dyDescent="0.2">
      <c r="A3" s="10"/>
      <c r="B3" s="11"/>
      <c r="C3" s="110" t="s">
        <v>51</v>
      </c>
      <c r="D3" s="110"/>
      <c r="E3" s="110"/>
      <c r="F3" s="110"/>
      <c r="G3" s="110"/>
      <c r="H3" s="110"/>
      <c r="I3" s="110"/>
      <c r="J3" s="110"/>
      <c r="K3" s="110"/>
      <c r="L3" s="110"/>
      <c r="M3" s="110"/>
      <c r="N3" s="110"/>
      <c r="O3" s="110"/>
      <c r="P3" s="110"/>
      <c r="Q3" s="110"/>
      <c r="R3" s="110"/>
      <c r="S3" s="110"/>
      <c r="T3" s="110"/>
      <c r="U3" s="110"/>
      <c r="V3" s="110"/>
      <c r="W3" s="110"/>
      <c r="X3" s="110"/>
      <c r="Y3" s="110"/>
      <c r="Z3" s="110"/>
      <c r="AA3" s="110"/>
      <c r="AB3" s="110"/>
      <c r="AC3" s="110"/>
      <c r="AD3" s="110"/>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row>
    <row r="4" spans="1:77" ht="12.75" customHeight="1" x14ac:dyDescent="0.2">
      <c r="A4" s="21" t="s">
        <v>42</v>
      </c>
      <c r="B4" s="22"/>
      <c r="C4" s="23">
        <v>1990</v>
      </c>
      <c r="D4" s="23">
        <v>1991</v>
      </c>
      <c r="E4" s="23">
        <v>1992</v>
      </c>
      <c r="F4" s="23">
        <v>1993</v>
      </c>
      <c r="G4" s="23">
        <v>1994</v>
      </c>
      <c r="H4" s="23">
        <v>1995</v>
      </c>
      <c r="I4" s="23">
        <v>1996</v>
      </c>
      <c r="J4" s="23">
        <v>1997</v>
      </c>
      <c r="K4" s="23">
        <v>1998</v>
      </c>
      <c r="L4" s="23">
        <v>1999</v>
      </c>
      <c r="M4" s="23">
        <v>2000</v>
      </c>
      <c r="N4" s="23">
        <v>2001</v>
      </c>
      <c r="O4" s="23">
        <v>2002</v>
      </c>
      <c r="P4" s="23">
        <v>2003</v>
      </c>
      <c r="Q4" s="23">
        <v>2004</v>
      </c>
      <c r="R4" s="23">
        <v>2005</v>
      </c>
      <c r="S4" s="23">
        <v>2006</v>
      </c>
      <c r="T4" s="23">
        <v>2007</v>
      </c>
      <c r="U4" s="23">
        <v>2008</v>
      </c>
      <c r="V4" s="23">
        <v>2009</v>
      </c>
      <c r="W4" s="23">
        <v>2010</v>
      </c>
      <c r="X4" s="23">
        <v>2011</v>
      </c>
      <c r="Y4" s="23">
        <v>2012</v>
      </c>
      <c r="Z4" s="23">
        <v>2013</v>
      </c>
      <c r="AA4" s="23">
        <v>2014</v>
      </c>
      <c r="AB4" s="23">
        <v>2015</v>
      </c>
      <c r="AC4" s="23">
        <v>2016</v>
      </c>
      <c r="AD4" s="23">
        <v>2017</v>
      </c>
      <c r="AE4" s="23">
        <v>2018</v>
      </c>
      <c r="AF4" s="23">
        <v>2019</v>
      </c>
      <c r="AG4" s="23">
        <v>2020</v>
      </c>
      <c r="AH4" s="23">
        <v>2021</v>
      </c>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row>
    <row r="5" spans="1:77" x14ac:dyDescent="0.2">
      <c r="A5" s="24" t="s">
        <v>0</v>
      </c>
      <c r="B5" s="25" t="s">
        <v>95</v>
      </c>
      <c r="C5" s="109">
        <v>79.210635262404139</v>
      </c>
      <c r="D5" s="109">
        <v>75.753952883381743</v>
      </c>
      <c r="E5" s="109">
        <v>74.160137372132013</v>
      </c>
      <c r="F5" s="109">
        <v>73.700619650084576</v>
      </c>
      <c r="G5" s="109">
        <v>75.0571578126265</v>
      </c>
      <c r="H5" s="109">
        <v>76.386254890708486</v>
      </c>
      <c r="I5" s="109">
        <v>76.303965145570217</v>
      </c>
      <c r="J5" s="109">
        <v>75.846387009070128</v>
      </c>
      <c r="K5" s="109">
        <v>76.171660195705741</v>
      </c>
      <c r="L5" s="109">
        <v>76.599531318661818</v>
      </c>
      <c r="M5" s="109">
        <v>76.925720712582759</v>
      </c>
      <c r="N5" s="109">
        <v>76.358588114991804</v>
      </c>
      <c r="O5" s="109">
        <v>76.691009037706337</v>
      </c>
      <c r="P5" s="109">
        <v>77.056284720869741</v>
      </c>
      <c r="Q5" s="109">
        <v>77.60587417609554</v>
      </c>
      <c r="R5" s="109">
        <v>78.50648648803967</v>
      </c>
      <c r="S5" s="109">
        <v>78.812180952096426</v>
      </c>
      <c r="T5" s="109">
        <v>79.545824703069925</v>
      </c>
      <c r="U5" s="109">
        <v>79.683851096085633</v>
      </c>
      <c r="V5" s="109">
        <v>77.789523301517406</v>
      </c>
      <c r="W5" s="109">
        <v>78.594004776434772</v>
      </c>
      <c r="X5" s="109">
        <v>78.672740177308171</v>
      </c>
      <c r="Y5" s="109">
        <v>78.135947234620772</v>
      </c>
      <c r="Z5" s="109">
        <v>77.546540362634971</v>
      </c>
      <c r="AA5" s="109">
        <v>77.076253250039315</v>
      </c>
      <c r="AB5" s="109">
        <v>77.542605244173046</v>
      </c>
      <c r="AC5" s="109">
        <v>77.536889277681425</v>
      </c>
      <c r="AD5" s="109">
        <v>77.89771766547824</v>
      </c>
      <c r="AE5" s="109">
        <v>78.366522837675248</v>
      </c>
      <c r="AF5" s="109">
        <v>78.697172109862308</v>
      </c>
      <c r="AG5" s="109">
        <v>76.852806750523669</v>
      </c>
      <c r="AH5" s="109">
        <v>78.781537673846557</v>
      </c>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row>
    <row r="6" spans="1:77" x14ac:dyDescent="0.2">
      <c r="A6" s="12" t="s">
        <v>1</v>
      </c>
      <c r="B6" s="19" t="s">
        <v>96</v>
      </c>
      <c r="C6" s="13" t="s">
        <v>39</v>
      </c>
      <c r="D6" s="13" t="s">
        <v>39</v>
      </c>
      <c r="E6" s="13" t="s">
        <v>39</v>
      </c>
      <c r="F6" s="13" t="s">
        <v>39</v>
      </c>
      <c r="G6" s="13">
        <v>78.042445395608866</v>
      </c>
      <c r="H6" s="13">
        <v>78.612798043070484</v>
      </c>
      <c r="I6" s="13">
        <v>77.425733183860785</v>
      </c>
      <c r="J6" s="13">
        <v>77.240425817682095</v>
      </c>
      <c r="K6" s="13">
        <v>77.032190603322533</v>
      </c>
      <c r="L6" s="13">
        <v>77.479966945979939</v>
      </c>
      <c r="M6" s="13">
        <v>77.264043184496117</v>
      </c>
      <c r="N6" s="13">
        <v>76.594659418927108</v>
      </c>
      <c r="O6" s="13">
        <v>76.445654031349491</v>
      </c>
      <c r="P6" s="13">
        <v>76.365511094369538</v>
      </c>
      <c r="Q6" s="13">
        <v>73.34748152289059</v>
      </c>
      <c r="R6" s="13">
        <v>73.74860590176263</v>
      </c>
      <c r="S6" s="13">
        <v>74.937651264664026</v>
      </c>
      <c r="T6" s="13">
        <v>76.318538599661323</v>
      </c>
      <c r="U6" s="13">
        <v>76.840590151403063</v>
      </c>
      <c r="V6" s="13">
        <v>75.522228055107604</v>
      </c>
      <c r="W6" s="13">
        <v>75.955410802516482</v>
      </c>
      <c r="X6" s="13">
        <v>76.212156321140796</v>
      </c>
      <c r="Y6" s="13">
        <v>76.209779793766074</v>
      </c>
      <c r="Z6" s="13">
        <v>76.010469218222923</v>
      </c>
      <c r="AA6" s="13">
        <v>75.248940160111573</v>
      </c>
      <c r="AB6" s="13">
        <v>75.14236830227658</v>
      </c>
      <c r="AC6" s="13">
        <v>75.415159942266968</v>
      </c>
      <c r="AD6" s="13">
        <v>76.161341276851488</v>
      </c>
      <c r="AE6" s="13">
        <v>77.445772606601153</v>
      </c>
      <c r="AF6" s="13">
        <v>77.957346789582971</v>
      </c>
      <c r="AG6" s="13">
        <v>76.460427180196348</v>
      </c>
      <c r="AH6" s="13">
        <v>76.658829265264956</v>
      </c>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row>
    <row r="7" spans="1:77" x14ac:dyDescent="0.2">
      <c r="A7" s="24" t="s">
        <v>2</v>
      </c>
      <c r="B7" s="25" t="s">
        <v>97</v>
      </c>
      <c r="C7" s="26">
        <v>68.075291803530575</v>
      </c>
      <c r="D7" s="26">
        <v>68.710186864282122</v>
      </c>
      <c r="E7" s="26">
        <v>68.37798059589052</v>
      </c>
      <c r="F7" s="26">
        <v>66.993649968382115</v>
      </c>
      <c r="G7" s="26">
        <v>66.473703948909531</v>
      </c>
      <c r="H7" s="26">
        <v>66.944340797843978</v>
      </c>
      <c r="I7" s="26">
        <v>66.815520679974099</v>
      </c>
      <c r="J7" s="26">
        <v>67.059938770024502</v>
      </c>
      <c r="K7" s="26">
        <v>66.969388954840085</v>
      </c>
      <c r="L7" s="26">
        <v>67.524562594339244</v>
      </c>
      <c r="M7" s="26">
        <v>69.473085771891448</v>
      </c>
      <c r="N7" s="26">
        <v>68.805293570739053</v>
      </c>
      <c r="O7" s="26">
        <v>68.259229133644055</v>
      </c>
      <c r="P7" s="26">
        <v>67.264971264560145</v>
      </c>
      <c r="Q7" s="26">
        <v>67.860483311780456</v>
      </c>
      <c r="R7" s="26">
        <v>68.261449063353936</v>
      </c>
      <c r="S7" s="26">
        <v>67.921381720853859</v>
      </c>
      <c r="T7" s="26">
        <v>68.698981634826055</v>
      </c>
      <c r="U7" s="26">
        <v>68.566875884076893</v>
      </c>
      <c r="V7" s="26">
        <v>67.154672723262124</v>
      </c>
      <c r="W7" s="26">
        <v>67.440806352682287</v>
      </c>
      <c r="X7" s="26">
        <v>67.106177874035581</v>
      </c>
      <c r="Y7" s="26">
        <v>66.874308124131502</v>
      </c>
      <c r="Z7" s="26">
        <v>66.368082815525327</v>
      </c>
      <c r="AA7" s="26">
        <v>65.83152053437162</v>
      </c>
      <c r="AB7" s="26">
        <v>65.526372275551807</v>
      </c>
      <c r="AC7" s="26">
        <v>66.454867649507563</v>
      </c>
      <c r="AD7" s="26">
        <v>67.539365185764538</v>
      </c>
      <c r="AE7" s="26">
        <v>68.20338697994768</v>
      </c>
      <c r="AF7" s="26">
        <v>68.856408265656185</v>
      </c>
      <c r="AG7" s="26">
        <v>68.377275393486585</v>
      </c>
      <c r="AH7" s="26">
        <v>68.730693789175049</v>
      </c>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row>
    <row r="8" spans="1:77" x14ac:dyDescent="0.2">
      <c r="A8" s="12" t="s">
        <v>4</v>
      </c>
      <c r="B8" s="19" t="s">
        <v>98</v>
      </c>
      <c r="C8" s="13">
        <v>77.871852895976474</v>
      </c>
      <c r="D8" s="13">
        <v>74.650209011603081</v>
      </c>
      <c r="E8" s="13">
        <v>72.621212076069469</v>
      </c>
      <c r="F8" s="13">
        <v>72.373438204280845</v>
      </c>
      <c r="G8" s="13">
        <v>72.994160764347995</v>
      </c>
      <c r="H8" s="13">
        <v>73.436036464438217</v>
      </c>
      <c r="I8" s="13">
        <v>73.157840891913821</v>
      </c>
      <c r="J8" s="13">
        <v>73.843736983695422</v>
      </c>
      <c r="K8" s="13">
        <v>74.364285765047526</v>
      </c>
      <c r="L8" s="13">
        <v>75.367433178185337</v>
      </c>
      <c r="M8" s="13">
        <v>76.163458984691459</v>
      </c>
      <c r="N8" s="13">
        <v>75.667679607150447</v>
      </c>
      <c r="O8" s="13">
        <v>75.870986490364928</v>
      </c>
      <c r="P8" s="13">
        <v>76.377701931934865</v>
      </c>
      <c r="Q8" s="13">
        <v>76.571339549935033</v>
      </c>
      <c r="R8" s="13">
        <v>76.60273267162944</v>
      </c>
      <c r="S8" s="13">
        <v>76.71443426692116</v>
      </c>
      <c r="T8" s="13">
        <v>77.082233243407117</v>
      </c>
      <c r="U8" s="13">
        <v>77.081211767038411</v>
      </c>
      <c r="V8" s="13">
        <v>73.823667109897002</v>
      </c>
      <c r="W8" s="13">
        <v>74.104408026191521</v>
      </c>
      <c r="X8" s="13">
        <v>74.856826727695207</v>
      </c>
      <c r="Y8" s="13">
        <v>74.973035691956028</v>
      </c>
      <c r="Z8" s="13">
        <v>75.175131564600321</v>
      </c>
      <c r="AA8" s="13">
        <v>75.156233131785456</v>
      </c>
      <c r="AB8" s="13">
        <v>75.518013622710725</v>
      </c>
      <c r="AC8" s="13">
        <v>75.300307011022042</v>
      </c>
      <c r="AD8" s="13">
        <v>76.194212464965673</v>
      </c>
      <c r="AE8" s="13">
        <v>76.610892454140767</v>
      </c>
      <c r="AF8" s="13">
        <v>77.092168965988549</v>
      </c>
      <c r="AG8" s="13">
        <v>73.167261625334163</v>
      </c>
      <c r="AH8" s="13">
        <v>76.296176723483526</v>
      </c>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row>
    <row r="9" spans="1:77" x14ac:dyDescent="0.2">
      <c r="A9" s="24" t="s">
        <v>37</v>
      </c>
      <c r="B9" s="25" t="s">
        <v>99</v>
      </c>
      <c r="C9" s="26" t="s">
        <v>39</v>
      </c>
      <c r="D9" s="26" t="s">
        <v>39</v>
      </c>
      <c r="E9" s="26" t="s">
        <v>39</v>
      </c>
      <c r="F9" s="26" t="s">
        <v>39</v>
      </c>
      <c r="G9" s="26" t="s">
        <v>39</v>
      </c>
      <c r="H9" s="26" t="s">
        <v>39</v>
      </c>
      <c r="I9" s="26">
        <v>76.870412129599075</v>
      </c>
      <c r="J9" s="26">
        <v>76.407606076072028</v>
      </c>
      <c r="K9" s="26">
        <v>75.887419027631537</v>
      </c>
      <c r="L9" s="26">
        <v>72.779305492927776</v>
      </c>
      <c r="M9" s="26">
        <v>72.394738791577623</v>
      </c>
      <c r="N9" s="26">
        <v>71.670343625176145</v>
      </c>
      <c r="O9" s="26">
        <v>71.461912119619839</v>
      </c>
      <c r="P9" s="26">
        <v>71.786130179601486</v>
      </c>
      <c r="Q9" s="26">
        <v>71.187531493753582</v>
      </c>
      <c r="R9" s="26">
        <v>71.568970154509771</v>
      </c>
      <c r="S9" s="26">
        <v>72.529055770566913</v>
      </c>
      <c r="T9" s="26">
        <v>72.884420145858002</v>
      </c>
      <c r="U9" s="26">
        <v>73.106411127461584</v>
      </c>
      <c r="V9" s="26">
        <v>70.495337886595749</v>
      </c>
      <c r="W9" s="26">
        <v>72.060240126583551</v>
      </c>
      <c r="X9" s="26">
        <v>73.59961439525982</v>
      </c>
      <c r="Y9" s="26">
        <v>73.612355361404099</v>
      </c>
      <c r="Z9" s="26">
        <v>73.758604125026736</v>
      </c>
      <c r="AA9" s="26">
        <v>72.760694732095558</v>
      </c>
      <c r="AB9" s="26">
        <v>72.996095466443876</v>
      </c>
      <c r="AC9" s="26">
        <v>72.367915154451453</v>
      </c>
      <c r="AD9" s="26">
        <v>72.46675174399374</v>
      </c>
      <c r="AE9" s="26">
        <v>71.966964893012047</v>
      </c>
      <c r="AF9" s="26">
        <v>71.492927772647661</v>
      </c>
      <c r="AG9" s="26">
        <v>65.068323243914904</v>
      </c>
      <c r="AH9" s="26">
        <v>67.980028287409326</v>
      </c>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row>
    <row r="10" spans="1:77" x14ac:dyDescent="0.2">
      <c r="A10" s="12" t="s">
        <v>62</v>
      </c>
      <c r="B10" s="107" t="s">
        <v>100</v>
      </c>
      <c r="C10" s="13" t="s">
        <v>39</v>
      </c>
      <c r="D10" s="13" t="s">
        <v>39</v>
      </c>
      <c r="E10" s="13" t="s">
        <v>39</v>
      </c>
      <c r="F10" s="13" t="s">
        <v>39</v>
      </c>
      <c r="G10" s="13" t="s">
        <v>39</v>
      </c>
      <c r="H10" s="13" t="s">
        <v>39</v>
      </c>
      <c r="I10" s="13" t="s">
        <v>39</v>
      </c>
      <c r="J10" s="13" t="s">
        <v>39</v>
      </c>
      <c r="K10" s="13" t="s">
        <v>39</v>
      </c>
      <c r="L10" s="13" t="s">
        <v>39</v>
      </c>
      <c r="M10" s="133">
        <f>N10</f>
        <v>75.486764830256746</v>
      </c>
      <c r="N10" s="13">
        <v>75.486764830256746</v>
      </c>
      <c r="O10" s="13">
        <v>74.724368590433471</v>
      </c>
      <c r="P10" s="13">
        <v>76.358174610262637</v>
      </c>
      <c r="Q10" s="13">
        <v>75.474985044642224</v>
      </c>
      <c r="R10" s="13">
        <v>76.511957823891194</v>
      </c>
      <c r="S10" s="133">
        <f>AVERAGE(R10,T10)</f>
        <v>75.871352010118329</v>
      </c>
      <c r="T10" s="13">
        <v>75.23074619634545</v>
      </c>
      <c r="U10" s="13">
        <v>75.297282936709877</v>
      </c>
      <c r="V10" s="13">
        <v>76.463892540063725</v>
      </c>
      <c r="W10" s="13">
        <v>77.156867631081354</v>
      </c>
      <c r="X10" s="13">
        <v>78.41693304709915</v>
      </c>
      <c r="Y10" s="13">
        <v>79.106869234298259</v>
      </c>
      <c r="Z10" s="13">
        <v>79.074697880589696</v>
      </c>
      <c r="AA10" s="13">
        <v>79.578058704915549</v>
      </c>
      <c r="AB10" s="13">
        <v>79.885455380541927</v>
      </c>
      <c r="AC10" s="13">
        <v>79.208316308873108</v>
      </c>
      <c r="AD10" s="13">
        <v>78.911253696310339</v>
      </c>
      <c r="AE10" s="13">
        <v>78.62218100871911</v>
      </c>
      <c r="AF10" s="13">
        <v>77.550612076699224</v>
      </c>
      <c r="AG10" s="13">
        <v>70.752606787324723</v>
      </c>
      <c r="AH10" s="13">
        <v>74.366868440021889</v>
      </c>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row>
    <row r="11" spans="1:77" x14ac:dyDescent="0.2">
      <c r="A11" s="24" t="s">
        <v>63</v>
      </c>
      <c r="B11" s="25" t="s">
        <v>101</v>
      </c>
      <c r="C11" s="26">
        <v>82.671803949438285</v>
      </c>
      <c r="D11" s="26">
        <v>80.803952050262524</v>
      </c>
      <c r="E11" s="26">
        <v>81.610923321436474</v>
      </c>
      <c r="F11" s="26">
        <v>82.090786622928192</v>
      </c>
      <c r="G11" s="26">
        <v>81.935867082885778</v>
      </c>
      <c r="H11" s="26">
        <v>81.958723683705472</v>
      </c>
      <c r="I11" s="26">
        <v>79.213198365700762</v>
      </c>
      <c r="J11" s="26">
        <v>80.445607512151881</v>
      </c>
      <c r="K11" s="26">
        <v>81.984470004620221</v>
      </c>
      <c r="L11" s="26">
        <v>80.658074376344501</v>
      </c>
      <c r="M11" s="26">
        <v>80.126413901863415</v>
      </c>
      <c r="N11" s="26">
        <v>79.555024934314091</v>
      </c>
      <c r="O11" s="26">
        <v>78.750198829428314</v>
      </c>
      <c r="P11" s="26">
        <v>79.069707933923212</v>
      </c>
      <c r="Q11" s="26">
        <v>78.546048645833238</v>
      </c>
      <c r="R11" s="26">
        <v>79.668314503889306</v>
      </c>
      <c r="S11" s="26">
        <v>79.901964041828407</v>
      </c>
      <c r="T11" s="26">
        <v>81.44198622628484</v>
      </c>
      <c r="U11" s="26">
        <v>79.423203469884726</v>
      </c>
      <c r="V11" s="26">
        <v>76.373797176199702</v>
      </c>
      <c r="W11" s="26">
        <v>74.267782825437834</v>
      </c>
      <c r="X11" s="26">
        <v>72.685548258340248</v>
      </c>
      <c r="Y11" s="26">
        <v>74.582054764549511</v>
      </c>
      <c r="Z11" s="26">
        <v>74.599364246570971</v>
      </c>
      <c r="AA11" s="26">
        <v>75.222809911514076</v>
      </c>
      <c r="AB11" s="26">
        <v>73.904644876271959</v>
      </c>
      <c r="AC11" s="26">
        <v>72.768833671124227</v>
      </c>
      <c r="AD11" s="26">
        <v>74.24042783195199</v>
      </c>
      <c r="AE11" s="26">
        <v>75.038293100102806</v>
      </c>
      <c r="AF11" s="26">
        <v>74.550596337862714</v>
      </c>
      <c r="AG11" s="26">
        <v>67.904486898953692</v>
      </c>
      <c r="AH11" s="26">
        <v>70.100805780642759</v>
      </c>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row>
    <row r="12" spans="1:77" x14ac:dyDescent="0.2">
      <c r="A12" s="12" t="s">
        <v>7</v>
      </c>
      <c r="B12" s="19" t="s">
        <v>102</v>
      </c>
      <c r="C12" s="13" t="s">
        <v>39</v>
      </c>
      <c r="D12" s="13" t="s">
        <v>39</v>
      </c>
      <c r="E12" s="13" t="s">
        <v>39</v>
      </c>
      <c r="F12" s="13">
        <v>77.560398753357347</v>
      </c>
      <c r="G12" s="13">
        <v>77.526332845809193</v>
      </c>
      <c r="H12" s="13">
        <v>77.900553548108007</v>
      </c>
      <c r="I12" s="13">
        <v>78.075980602082737</v>
      </c>
      <c r="J12" s="13">
        <v>77.359037392231158</v>
      </c>
      <c r="K12" s="13">
        <v>76.260693877740479</v>
      </c>
      <c r="L12" s="13">
        <v>74.345998181942491</v>
      </c>
      <c r="M12" s="13">
        <v>73.552897204939711</v>
      </c>
      <c r="N12" s="13">
        <v>73.593396893155017</v>
      </c>
      <c r="O12" s="13">
        <v>74.241221254672269</v>
      </c>
      <c r="P12" s="13">
        <v>73.363955837184193</v>
      </c>
      <c r="Q12" s="13">
        <v>72.431643582895063</v>
      </c>
      <c r="R12" s="13">
        <v>73.261841419599037</v>
      </c>
      <c r="S12" s="13">
        <v>73.670589517271452</v>
      </c>
      <c r="T12" s="13">
        <v>74.794730401275103</v>
      </c>
      <c r="U12" s="13">
        <v>75.409836065573771</v>
      </c>
      <c r="V12" s="13">
        <v>73.843024746319102</v>
      </c>
      <c r="W12" s="13">
        <v>73.527420844746572</v>
      </c>
      <c r="X12" s="13">
        <v>74.038057677768705</v>
      </c>
      <c r="Y12" s="13">
        <v>74.638337100669432</v>
      </c>
      <c r="Z12" s="13">
        <v>75.666211327407055</v>
      </c>
      <c r="AA12" s="13">
        <v>77.02302695454874</v>
      </c>
      <c r="AB12" s="13">
        <v>77.870802744136185</v>
      </c>
      <c r="AC12" s="13">
        <v>79.322793686625332</v>
      </c>
      <c r="AD12" s="13">
        <v>80.891758286046894</v>
      </c>
      <c r="AE12" s="13">
        <v>81.75905242559503</v>
      </c>
      <c r="AF12" s="13">
        <v>81.939458710984198</v>
      </c>
      <c r="AG12" s="13">
        <v>81.384046111521073</v>
      </c>
      <c r="AH12" s="13">
        <v>81.343699563915521</v>
      </c>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row>
    <row r="13" spans="1:77" x14ac:dyDescent="0.2">
      <c r="A13" s="24" t="s">
        <v>10</v>
      </c>
      <c r="B13" s="25" t="s">
        <v>103</v>
      </c>
      <c r="C13" s="26">
        <v>80.087037191643844</v>
      </c>
      <c r="D13" s="26">
        <v>79.051344731953861</v>
      </c>
      <c r="E13" s="26">
        <v>78.467998861339566</v>
      </c>
      <c r="F13" s="26">
        <v>75.920673369469966</v>
      </c>
      <c r="G13" s="26">
        <v>77.634919997734144</v>
      </c>
      <c r="H13" s="26">
        <v>80.7493890060979</v>
      </c>
      <c r="I13" s="26">
        <v>80.511489988658298</v>
      </c>
      <c r="J13" s="26">
        <v>81.347905801111295</v>
      </c>
      <c r="K13" s="26">
        <v>80.23185567759387</v>
      </c>
      <c r="L13" s="26">
        <v>81.17528539012055</v>
      </c>
      <c r="M13" s="26">
        <v>80.923778175476841</v>
      </c>
      <c r="N13" s="26">
        <v>80.42118976153553</v>
      </c>
      <c r="O13" s="26">
        <v>80.132579496981776</v>
      </c>
      <c r="P13" s="26">
        <v>79.733713768747961</v>
      </c>
      <c r="Q13" s="26">
        <v>79.828189585678643</v>
      </c>
      <c r="R13" s="26">
        <v>80.027333148873552</v>
      </c>
      <c r="S13" s="26">
        <v>81.684005856828435</v>
      </c>
      <c r="T13" s="26">
        <v>81.121249885494223</v>
      </c>
      <c r="U13" s="26">
        <v>80.73205797962602</v>
      </c>
      <c r="V13" s="26">
        <v>76.221560278903482</v>
      </c>
      <c r="W13" s="26">
        <v>74.228000774077017</v>
      </c>
      <c r="X13" s="26">
        <v>74.407870606945437</v>
      </c>
      <c r="Y13" s="26">
        <v>73.557216659994467</v>
      </c>
      <c r="Z13" s="26">
        <v>73.205162216348612</v>
      </c>
      <c r="AA13" s="26">
        <v>74.133873096331186</v>
      </c>
      <c r="AB13" s="26">
        <v>75.189033264276588</v>
      </c>
      <c r="AC13" s="26">
        <v>75.508442945566784</v>
      </c>
      <c r="AD13" s="26">
        <v>75.968617207937129</v>
      </c>
      <c r="AE13" s="26">
        <v>76.944504140193061</v>
      </c>
      <c r="AF13" s="26">
        <v>78.108918922286591</v>
      </c>
      <c r="AG13" s="26">
        <v>77.423416898749807</v>
      </c>
      <c r="AH13" s="26">
        <v>78.517556058524789</v>
      </c>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row>
    <row r="14" spans="1:77" x14ac:dyDescent="0.2">
      <c r="A14" s="12" t="s">
        <v>11</v>
      </c>
      <c r="B14" s="19" t="s">
        <v>104</v>
      </c>
      <c r="C14" s="13">
        <v>84.861995827717919</v>
      </c>
      <c r="D14" s="13">
        <v>83.234339480904879</v>
      </c>
      <c r="E14" s="13">
        <v>79.720112124835538</v>
      </c>
      <c r="F14" s="13">
        <v>75.841695742986133</v>
      </c>
      <c r="G14" s="13">
        <v>75.330050032412871</v>
      </c>
      <c r="H14" s="13">
        <v>71.568798956523921</v>
      </c>
      <c r="I14" s="13">
        <v>70.236920699182249</v>
      </c>
      <c r="J14" s="13">
        <v>71.4031522983381</v>
      </c>
      <c r="K14" s="13">
        <v>69.530143314702045</v>
      </c>
      <c r="L14" s="13">
        <v>66.353673717015965</v>
      </c>
      <c r="M14" s="13">
        <v>64.086890102936806</v>
      </c>
      <c r="N14" s="13">
        <v>64.827229956119282</v>
      </c>
      <c r="O14" s="13">
        <v>64.464624971331261</v>
      </c>
      <c r="P14" s="13">
        <v>66.059266147700569</v>
      </c>
      <c r="Q14" s="13">
        <v>65.09438039748396</v>
      </c>
      <c r="R14" s="13">
        <v>66.115152864901006</v>
      </c>
      <c r="S14" s="13">
        <v>71.185862149919529</v>
      </c>
      <c r="T14" s="13">
        <v>73.233458681870928</v>
      </c>
      <c r="U14" s="13">
        <v>73.555635931770112</v>
      </c>
      <c r="V14" s="13">
        <v>64.318475672055371</v>
      </c>
      <c r="W14" s="13">
        <v>61.695107891945455</v>
      </c>
      <c r="X14" s="13">
        <v>67.861679106879521</v>
      </c>
      <c r="Y14" s="13">
        <v>69.871985080702729</v>
      </c>
      <c r="Z14" s="13">
        <v>71.445696594781182</v>
      </c>
      <c r="AA14" s="13">
        <v>72.96277433765782</v>
      </c>
      <c r="AB14" s="13">
        <v>75.356260396945359</v>
      </c>
      <c r="AC14" s="13">
        <v>75.599941636550312</v>
      </c>
      <c r="AD14" s="13">
        <v>77.422034577595483</v>
      </c>
      <c r="AE14" s="13">
        <v>78.097333404527618</v>
      </c>
      <c r="AF14" s="13">
        <v>78.60211435474335</v>
      </c>
      <c r="AG14" s="13">
        <v>76.018845197420646</v>
      </c>
      <c r="AH14" s="13">
        <v>75.636775759533208</v>
      </c>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row>
    <row r="15" spans="1:77" x14ac:dyDescent="0.2">
      <c r="A15" s="24" t="s">
        <v>17</v>
      </c>
      <c r="B15" s="25" t="s">
        <v>105</v>
      </c>
      <c r="C15" s="26">
        <v>77.915926583777377</v>
      </c>
      <c r="D15" s="26">
        <v>72.995283018867923</v>
      </c>
      <c r="E15" s="26">
        <v>67.25352112676056</v>
      </c>
      <c r="F15" s="26">
        <v>63.120981881940388</v>
      </c>
      <c r="G15" s="26">
        <v>62.572759022118738</v>
      </c>
      <c r="H15" s="26">
        <v>64.78791400348635</v>
      </c>
      <c r="I15" s="26">
        <v>66.028985507246375</v>
      </c>
      <c r="J15" s="26">
        <v>66.628175519630489</v>
      </c>
      <c r="K15" s="26">
        <v>68.160919540229884</v>
      </c>
      <c r="L15" s="26">
        <v>69.587628865979383</v>
      </c>
      <c r="M15" s="26">
        <v>70.531125071387777</v>
      </c>
      <c r="N15" s="26">
        <v>71.208665906499434</v>
      </c>
      <c r="O15" s="26">
        <v>70.364050056882817</v>
      </c>
      <c r="P15" s="26">
        <v>70.113636363636374</v>
      </c>
      <c r="Q15" s="26">
        <v>70.028328611898019</v>
      </c>
      <c r="R15" s="26">
        <v>70.475113122171948</v>
      </c>
      <c r="S15" s="26">
        <v>71.815107102593018</v>
      </c>
      <c r="T15" s="26">
        <v>72.384701912260965</v>
      </c>
      <c r="U15" s="26">
        <v>73.448854108440457</v>
      </c>
      <c r="V15" s="26">
        <v>69.921875</v>
      </c>
      <c r="W15" s="26">
        <v>69.671675013912065</v>
      </c>
      <c r="X15" s="26">
        <v>70.893854748603346</v>
      </c>
      <c r="Y15" s="26">
        <v>70.891755468311828</v>
      </c>
      <c r="Z15" s="26">
        <v>70.25352112676056</v>
      </c>
      <c r="AA15" s="26">
        <v>69.835880022637241</v>
      </c>
      <c r="AB15" s="26">
        <v>69.698692438885729</v>
      </c>
      <c r="AC15" s="26">
        <v>70.807125148221829</v>
      </c>
      <c r="AD15" s="26">
        <v>71.629946596459732</v>
      </c>
      <c r="AE15" s="26">
        <v>73.733197254179146</v>
      </c>
      <c r="AF15" s="26">
        <v>74.318358063613275</v>
      </c>
      <c r="AG15" s="26">
        <v>73.696271606379398</v>
      </c>
      <c r="AH15" s="26">
        <v>73.839075452865785</v>
      </c>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row>
    <row r="16" spans="1:77" x14ac:dyDescent="0.2">
      <c r="A16" s="12" t="s">
        <v>18</v>
      </c>
      <c r="B16" s="19" t="s">
        <v>106</v>
      </c>
      <c r="C16" s="13">
        <v>70.810637616148682</v>
      </c>
      <c r="D16" s="13">
        <v>70.165125848340722</v>
      </c>
      <c r="E16" s="13">
        <v>69.520255863539447</v>
      </c>
      <c r="F16" s="13">
        <v>68.187619655392467</v>
      </c>
      <c r="G16" s="13">
        <v>67.59278897136798</v>
      </c>
      <c r="H16" s="13">
        <v>68.049309560340717</v>
      </c>
      <c r="I16" s="13">
        <v>68.086341566392221</v>
      </c>
      <c r="J16" s="13">
        <v>67.617193665491655</v>
      </c>
      <c r="K16" s="13">
        <v>67.87251916412896</v>
      </c>
      <c r="L16" s="13">
        <v>68.298942076044838</v>
      </c>
      <c r="M16" s="13">
        <v>69.500337960796543</v>
      </c>
      <c r="N16" s="13">
        <v>69.958613554061046</v>
      </c>
      <c r="O16" s="13">
        <v>69.754418413481304</v>
      </c>
      <c r="P16" s="13">
        <v>69.487429952187554</v>
      </c>
      <c r="Q16" s="13">
        <v>69.076797385620921</v>
      </c>
      <c r="R16" s="13">
        <v>68.782961460446245</v>
      </c>
      <c r="S16" s="13">
        <v>68.503144654088061</v>
      </c>
      <c r="T16" s="13">
        <v>68.707516993202717</v>
      </c>
      <c r="U16" s="13">
        <v>69.160320541536009</v>
      </c>
      <c r="V16" s="13">
        <v>67.91918991363049</v>
      </c>
      <c r="W16" s="13">
        <v>67.900623577155301</v>
      </c>
      <c r="X16" s="13">
        <v>67.784206101963107</v>
      </c>
      <c r="Y16" s="13">
        <v>67.652303120356621</v>
      </c>
      <c r="Z16" s="13">
        <v>67.399503722084361</v>
      </c>
      <c r="AA16" s="13">
        <v>67.124036788466327</v>
      </c>
      <c r="AB16" s="13">
        <v>67.116466663347111</v>
      </c>
      <c r="AC16" s="13">
        <v>67.563393613311419</v>
      </c>
      <c r="AD16" s="13">
        <v>68.408740231944648</v>
      </c>
      <c r="AE16" s="13">
        <v>68.895537272500633</v>
      </c>
      <c r="AF16" s="13">
        <v>68.78616945953911</v>
      </c>
      <c r="AG16" s="13">
        <v>68.46291754365798</v>
      </c>
      <c r="AH16" s="13">
        <v>70.064774100487483</v>
      </c>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row>
    <row r="17" spans="1:77" x14ac:dyDescent="0.2">
      <c r="A17" s="24" t="s">
        <v>8</v>
      </c>
      <c r="B17" s="25" t="s">
        <v>107</v>
      </c>
      <c r="C17" s="26">
        <v>75.74626197510969</v>
      </c>
      <c r="D17" s="26">
        <v>77.608251853443647</v>
      </c>
      <c r="E17" s="26">
        <v>76.375647205856097</v>
      </c>
      <c r="F17" s="26">
        <v>74.898857264532609</v>
      </c>
      <c r="G17" s="26">
        <v>74.037882811117015</v>
      </c>
      <c r="H17" s="26">
        <v>73.725685077381797</v>
      </c>
      <c r="I17" s="26">
        <v>72.80368859726903</v>
      </c>
      <c r="J17" s="26">
        <v>72.085618255793378</v>
      </c>
      <c r="K17" s="26">
        <v>72.895342659819377</v>
      </c>
      <c r="L17" s="26">
        <v>72.78251177506921</v>
      </c>
      <c r="M17" s="26">
        <v>72.897297297297285</v>
      </c>
      <c r="N17" s="26">
        <v>72.805340068554941</v>
      </c>
      <c r="O17" s="26">
        <v>71.70241238381135</v>
      </c>
      <c r="P17" s="26">
        <v>70.398262128892114</v>
      </c>
      <c r="Q17" s="26">
        <v>70.792656272767005</v>
      </c>
      <c r="R17" s="26">
        <v>71.367644932774326</v>
      </c>
      <c r="S17" s="26">
        <v>72.820884699057288</v>
      </c>
      <c r="T17" s="26">
        <v>74.737149532710276</v>
      </c>
      <c r="U17" s="26">
        <v>75.90436438195664</v>
      </c>
      <c r="V17" s="26">
        <v>75.497956628990096</v>
      </c>
      <c r="W17" s="26">
        <v>76.105769230769226</v>
      </c>
      <c r="X17" s="26">
        <v>77.63303241534301</v>
      </c>
      <c r="Y17" s="26">
        <v>77.879939209726444</v>
      </c>
      <c r="Z17" s="26">
        <v>77.964752700397952</v>
      </c>
      <c r="AA17" s="26">
        <v>78.059915484455175</v>
      </c>
      <c r="AB17" s="26">
        <v>77.951433424817708</v>
      </c>
      <c r="AC17" s="26">
        <v>78.402243770331353</v>
      </c>
      <c r="AD17" s="26">
        <v>78.878339838993028</v>
      </c>
      <c r="AE17" s="26">
        <v>79.661225208492354</v>
      </c>
      <c r="AF17" s="26">
        <v>80.487761634824722</v>
      </c>
      <c r="AG17" s="26">
        <v>78.874742136543588</v>
      </c>
      <c r="AH17" s="26">
        <v>79.341760997019037</v>
      </c>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row>
    <row r="18" spans="1:77" x14ac:dyDescent="0.2">
      <c r="A18" s="12" t="s">
        <v>19</v>
      </c>
      <c r="B18" s="19" t="s">
        <v>108</v>
      </c>
      <c r="C18" s="13">
        <v>73.417185643597463</v>
      </c>
      <c r="D18" s="13">
        <v>72.32140150007011</v>
      </c>
      <c r="E18" s="13">
        <v>72.329075363739776</v>
      </c>
      <c r="F18" s="13">
        <v>71.713293022202279</v>
      </c>
      <c r="G18" s="13">
        <v>72.193428353213264</v>
      </c>
      <c r="H18" s="13">
        <v>72.242883404049095</v>
      </c>
      <c r="I18" s="13">
        <v>72.585441236041106</v>
      </c>
      <c r="J18" s="13">
        <v>71.92724115705694</v>
      </c>
      <c r="K18" s="13">
        <v>71.606041021407563</v>
      </c>
      <c r="L18" s="13">
        <v>70.924900931869175</v>
      </c>
      <c r="M18" s="13">
        <v>71.50989619152206</v>
      </c>
      <c r="N18" s="13">
        <v>71.279373084818474</v>
      </c>
      <c r="O18" s="13">
        <v>71.873744652328412</v>
      </c>
      <c r="P18" s="13">
        <v>72.785708563474003</v>
      </c>
      <c r="Q18" s="13">
        <v>73.000123410789513</v>
      </c>
      <c r="R18" s="13">
        <v>73.387488881187153</v>
      </c>
      <c r="S18" s="13">
        <v>73.941517956221119</v>
      </c>
      <c r="T18" s="13">
        <v>74.182860625782695</v>
      </c>
      <c r="U18" s="13">
        <v>74.354005118952031</v>
      </c>
      <c r="V18" s="13">
        <v>72.957611420523818</v>
      </c>
      <c r="W18" s="13">
        <v>70.344933865788818</v>
      </c>
      <c r="X18" s="13">
        <v>65.363224428810568</v>
      </c>
      <c r="Y18" s="13">
        <v>60.095904974537518</v>
      </c>
      <c r="Z18" s="13">
        <v>57.875643787286393</v>
      </c>
      <c r="AA18" s="13">
        <v>57.952930534792721</v>
      </c>
      <c r="AB18" s="13">
        <v>59.280308929311175</v>
      </c>
      <c r="AC18" s="13">
        <v>60.960364253425283</v>
      </c>
      <c r="AD18" s="13">
        <v>62.7365195405146</v>
      </c>
      <c r="AE18" s="13">
        <v>64.737789839437426</v>
      </c>
      <c r="AF18" s="13">
        <v>65.893382239571736</v>
      </c>
      <c r="AG18" s="13">
        <v>65.190216970436353</v>
      </c>
      <c r="AH18" s="13">
        <v>66.430730169030667</v>
      </c>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row>
    <row r="19" spans="1:77" x14ac:dyDescent="0.2">
      <c r="A19" s="24" t="s">
        <v>20</v>
      </c>
      <c r="B19" s="25" t="s">
        <v>109</v>
      </c>
      <c r="C19" s="26" t="s">
        <v>39</v>
      </c>
      <c r="D19" s="26" t="s">
        <v>39</v>
      </c>
      <c r="E19" s="26">
        <v>63.99026034605847</v>
      </c>
      <c r="F19" s="26">
        <v>59.954907147665402</v>
      </c>
      <c r="G19" s="26">
        <v>59.615849728133227</v>
      </c>
      <c r="H19" s="26">
        <v>60.18493884389391</v>
      </c>
      <c r="I19" s="26">
        <v>60.167271899120358</v>
      </c>
      <c r="J19" s="26">
        <v>60.340119306937424</v>
      </c>
      <c r="K19" s="26">
        <v>60.315584954606074</v>
      </c>
      <c r="L19" s="26">
        <v>62.216815994773334</v>
      </c>
      <c r="M19" s="26">
        <v>62.726046183451686</v>
      </c>
      <c r="N19" s="26">
        <v>62.950986443091971</v>
      </c>
      <c r="O19" s="26">
        <v>62.927676443965773</v>
      </c>
      <c r="P19" s="26">
        <v>63.44634933961941</v>
      </c>
      <c r="Q19" s="26">
        <v>63.140187375829257</v>
      </c>
      <c r="R19" s="26">
        <v>63.130539204624448</v>
      </c>
      <c r="S19" s="26">
        <v>63.947954915990579</v>
      </c>
      <c r="T19" s="26">
        <v>63.706296991267699</v>
      </c>
      <c r="U19" s="26">
        <v>62.730404130416893</v>
      </c>
      <c r="V19" s="26">
        <v>60.725093694662412</v>
      </c>
      <c r="W19" s="26">
        <v>59.873286420059202</v>
      </c>
      <c r="X19" s="26">
        <v>60.733366435844751</v>
      </c>
      <c r="Y19" s="26">
        <v>61.624445734528912</v>
      </c>
      <c r="Z19" s="26">
        <v>63.70526670228621</v>
      </c>
      <c r="AA19" s="26">
        <v>67.846363528239635</v>
      </c>
      <c r="AB19" s="26">
        <v>70.256687564100147</v>
      </c>
      <c r="AC19" s="26">
        <v>72.971808887854351</v>
      </c>
      <c r="AD19" s="26">
        <v>75.22062131270323</v>
      </c>
      <c r="AE19" s="26">
        <v>76.286032095945856</v>
      </c>
      <c r="AF19" s="26">
        <v>77.323205834190745</v>
      </c>
      <c r="AG19" s="26">
        <v>77.03423391936272</v>
      </c>
      <c r="AH19" s="26">
        <v>77.94557017286931</v>
      </c>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row>
    <row r="20" spans="1:77" x14ac:dyDescent="0.2">
      <c r="A20" s="12" t="s">
        <v>9</v>
      </c>
      <c r="B20" s="19" t="s">
        <v>110</v>
      </c>
      <c r="C20" s="13" t="s">
        <v>39</v>
      </c>
      <c r="D20" s="13">
        <v>85.185546755829989</v>
      </c>
      <c r="E20" s="13">
        <v>84.302487610415724</v>
      </c>
      <c r="F20" s="13">
        <v>82.3194618086563</v>
      </c>
      <c r="G20" s="13">
        <v>82.416854065569893</v>
      </c>
      <c r="H20" s="13">
        <v>84.019101429061124</v>
      </c>
      <c r="I20" s="13">
        <v>84.280492248380909</v>
      </c>
      <c r="J20" s="13">
        <v>84.163534931490872</v>
      </c>
      <c r="K20" s="13">
        <v>85.95859170217436</v>
      </c>
      <c r="L20" s="13">
        <v>88.159292835665681</v>
      </c>
      <c r="M20" s="13">
        <v>88.186727709129713</v>
      </c>
      <c r="N20" s="13">
        <v>88.024951199031605</v>
      </c>
      <c r="O20" s="13">
        <v>85.731534863483077</v>
      </c>
      <c r="P20" s="13">
        <v>85.424028020164442</v>
      </c>
      <c r="Q20" s="13">
        <v>84.824437877982476</v>
      </c>
      <c r="R20" s="13">
        <v>86.056922258581949</v>
      </c>
      <c r="S20" s="13">
        <v>87.188069571111868</v>
      </c>
      <c r="T20" s="13">
        <v>88.323789825303905</v>
      </c>
      <c r="U20" s="13">
        <v>86.339987424327589</v>
      </c>
      <c r="V20" s="13">
        <v>78.549559457578667</v>
      </c>
      <c r="W20" s="13">
        <v>78.728368109199508</v>
      </c>
      <c r="X20" s="13">
        <v>79.120453484298054</v>
      </c>
      <c r="Y20" s="13">
        <v>80.109206311326702</v>
      </c>
      <c r="Z20" s="13">
        <v>81.972130746146149</v>
      </c>
      <c r="AA20" s="13">
        <v>82.60786089180435</v>
      </c>
      <c r="AB20" s="13">
        <v>85.119557342490836</v>
      </c>
      <c r="AC20" s="13">
        <v>87.417033142273354</v>
      </c>
      <c r="AD20" s="13">
        <v>86.090257817142913</v>
      </c>
      <c r="AE20" s="13">
        <v>85.325095448779592</v>
      </c>
      <c r="AF20" s="13">
        <v>83.781488664801458</v>
      </c>
      <c r="AG20" s="13">
        <v>80.200251396030808</v>
      </c>
      <c r="AH20" s="13">
        <v>82.508497152768683</v>
      </c>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row>
    <row r="21" spans="1:77" x14ac:dyDescent="0.2">
      <c r="A21" s="24" t="s">
        <v>21</v>
      </c>
      <c r="B21" s="25" t="s">
        <v>111</v>
      </c>
      <c r="C21" s="26">
        <v>67.488558886709612</v>
      </c>
      <c r="D21" s="26">
        <v>65.949623092480238</v>
      </c>
      <c r="E21" s="26">
        <v>64.230804015555748</v>
      </c>
      <c r="F21" s="26">
        <v>63.501113585746097</v>
      </c>
      <c r="G21" s="26">
        <v>64.756351666053817</v>
      </c>
      <c r="H21" s="26">
        <v>66.694874274661515</v>
      </c>
      <c r="I21" s="26">
        <v>66.58641121527242</v>
      </c>
      <c r="J21" s="26">
        <v>67.764505972312477</v>
      </c>
      <c r="K21" s="26">
        <v>71.010289750060437</v>
      </c>
      <c r="L21" s="26">
        <v>73.573403497615132</v>
      </c>
      <c r="M21" s="26">
        <v>76.485317728180974</v>
      </c>
      <c r="N21" s="26">
        <v>76.809006796466946</v>
      </c>
      <c r="O21" s="26">
        <v>75.596406761296166</v>
      </c>
      <c r="P21" s="26">
        <v>75.386953313517949</v>
      </c>
      <c r="Q21" s="26">
        <v>76.070116237745438</v>
      </c>
      <c r="R21" s="26">
        <v>76.953220125716442</v>
      </c>
      <c r="S21" s="26">
        <v>77.932713206968714</v>
      </c>
      <c r="T21" s="26">
        <v>80.507564128503347</v>
      </c>
      <c r="U21" s="26">
        <v>77.118742177598349</v>
      </c>
      <c r="V21" s="26">
        <v>68.213612367402561</v>
      </c>
      <c r="W21" s="26">
        <v>64.90780039149324</v>
      </c>
      <c r="X21" s="26">
        <v>63.826860972104157</v>
      </c>
      <c r="Y21" s="26">
        <v>63.678871699593522</v>
      </c>
      <c r="Z21" s="26">
        <v>66.396358305115726</v>
      </c>
      <c r="AA21" s="26">
        <v>68.348594794519485</v>
      </c>
      <c r="AB21" s="26">
        <v>70.262123950464527</v>
      </c>
      <c r="AC21" s="26">
        <v>71.852092405860091</v>
      </c>
      <c r="AD21" s="26">
        <v>73.025047811729678</v>
      </c>
      <c r="AE21" s="26">
        <v>74.126762597992851</v>
      </c>
      <c r="AF21" s="26">
        <v>75.134123198805753</v>
      </c>
      <c r="AG21" s="26">
        <v>73.460636413864222</v>
      </c>
      <c r="AH21" s="26">
        <v>74.588014650018366</v>
      </c>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row>
    <row r="22" spans="1:77" x14ac:dyDescent="0.2">
      <c r="A22" s="12" t="s">
        <v>38</v>
      </c>
      <c r="B22" s="19" t="s">
        <v>112</v>
      </c>
      <c r="C22" s="13">
        <v>70.105272836184355</v>
      </c>
      <c r="D22" s="13">
        <v>70.195875640856116</v>
      </c>
      <c r="E22" s="13">
        <v>69.380531411788411</v>
      </c>
      <c r="F22" s="13">
        <v>71.547049753821184</v>
      </c>
      <c r="G22" s="13">
        <v>73.852573445662145</v>
      </c>
      <c r="H22" s="13">
        <v>74.275893334212029</v>
      </c>
      <c r="I22" s="13">
        <v>73.104945603726222</v>
      </c>
      <c r="J22" s="13">
        <v>71.607951172453127</v>
      </c>
      <c r="K22" s="13">
        <v>69.768028642779385</v>
      </c>
      <c r="L22" s="13">
        <v>68.926809865460513</v>
      </c>
      <c r="M22" s="13">
        <v>68.939556740540937</v>
      </c>
      <c r="N22" s="13">
        <v>68.037129397620504</v>
      </c>
      <c r="O22" s="13">
        <v>65.982975806810572</v>
      </c>
      <c r="P22" s="13">
        <v>65.622960421878091</v>
      </c>
      <c r="Q22" s="13">
        <v>66.831187071887953</v>
      </c>
      <c r="R22" s="13">
        <v>67.7328547224852</v>
      </c>
      <c r="S22" s="13">
        <v>68.653575069672229</v>
      </c>
      <c r="T22" s="13">
        <v>70.115999814188783</v>
      </c>
      <c r="U22" s="13">
        <v>70.984771196019707</v>
      </c>
      <c r="V22" s="13">
        <v>68.566847717028239</v>
      </c>
      <c r="W22" s="13">
        <v>69.452191229819789</v>
      </c>
      <c r="X22" s="13">
        <v>70.32788192197323</v>
      </c>
      <c r="Y22" s="13">
        <v>70.699525571446614</v>
      </c>
      <c r="Z22" s="13">
        <v>71.191226695184369</v>
      </c>
      <c r="AA22" s="13">
        <v>71.532287017230885</v>
      </c>
      <c r="AB22" s="13">
        <v>72.132835690409209</v>
      </c>
      <c r="AC22" s="13">
        <v>72.027415272561882</v>
      </c>
      <c r="AD22" s="13">
        <v>72.461435607746935</v>
      </c>
      <c r="AE22" s="13">
        <v>71.664551989810292</v>
      </c>
      <c r="AF22" s="13">
        <v>71.438314438665856</v>
      </c>
      <c r="AG22" s="13">
        <v>68.712447289650186</v>
      </c>
      <c r="AH22" s="13">
        <v>68.088103087309378</v>
      </c>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row>
    <row r="23" spans="1:77" x14ac:dyDescent="0.2">
      <c r="A23" s="24" t="s">
        <v>22</v>
      </c>
      <c r="B23" s="25" t="s">
        <v>113</v>
      </c>
      <c r="C23" s="26">
        <v>69.207163698561232</v>
      </c>
      <c r="D23" s="26">
        <v>68.915014446547772</v>
      </c>
      <c r="E23" s="26">
        <v>68.320343725019981</v>
      </c>
      <c r="F23" s="26">
        <v>69.3414785669911</v>
      </c>
      <c r="G23" s="26">
        <v>67.823034432915179</v>
      </c>
      <c r="H23" s="26">
        <v>67.010575187000256</v>
      </c>
      <c r="I23" s="26">
        <v>66.916167664670652</v>
      </c>
      <c r="J23" s="26">
        <v>66.826526402640269</v>
      </c>
      <c r="K23" s="26">
        <v>67.115027829313547</v>
      </c>
      <c r="L23" s="26">
        <v>67.569799246529399</v>
      </c>
      <c r="M23" s="26">
        <v>68.22959917259216</v>
      </c>
      <c r="N23" s="26">
        <v>68.743109364421159</v>
      </c>
      <c r="O23" s="26">
        <v>69.238704353208163</v>
      </c>
      <c r="P23" s="26">
        <v>69.717468327061013</v>
      </c>
      <c r="Q23" s="26">
        <v>69.76655070979028</v>
      </c>
      <c r="R23" s="26">
        <v>69.707693527597442</v>
      </c>
      <c r="S23" s="26">
        <v>70.416992384091159</v>
      </c>
      <c r="T23" s="26">
        <v>70.576465757524005</v>
      </c>
      <c r="U23" s="26">
        <v>70.146121332041062</v>
      </c>
      <c r="V23" s="26">
        <v>68.504497863799131</v>
      </c>
      <c r="W23" s="26">
        <v>67.52804465049968</v>
      </c>
      <c r="X23" s="26">
        <v>67.253808966214706</v>
      </c>
      <c r="Y23" s="26">
        <v>66.348875559777653</v>
      </c>
      <c r="Z23" s="26">
        <v>64.678905594889329</v>
      </c>
      <c r="AA23" s="26">
        <v>64.66593523336887</v>
      </c>
      <c r="AB23" s="26">
        <v>65.508274372697215</v>
      </c>
      <c r="AC23" s="26">
        <v>66.450571448349862</v>
      </c>
      <c r="AD23" s="26">
        <v>67.068708866945101</v>
      </c>
      <c r="AE23" s="26">
        <v>67.632208966084377</v>
      </c>
      <c r="AF23" s="26">
        <v>68.008283462130407</v>
      </c>
      <c r="AG23" s="26">
        <v>67.208079258726201</v>
      </c>
      <c r="AH23" s="26">
        <v>67.079495853712686</v>
      </c>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row>
    <row r="24" spans="1:77" x14ac:dyDescent="0.2">
      <c r="A24" s="12" t="s">
        <v>13</v>
      </c>
      <c r="B24" s="19" t="s">
        <v>114</v>
      </c>
      <c r="C24" s="13">
        <v>81.320973348783312</v>
      </c>
      <c r="D24" s="13">
        <v>81.629834254143645</v>
      </c>
      <c r="E24" s="13">
        <v>82.194616977225678</v>
      </c>
      <c r="F24" s="13">
        <v>82.266574902500579</v>
      </c>
      <c r="G24" s="13">
        <v>81.939032775613114</v>
      </c>
      <c r="H24" s="13">
        <v>81.851512373968831</v>
      </c>
      <c r="I24" s="13">
        <v>82.101881597062871</v>
      </c>
      <c r="J24" s="13">
        <v>82.390657201740325</v>
      </c>
      <c r="K24" s="13">
        <v>81.697247706422019</v>
      </c>
      <c r="L24" s="13">
        <v>81.010332950631465</v>
      </c>
      <c r="M24" s="13">
        <v>80.897583429229002</v>
      </c>
      <c r="N24" s="13">
        <v>80.48048048048048</v>
      </c>
      <c r="O24" s="13">
        <v>79.855947955390334</v>
      </c>
      <c r="P24" s="13">
        <v>79.836639439906648</v>
      </c>
      <c r="Q24" s="13">
        <v>79.962546816479403</v>
      </c>
      <c r="R24" s="13">
        <v>80.381535562882718</v>
      </c>
      <c r="S24" s="13">
        <v>81.000948766603415</v>
      </c>
      <c r="T24" s="13">
        <v>81.718114381430965</v>
      </c>
      <c r="U24" s="13">
        <v>81.596719729860098</v>
      </c>
      <c r="V24" s="13">
        <v>80.165490386955469</v>
      </c>
      <c r="W24" s="13">
        <v>79.985301322880943</v>
      </c>
      <c r="X24" s="13">
        <v>80.200565698122901</v>
      </c>
      <c r="Y24" s="13">
        <v>80.291429982711776</v>
      </c>
      <c r="Z24" s="13">
        <v>80.751879699248121</v>
      </c>
      <c r="AA24" s="13">
        <v>81.524777636594663</v>
      </c>
      <c r="AB24" s="13">
        <v>81.820519413731034</v>
      </c>
      <c r="AC24" s="13">
        <v>82.459782044628966</v>
      </c>
      <c r="AD24" s="13">
        <v>82.912873862158648</v>
      </c>
      <c r="AE24" s="13">
        <v>83.878565820465838</v>
      </c>
      <c r="AF24" s="13">
        <v>84.144096765711282</v>
      </c>
      <c r="AG24" s="13">
        <v>83.7959291567539</v>
      </c>
      <c r="AH24" s="13">
        <v>83.87956301625367</v>
      </c>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row>
    <row r="25" spans="1:77" x14ac:dyDescent="0.2">
      <c r="A25" s="24" t="s">
        <v>14</v>
      </c>
      <c r="B25" s="25" t="s">
        <v>115</v>
      </c>
      <c r="C25" s="26">
        <v>73.896927792429963</v>
      </c>
      <c r="D25" s="26">
        <v>74.987834549878343</v>
      </c>
      <c r="E25" s="26">
        <v>75.54701968584952</v>
      </c>
      <c r="F25" s="26">
        <v>75.202812330989715</v>
      </c>
      <c r="G25" s="26">
        <v>76.25458180606465</v>
      </c>
      <c r="H25" s="26">
        <v>76.826476551769247</v>
      </c>
      <c r="I25" s="26">
        <v>76.650170319429265</v>
      </c>
      <c r="J25" s="26">
        <v>76.150972072699645</v>
      </c>
      <c r="K25" s="26">
        <v>71.331955664099183</v>
      </c>
      <c r="L25" s="26">
        <v>71.272229822161421</v>
      </c>
      <c r="M25" s="26">
        <v>73.203951979608632</v>
      </c>
      <c r="N25" s="26">
        <v>73.626909728493601</v>
      </c>
      <c r="O25" s="26">
        <v>75.002578805585429</v>
      </c>
      <c r="P25" s="26">
        <v>75.077780128449774</v>
      </c>
      <c r="Q25" s="26">
        <v>75.321190083867052</v>
      </c>
      <c r="R25" s="26">
        <v>75.016796090512855</v>
      </c>
      <c r="S25" s="26">
        <v>74.795280970359059</v>
      </c>
      <c r="T25" s="26">
        <v>74.920975012799857</v>
      </c>
      <c r="U25" s="26">
        <v>74.569382562312654</v>
      </c>
      <c r="V25" s="26">
        <v>73.696141050394999</v>
      </c>
      <c r="W25" s="26">
        <v>74.028075643390579</v>
      </c>
      <c r="X25" s="26">
        <v>74.606093719104877</v>
      </c>
      <c r="Y25" s="26">
        <v>75.051463937942174</v>
      </c>
      <c r="Z25" s="26">
        <v>75.172145092031556</v>
      </c>
      <c r="AA25" s="26">
        <v>75.998476329445779</v>
      </c>
      <c r="AB25" s="26">
        <v>75.948237779142175</v>
      </c>
      <c r="AC25" s="26">
        <v>75.882877350625336</v>
      </c>
      <c r="AD25" s="26">
        <v>76.255942453481865</v>
      </c>
      <c r="AE25" s="26">
        <v>75.922340453755936</v>
      </c>
      <c r="AF25" s="26">
        <v>75.691464552277125</v>
      </c>
      <c r="AG25" s="26">
        <v>74.824332604526191</v>
      </c>
      <c r="AH25" s="26">
        <v>75.178826238058505</v>
      </c>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row>
    <row r="26" spans="1:77" x14ac:dyDescent="0.2">
      <c r="A26" s="12" t="s">
        <v>25</v>
      </c>
      <c r="B26" s="19" t="s">
        <v>116</v>
      </c>
      <c r="C26" s="13" t="s">
        <v>39</v>
      </c>
      <c r="D26" s="13" t="s">
        <v>39</v>
      </c>
      <c r="E26" s="13" t="s">
        <v>39</v>
      </c>
      <c r="F26" s="13" t="s">
        <v>39</v>
      </c>
      <c r="G26" s="13" t="s">
        <v>39</v>
      </c>
      <c r="H26" s="13" t="s">
        <v>39</v>
      </c>
      <c r="I26" s="13" t="s">
        <v>39</v>
      </c>
      <c r="J26" s="13" t="s">
        <v>39</v>
      </c>
      <c r="K26" s="13" t="s">
        <v>39</v>
      </c>
      <c r="L26" s="13" t="s">
        <v>39</v>
      </c>
      <c r="M26" s="13">
        <v>61.140597077651208</v>
      </c>
      <c r="N26" s="13">
        <v>61.790249109555702</v>
      </c>
      <c r="O26" s="13">
        <v>64.054763416406729</v>
      </c>
      <c r="P26" s="13">
        <v>65.117823759635741</v>
      </c>
      <c r="Q26" s="13">
        <v>65.273293359531195</v>
      </c>
      <c r="R26" s="13">
        <v>66.399616014009155</v>
      </c>
      <c r="S26" s="13">
        <v>70.395500117907147</v>
      </c>
      <c r="T26" s="13">
        <v>72.668746049898743</v>
      </c>
      <c r="U26" s="13">
        <v>71.454872596472583</v>
      </c>
      <c r="V26" s="13">
        <v>60.269121800251298</v>
      </c>
      <c r="W26" s="13">
        <v>57.912053100283913</v>
      </c>
      <c r="X26" s="13">
        <v>61.473820654535672</v>
      </c>
      <c r="Y26" s="13">
        <v>64.375711117528795</v>
      </c>
      <c r="Z26" s="13">
        <v>66.78585901172201</v>
      </c>
      <c r="AA26" s="13">
        <v>68.370048169542954</v>
      </c>
      <c r="AB26" s="13">
        <v>69.902930748496246</v>
      </c>
      <c r="AC26" s="13">
        <v>69.972127553802537</v>
      </c>
      <c r="AD26" s="13">
        <v>71.90801625950904</v>
      </c>
      <c r="AE26" s="13">
        <v>73.582155546273881</v>
      </c>
      <c r="AF26" s="13">
        <v>73.939239164243233</v>
      </c>
      <c r="AG26" s="13">
        <v>73.125030240058351</v>
      </c>
      <c r="AH26" s="13">
        <v>71.854716457820118</v>
      </c>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row>
    <row r="27" spans="1:77" x14ac:dyDescent="0.2">
      <c r="A27" s="24" t="s">
        <v>23</v>
      </c>
      <c r="B27" s="25" t="s">
        <v>117</v>
      </c>
      <c r="C27" s="26" t="s">
        <v>39</v>
      </c>
      <c r="D27" s="26" t="s">
        <v>39</v>
      </c>
      <c r="E27" s="26" t="s">
        <v>39</v>
      </c>
      <c r="F27" s="26" t="s">
        <v>39</v>
      </c>
      <c r="G27" s="26" t="s">
        <v>39</v>
      </c>
      <c r="H27" s="26" t="s">
        <v>39</v>
      </c>
      <c r="I27" s="26" t="s">
        <v>39</v>
      </c>
      <c r="J27" s="26" t="s">
        <v>39</v>
      </c>
      <c r="K27" s="26" t="s">
        <v>39</v>
      </c>
      <c r="L27" s="26" t="s">
        <v>39</v>
      </c>
      <c r="M27" s="26">
        <v>60.089389086596668</v>
      </c>
      <c r="N27" s="26">
        <v>58.764833608336254</v>
      </c>
      <c r="O27" s="26">
        <v>62.730323973825897</v>
      </c>
      <c r="P27" s="26">
        <v>63.999700977894925</v>
      </c>
      <c r="Q27" s="26">
        <v>65.173975910046693</v>
      </c>
      <c r="R27" s="26">
        <v>66.404954761397136</v>
      </c>
      <c r="S27" s="26">
        <v>66.41917112211398</v>
      </c>
      <c r="T27" s="26">
        <v>68.221308588410764</v>
      </c>
      <c r="U27" s="26">
        <v>67.216664224022622</v>
      </c>
      <c r="V27" s="26">
        <v>59.258875197322155</v>
      </c>
      <c r="W27" s="26">
        <v>56.49197084119605</v>
      </c>
      <c r="X27" s="26">
        <v>60.13320639442302</v>
      </c>
      <c r="Y27" s="26">
        <v>62.246734728207628</v>
      </c>
      <c r="Z27" s="26">
        <v>64.724172074396364</v>
      </c>
      <c r="AA27" s="26">
        <v>66.544060870916695</v>
      </c>
      <c r="AB27" s="26">
        <v>68.026091736322911</v>
      </c>
      <c r="AC27" s="26">
        <v>69.957207338936513</v>
      </c>
      <c r="AD27" s="26">
        <v>70.614078535131213</v>
      </c>
      <c r="AE27" s="26">
        <v>73.303917843573387</v>
      </c>
      <c r="AF27" s="26">
        <v>73.468942420338095</v>
      </c>
      <c r="AG27" s="26">
        <v>72.225295472821045</v>
      </c>
      <c r="AH27" s="26">
        <v>72.944572831864605</v>
      </c>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row>
    <row r="28" spans="1:77" x14ac:dyDescent="0.2">
      <c r="A28" s="12" t="s">
        <v>24</v>
      </c>
      <c r="B28" s="19" t="s">
        <v>118</v>
      </c>
      <c r="C28" s="13">
        <v>76.445739838651889</v>
      </c>
      <c r="D28" s="13">
        <v>77.362663413187605</v>
      </c>
      <c r="E28" s="13">
        <v>76.281408113384202</v>
      </c>
      <c r="F28" s="13">
        <v>76.631420218657595</v>
      </c>
      <c r="G28" s="13">
        <v>74.941880780567857</v>
      </c>
      <c r="H28" s="13">
        <v>74.326292896346118</v>
      </c>
      <c r="I28" s="13">
        <v>74.352362629028505</v>
      </c>
      <c r="J28" s="13">
        <v>74.253480818675342</v>
      </c>
      <c r="K28" s="13">
        <v>74.573287295996082</v>
      </c>
      <c r="L28" s="13">
        <v>74.401065730281061</v>
      </c>
      <c r="M28" s="13">
        <v>75.021143829215148</v>
      </c>
      <c r="N28" s="13">
        <v>74.869060616545326</v>
      </c>
      <c r="O28" s="13">
        <v>75.52220895933246</v>
      </c>
      <c r="P28" s="13">
        <v>73.253478353310143</v>
      </c>
      <c r="Q28" s="13">
        <v>72.816212028485381</v>
      </c>
      <c r="R28" s="13">
        <v>73.323626793591828</v>
      </c>
      <c r="S28" s="13">
        <v>72.629138184016313</v>
      </c>
      <c r="T28" s="13">
        <v>72.337776865908609</v>
      </c>
      <c r="U28" s="13">
        <v>71.477728157018092</v>
      </c>
      <c r="V28" s="13">
        <v>73.174330076418855</v>
      </c>
      <c r="W28" s="13">
        <v>73.103930885479912</v>
      </c>
      <c r="X28" s="13">
        <v>72.054002117300968</v>
      </c>
      <c r="Y28" s="13">
        <v>72.453628617195349</v>
      </c>
      <c r="Z28" s="13">
        <v>72.125358881829982</v>
      </c>
      <c r="AA28" s="13">
        <v>72.593805134005308</v>
      </c>
      <c r="AB28" s="13">
        <v>71.305502451208213</v>
      </c>
      <c r="AC28" s="13">
        <v>70.526548830149778</v>
      </c>
      <c r="AD28" s="13">
        <v>69.900171813314401</v>
      </c>
      <c r="AE28" s="13">
        <v>70.649465965412034</v>
      </c>
      <c r="AF28" s="13">
        <v>72.074295319159432</v>
      </c>
      <c r="AG28" s="13">
        <v>70.426168762200547</v>
      </c>
      <c r="AH28" s="13">
        <v>72.599697221084313</v>
      </c>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row>
    <row r="29" spans="1:77" x14ac:dyDescent="0.2">
      <c r="A29" s="24" t="s">
        <v>15</v>
      </c>
      <c r="B29" s="25" t="s">
        <v>119</v>
      </c>
      <c r="C29" s="26" t="s">
        <v>39</v>
      </c>
      <c r="D29" s="26">
        <v>84.137987646207307</v>
      </c>
      <c r="E29" s="26">
        <v>84.215040997023678</v>
      </c>
      <c r="F29" s="26">
        <v>84.298692097312141</v>
      </c>
      <c r="G29" s="26">
        <v>82.86374730224162</v>
      </c>
      <c r="H29" s="26">
        <v>79.865812118754519</v>
      </c>
      <c r="I29" s="26">
        <v>81.440183918742719</v>
      </c>
      <c r="J29" s="26">
        <v>83.664720835281997</v>
      </c>
      <c r="K29" s="26">
        <v>83.484286762125606</v>
      </c>
      <c r="L29" s="26">
        <v>83.682066349185661</v>
      </c>
      <c r="M29" s="26">
        <v>82.798199711464775</v>
      </c>
      <c r="N29" s="26">
        <v>82.30029641511922</v>
      </c>
      <c r="O29" s="26">
        <v>81.553726975727983</v>
      </c>
      <c r="P29" s="26">
        <v>80.785519622662861</v>
      </c>
      <c r="Q29" s="26">
        <v>81.044626578895489</v>
      </c>
      <c r="R29" s="26">
        <v>80.737889933851008</v>
      </c>
      <c r="S29" s="26">
        <v>81.266832182065315</v>
      </c>
      <c r="T29" s="26">
        <v>80.834290158601434</v>
      </c>
      <c r="U29" s="26">
        <v>80.151661537371382</v>
      </c>
      <c r="V29" s="26">
        <v>78.074934576472685</v>
      </c>
      <c r="W29" s="26">
        <v>77.841374216132692</v>
      </c>
      <c r="X29" s="26">
        <v>77.923561177391349</v>
      </c>
      <c r="Y29" s="26">
        <v>78.513222332706562</v>
      </c>
      <c r="Z29" s="26">
        <v>78.252973057384096</v>
      </c>
      <c r="AA29" s="26">
        <v>78.105992131532545</v>
      </c>
      <c r="AB29" s="26">
        <v>78.34190390381022</v>
      </c>
      <c r="AC29" s="26">
        <v>78.570379530555186</v>
      </c>
      <c r="AD29" s="26">
        <v>78.953710895944994</v>
      </c>
      <c r="AE29" s="26">
        <v>79.035796321875011</v>
      </c>
      <c r="AF29" s="26">
        <v>78.842886977025685</v>
      </c>
      <c r="AG29" s="26">
        <v>75.573874527139907</v>
      </c>
      <c r="AH29" s="26">
        <v>77.272944571567891</v>
      </c>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row>
    <row r="30" spans="1:77" x14ac:dyDescent="0.2">
      <c r="A30" s="12" t="s">
        <v>27</v>
      </c>
      <c r="B30" s="19" t="s">
        <v>120</v>
      </c>
      <c r="C30" s="13">
        <v>75.674641148325364</v>
      </c>
      <c r="D30" s="13">
        <v>76.039491171444851</v>
      </c>
      <c r="E30" s="13">
        <v>76.26214517050866</v>
      </c>
      <c r="F30" s="13">
        <v>75.240793201133144</v>
      </c>
      <c r="G30" s="13">
        <v>74.887133182844252</v>
      </c>
      <c r="H30" s="13">
        <v>75.99474474474475</v>
      </c>
      <c r="I30" s="13">
        <v>76.758982035928142</v>
      </c>
      <c r="J30" s="13">
        <v>78.080657206870796</v>
      </c>
      <c r="K30" s="13">
        <v>79.590316573556791</v>
      </c>
      <c r="L30" s="13">
        <v>80.299944454730607</v>
      </c>
      <c r="M30" s="13">
        <v>81.170623964660408</v>
      </c>
      <c r="N30" s="13">
        <v>81.550557688791372</v>
      </c>
      <c r="O30" s="13">
        <v>81.368267831149936</v>
      </c>
      <c r="P30" s="13">
        <v>78.902135565533428</v>
      </c>
      <c r="Q30" s="13">
        <v>78.082559876540515</v>
      </c>
      <c r="R30" s="13">
        <v>78.199611308727171</v>
      </c>
      <c r="S30" s="13">
        <v>78.971951523200929</v>
      </c>
      <c r="T30" s="13">
        <v>80.541201770910021</v>
      </c>
      <c r="U30" s="13">
        <v>81.789725020633313</v>
      </c>
      <c r="V30" s="13">
        <v>80.924714049338874</v>
      </c>
      <c r="W30" s="13">
        <v>79.540364504868137</v>
      </c>
      <c r="X30" s="13">
        <v>79.339178658467233</v>
      </c>
      <c r="Y30" s="13">
        <v>79.286500872291825</v>
      </c>
      <c r="Z30" s="13">
        <v>78.154258171097212</v>
      </c>
      <c r="AA30" s="13">
        <v>78.11865456309765</v>
      </c>
      <c r="AB30" s="13">
        <v>78.999182209062511</v>
      </c>
      <c r="AC30" s="13">
        <v>79.59553609408016</v>
      </c>
      <c r="AD30" s="13">
        <v>80.389267580155661</v>
      </c>
      <c r="AE30" s="13">
        <v>81.562342416648974</v>
      </c>
      <c r="AF30" s="13">
        <v>82.244091128463765</v>
      </c>
      <c r="AG30" s="13">
        <v>81.634758651722919</v>
      </c>
      <c r="AH30" s="13">
        <v>83.636653022579466</v>
      </c>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row>
    <row r="31" spans="1:77" x14ac:dyDescent="0.2">
      <c r="A31" s="24" t="s">
        <v>16</v>
      </c>
      <c r="B31" s="25" t="s">
        <v>121</v>
      </c>
      <c r="C31" s="26">
        <v>76.158821034026801</v>
      </c>
      <c r="D31" s="26">
        <v>73.538815262657153</v>
      </c>
      <c r="E31" s="26">
        <v>72.94634917166114</v>
      </c>
      <c r="F31" s="26">
        <v>73.833160209279526</v>
      </c>
      <c r="G31" s="26">
        <v>75.722396501532785</v>
      </c>
      <c r="H31" s="26">
        <v>78.203389583501064</v>
      </c>
      <c r="I31" s="26">
        <v>78.547609044780316</v>
      </c>
      <c r="J31" s="26">
        <v>78.139152719328237</v>
      </c>
      <c r="K31" s="26">
        <v>76.746278601524125</v>
      </c>
      <c r="L31" s="26">
        <v>76.825294078590218</v>
      </c>
      <c r="M31" s="26">
        <v>77.839987650335402</v>
      </c>
      <c r="N31" s="26">
        <v>78.607685605260997</v>
      </c>
      <c r="O31" s="26">
        <v>79.481913141218001</v>
      </c>
      <c r="P31" s="26">
        <v>79.19784052535428</v>
      </c>
      <c r="Q31" s="26">
        <v>80.63391058889907</v>
      </c>
      <c r="R31" s="26">
        <v>81.336130747526269</v>
      </c>
      <c r="S31" s="26">
        <v>81.911665722366592</v>
      </c>
      <c r="T31" s="26">
        <v>81.971663220688995</v>
      </c>
      <c r="U31" s="26">
        <v>80.90477793655046</v>
      </c>
      <c r="V31" s="26">
        <v>78.622635563135333</v>
      </c>
      <c r="W31" s="26">
        <v>78.215902705059037</v>
      </c>
      <c r="X31" s="26">
        <v>78.25869271476661</v>
      </c>
      <c r="Y31" s="26">
        <v>77.43666748136414</v>
      </c>
      <c r="Z31" s="26">
        <v>78.116324191015323</v>
      </c>
      <c r="AA31" s="26">
        <v>79.603794042070945</v>
      </c>
      <c r="AB31" s="26">
        <v>79.555011860417096</v>
      </c>
      <c r="AC31" s="26">
        <v>80.6703906034342</v>
      </c>
      <c r="AD31" s="26">
        <v>81.895113561639008</v>
      </c>
      <c r="AE31" s="26">
        <v>82.054019745352093</v>
      </c>
      <c r="AF31" s="26">
        <v>81.801889428986769</v>
      </c>
      <c r="AG31" s="26">
        <v>81.447797743390311</v>
      </c>
      <c r="AH31" s="26">
        <v>82.346532472459742</v>
      </c>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row>
    <row r="32" spans="1:77" x14ac:dyDescent="0.2">
      <c r="A32" s="12" t="s">
        <v>28</v>
      </c>
      <c r="B32" s="19" t="s">
        <v>122</v>
      </c>
      <c r="C32" s="13">
        <v>78.597516435354279</v>
      </c>
      <c r="D32" s="13">
        <v>77.084844089920239</v>
      </c>
      <c r="E32" s="13">
        <v>76.423936553713048</v>
      </c>
      <c r="F32" s="13">
        <v>75.790229885057471</v>
      </c>
      <c r="G32" s="13">
        <v>76.769120800571827</v>
      </c>
      <c r="H32" s="13">
        <v>78.097941802696951</v>
      </c>
      <c r="I32" s="13">
        <v>80.035360678925045</v>
      </c>
      <c r="J32" s="13">
        <v>81.703026038001397</v>
      </c>
      <c r="K32" s="13">
        <v>82.833217027215639</v>
      </c>
      <c r="L32" s="13">
        <v>82.100898410504499</v>
      </c>
      <c r="M32" s="13">
        <v>81.28388192275861</v>
      </c>
      <c r="N32" s="13">
        <v>80.692315147763026</v>
      </c>
      <c r="O32" s="13">
        <v>79.901504497786064</v>
      </c>
      <c r="P32" s="13">
        <v>78.312380295587857</v>
      </c>
      <c r="Q32" s="13">
        <v>77.925229822600983</v>
      </c>
      <c r="R32" s="13">
        <v>77.847973578204815</v>
      </c>
      <c r="S32" s="13">
        <v>78.411113985319787</v>
      </c>
      <c r="T32" s="13">
        <v>79.523665232342594</v>
      </c>
      <c r="U32" s="13">
        <v>80.454812026145802</v>
      </c>
      <c r="V32" s="13">
        <v>78.339377946245065</v>
      </c>
      <c r="W32" s="13">
        <v>77.269504278851741</v>
      </c>
      <c r="X32" s="13">
        <v>77.110002384288393</v>
      </c>
      <c r="Y32" s="13">
        <v>77.63686598751741</v>
      </c>
      <c r="Z32" s="13">
        <v>77.266350552226342</v>
      </c>
      <c r="AA32" s="13">
        <v>77.000637257796441</v>
      </c>
      <c r="AB32" s="13">
        <v>76.526450163669509</v>
      </c>
      <c r="AC32" s="13">
        <v>75.687382893260462</v>
      </c>
      <c r="AD32" s="13">
        <v>75.572639489465175</v>
      </c>
      <c r="AE32" s="13">
        <v>76.89439021665136</v>
      </c>
      <c r="AF32" s="13">
        <v>77.410823375964782</v>
      </c>
      <c r="AG32" s="13">
        <v>76.582582517273366</v>
      </c>
      <c r="AH32" s="13">
        <v>78.197200901978547</v>
      </c>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row>
    <row r="33" spans="1:77" x14ac:dyDescent="0.2">
      <c r="A33" s="24" t="s">
        <v>29</v>
      </c>
      <c r="B33" s="25" t="s">
        <v>123</v>
      </c>
      <c r="C33" s="26" t="s">
        <v>39</v>
      </c>
      <c r="D33" s="26" t="s">
        <v>39</v>
      </c>
      <c r="E33" s="26">
        <v>66.88914683691236</v>
      </c>
      <c r="F33" s="26">
        <v>65.919235743189688</v>
      </c>
      <c r="G33" s="26">
        <v>64.883896386956152</v>
      </c>
      <c r="H33" s="26">
        <v>64.710868531497439</v>
      </c>
      <c r="I33" s="26">
        <v>65.180183770366739</v>
      </c>
      <c r="J33" s="26">
        <v>66.051952621086059</v>
      </c>
      <c r="K33" s="26">
        <v>66.346999543736032</v>
      </c>
      <c r="L33" s="26">
        <v>63.6349040700008</v>
      </c>
      <c r="M33" s="26">
        <v>61.233480176211451</v>
      </c>
      <c r="N33" s="26">
        <v>59.217003985309056</v>
      </c>
      <c r="O33" s="26">
        <v>57.009019086904857</v>
      </c>
      <c r="P33" s="26">
        <v>56.669008038710686</v>
      </c>
      <c r="Q33" s="26">
        <v>57.373447204968954</v>
      </c>
      <c r="R33" s="26">
        <v>59.025827860673431</v>
      </c>
      <c r="S33" s="26">
        <v>60.854245511142516</v>
      </c>
      <c r="T33" s="26">
        <v>63.640146727906043</v>
      </c>
      <c r="U33" s="26">
        <v>66.29778283027477</v>
      </c>
      <c r="V33" s="26">
        <v>66.131618712801071</v>
      </c>
      <c r="W33" s="26">
        <v>65.320152704925647</v>
      </c>
      <c r="X33" s="26">
        <v>65.995541366641049</v>
      </c>
      <c r="Y33" s="26">
        <v>66.291188217673493</v>
      </c>
      <c r="Z33" s="26">
        <v>66.6195610624263</v>
      </c>
      <c r="AA33" s="26">
        <v>68.197774322232902</v>
      </c>
      <c r="AB33" s="26">
        <v>69.246356832430209</v>
      </c>
      <c r="AC33" s="26">
        <v>70.9865138020986</v>
      </c>
      <c r="AD33" s="26">
        <v>72.790638512383751</v>
      </c>
      <c r="AE33" s="26">
        <v>73.99233126243675</v>
      </c>
      <c r="AF33" s="26">
        <v>75.324878861321253</v>
      </c>
      <c r="AG33" s="26">
        <v>75.884825033564965</v>
      </c>
      <c r="AH33" s="26">
        <v>76.769400202824102</v>
      </c>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row>
    <row r="34" spans="1:77" x14ac:dyDescent="0.2">
      <c r="A34" s="12" t="s">
        <v>30</v>
      </c>
      <c r="B34" s="19" t="s">
        <v>124</v>
      </c>
      <c r="C34" s="13">
        <v>77.98320343181679</v>
      </c>
      <c r="D34" s="13">
        <v>78.481355524121938</v>
      </c>
      <c r="E34" s="13">
        <v>75.963640907103141</v>
      </c>
      <c r="F34" s="13">
        <v>73.475031851092268</v>
      </c>
      <c r="G34" s="13">
        <v>71.735805188448367</v>
      </c>
      <c r="H34" s="13">
        <v>70.383307010083826</v>
      </c>
      <c r="I34" s="13">
        <v>70.376372030452188</v>
      </c>
      <c r="J34" s="13">
        <v>71.534463137821788</v>
      </c>
      <c r="K34" s="13">
        <v>75.59261253053468</v>
      </c>
      <c r="L34" s="13">
        <v>75.558974547633895</v>
      </c>
      <c r="M34" s="13">
        <v>76.277350474901723</v>
      </c>
      <c r="N34" s="13">
        <v>76.741203722498611</v>
      </c>
      <c r="O34" s="13">
        <v>76.349428718328468</v>
      </c>
      <c r="P34" s="13">
        <v>74.706103434172306</v>
      </c>
      <c r="Q34" s="13">
        <v>73.93134994363318</v>
      </c>
      <c r="R34" s="13">
        <v>73.258381251805844</v>
      </c>
      <c r="S34" s="13">
        <v>73.66679172728152</v>
      </c>
      <c r="T34" s="13">
        <v>73.642848422664031</v>
      </c>
      <c r="U34" s="13">
        <v>73.781815507251707</v>
      </c>
      <c r="V34" s="13">
        <v>70.850178944709924</v>
      </c>
      <c r="W34" s="13">
        <v>69.749861590433369</v>
      </c>
      <c r="X34" s="13">
        <v>66.920412815972469</v>
      </c>
      <c r="Y34" s="13">
        <v>63.464551408787131</v>
      </c>
      <c r="Z34" s="13">
        <v>62.571654976070256</v>
      </c>
      <c r="AA34" s="13">
        <v>65.272536814000048</v>
      </c>
      <c r="AB34" s="13">
        <v>66.848895552728678</v>
      </c>
      <c r="AC34" s="13">
        <v>68.306954419492172</v>
      </c>
      <c r="AD34" s="13">
        <v>71.336390482249442</v>
      </c>
      <c r="AE34" s="13">
        <v>73.268397963520883</v>
      </c>
      <c r="AF34" s="13">
        <v>74.086843701258928</v>
      </c>
      <c r="AG34" s="13">
        <v>72.32248656403587</v>
      </c>
      <c r="AH34" s="13">
        <v>73.923320298508912</v>
      </c>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row>
    <row r="35" spans="1:77" x14ac:dyDescent="0.2">
      <c r="A35" s="24" t="s">
        <v>34</v>
      </c>
      <c r="B35" s="25" t="s">
        <v>125</v>
      </c>
      <c r="C35" s="26" t="s">
        <v>39</v>
      </c>
      <c r="D35" s="26" t="s">
        <v>39</v>
      </c>
      <c r="E35" s="26" t="s">
        <v>39</v>
      </c>
      <c r="F35" s="26" t="s">
        <v>39</v>
      </c>
      <c r="G35" s="26">
        <v>67.242670353090261</v>
      </c>
      <c r="H35" s="26">
        <v>67.579258921964822</v>
      </c>
      <c r="I35" s="26">
        <v>69.245506282752004</v>
      </c>
      <c r="J35" s="26">
        <v>68.369418132611642</v>
      </c>
      <c r="K35" s="26">
        <v>67.7903252991741</v>
      </c>
      <c r="L35" s="26">
        <v>64.334073251942286</v>
      </c>
      <c r="M35" s="26">
        <v>62.204292222405165</v>
      </c>
      <c r="N35" s="26">
        <v>62.079277907672235</v>
      </c>
      <c r="O35" s="26">
        <v>62.460721638314013</v>
      </c>
      <c r="P35" s="26">
        <v>63.397491349480973</v>
      </c>
      <c r="Q35" s="26">
        <v>63.237953409211769</v>
      </c>
      <c r="R35" s="26">
        <v>64.638382987682917</v>
      </c>
      <c r="S35" s="26">
        <v>66.954621149042467</v>
      </c>
      <c r="T35" s="26">
        <v>68.385333256553878</v>
      </c>
      <c r="U35" s="26">
        <v>69.965026276690409</v>
      </c>
      <c r="V35" s="26">
        <v>67.552635241053864</v>
      </c>
      <c r="W35" s="26">
        <v>65.192093524167333</v>
      </c>
      <c r="X35" s="26">
        <v>66.097716317803659</v>
      </c>
      <c r="Y35" s="26">
        <v>66.668980141088738</v>
      </c>
      <c r="Z35" s="26">
        <v>66.381036017988762</v>
      </c>
      <c r="AA35" s="26">
        <v>67.635492452445106</v>
      </c>
      <c r="AB35" s="26">
        <v>69.448328092159471</v>
      </c>
      <c r="AC35" s="26">
        <v>71.356646555548735</v>
      </c>
      <c r="AD35" s="26">
        <v>71.99997802971555</v>
      </c>
      <c r="AE35" s="26">
        <v>73.858810813936529</v>
      </c>
      <c r="AF35" s="26">
        <v>74.377203535414097</v>
      </c>
      <c r="AG35" s="26">
        <v>73.265523062675726</v>
      </c>
      <c r="AH35" s="26">
        <v>73.268790386140765</v>
      </c>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row>
    <row r="36" spans="1:77" x14ac:dyDescent="0.2">
      <c r="A36" s="12" t="s">
        <v>33</v>
      </c>
      <c r="B36" s="19" t="s">
        <v>126</v>
      </c>
      <c r="C36" s="13" t="s">
        <v>39</v>
      </c>
      <c r="D36" s="13" t="s">
        <v>39</v>
      </c>
      <c r="E36" s="13" t="s">
        <v>39</v>
      </c>
      <c r="F36" s="13" t="s">
        <v>39</v>
      </c>
      <c r="G36" s="13" t="s">
        <v>39</v>
      </c>
      <c r="H36" s="13" t="s">
        <v>39</v>
      </c>
      <c r="I36" s="13" t="s">
        <v>39</v>
      </c>
      <c r="J36" s="13" t="s">
        <v>39</v>
      </c>
      <c r="K36" s="13" t="s">
        <v>39</v>
      </c>
      <c r="L36" s="13" t="s">
        <v>39</v>
      </c>
      <c r="M36" s="13">
        <v>67.151390764434282</v>
      </c>
      <c r="N36" s="13">
        <v>68.646428075526771</v>
      </c>
      <c r="O36" s="13">
        <v>68.156001522638974</v>
      </c>
      <c r="P36" s="13">
        <v>67.358267384739761</v>
      </c>
      <c r="Q36" s="13">
        <v>69.983252706158893</v>
      </c>
      <c r="R36" s="13">
        <v>70.426280088935215</v>
      </c>
      <c r="S36" s="13">
        <v>71.13217441919457</v>
      </c>
      <c r="T36" s="13">
        <v>72.71793648358468</v>
      </c>
      <c r="U36" s="13">
        <v>72.701810476186338</v>
      </c>
      <c r="V36" s="13">
        <v>71.032124254620584</v>
      </c>
      <c r="W36" s="13">
        <v>69.635847055074251</v>
      </c>
      <c r="X36" s="13">
        <v>67.707211790502683</v>
      </c>
      <c r="Y36" s="13">
        <v>67.412196569702814</v>
      </c>
      <c r="Z36" s="13">
        <v>67.081406746685673</v>
      </c>
      <c r="AA36" s="13">
        <v>67.546863416399702</v>
      </c>
      <c r="AB36" s="13">
        <v>69.188606111284074</v>
      </c>
      <c r="AC36" s="13">
        <v>68.866087237946871</v>
      </c>
      <c r="AD36" s="13">
        <v>72.530622126806648</v>
      </c>
      <c r="AE36" s="13">
        <v>74.535137498975971</v>
      </c>
      <c r="AF36" s="13">
        <v>74.83442820383253</v>
      </c>
      <c r="AG36" s="13">
        <v>73.682033771922988</v>
      </c>
      <c r="AH36" s="13">
        <v>74.473806315716715</v>
      </c>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row>
    <row r="37" spans="1:77" x14ac:dyDescent="0.2">
      <c r="A37" s="24" t="s">
        <v>12</v>
      </c>
      <c r="B37" s="25" t="s">
        <v>127</v>
      </c>
      <c r="C37" s="26">
        <v>71.853925435806076</v>
      </c>
      <c r="D37" s="26">
        <v>71.259276804042329</v>
      </c>
      <c r="E37" s="26">
        <v>68.497875609488418</v>
      </c>
      <c r="F37" s="26">
        <v>64.432656431347795</v>
      </c>
      <c r="G37" s="26">
        <v>63.273110089328576</v>
      </c>
      <c r="H37" s="26">
        <v>64.026801236980162</v>
      </c>
      <c r="I37" s="26">
        <v>64.742438256269921</v>
      </c>
      <c r="J37" s="26">
        <v>66.142313546423154</v>
      </c>
      <c r="K37" s="26">
        <v>68.310958239893353</v>
      </c>
      <c r="L37" s="26">
        <v>70.845166976789741</v>
      </c>
      <c r="M37" s="26">
        <v>72.738328844188089</v>
      </c>
      <c r="N37" s="26">
        <v>73.8327904451683</v>
      </c>
      <c r="O37" s="26">
        <v>73.820136948274367</v>
      </c>
      <c r="P37" s="26">
        <v>74.395831016744694</v>
      </c>
      <c r="Q37" s="26">
        <v>74.766966577598836</v>
      </c>
      <c r="R37" s="26">
        <v>76.293667119990502</v>
      </c>
      <c r="S37" s="26">
        <v>77.19703097402504</v>
      </c>
      <c r="T37" s="26">
        <v>77.259458019950301</v>
      </c>
      <c r="U37" s="26">
        <v>74.438930644206252</v>
      </c>
      <c r="V37" s="26">
        <v>67.467704261254667</v>
      </c>
      <c r="W37" s="26">
        <v>65.709294507755374</v>
      </c>
      <c r="X37" s="26">
        <v>64.213115590912366</v>
      </c>
      <c r="Y37" s="26">
        <v>61.134238723438926</v>
      </c>
      <c r="Z37" s="26">
        <v>60.082113322464693</v>
      </c>
      <c r="AA37" s="26">
        <v>61.571415001645505</v>
      </c>
      <c r="AB37" s="26">
        <v>63.963686377208994</v>
      </c>
      <c r="AC37" s="26">
        <v>65.824378439362775</v>
      </c>
      <c r="AD37" s="26">
        <v>67.582825462717892</v>
      </c>
      <c r="AE37" s="26">
        <v>69.042839027796333</v>
      </c>
      <c r="AF37" s="26">
        <v>69.850323880658308</v>
      </c>
      <c r="AG37" s="26">
        <v>67.270164950662675</v>
      </c>
      <c r="AH37" s="26">
        <v>68.728214246202384</v>
      </c>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row>
    <row r="38" spans="1:77" x14ac:dyDescent="0.2">
      <c r="A38" s="12" t="s">
        <v>32</v>
      </c>
      <c r="B38" s="19" t="s">
        <v>128</v>
      </c>
      <c r="C38" s="13">
        <v>85.213581599123771</v>
      </c>
      <c r="D38" s="13">
        <v>82.656023222060952</v>
      </c>
      <c r="E38" s="13">
        <v>78.1713046620889</v>
      </c>
      <c r="F38" s="13">
        <v>73.097728092318789</v>
      </c>
      <c r="G38" s="13">
        <v>72.242120343839545</v>
      </c>
      <c r="H38" s="13">
        <v>73.502139800285306</v>
      </c>
      <c r="I38" s="13">
        <v>73.186344238975821</v>
      </c>
      <c r="J38" s="13">
        <v>72.437034409365026</v>
      </c>
      <c r="K38" s="13">
        <v>73.592920353982308</v>
      </c>
      <c r="L38" s="13">
        <v>74.805928016937202</v>
      </c>
      <c r="M38" s="13">
        <v>76.349262122276883</v>
      </c>
      <c r="N38" s="13">
        <v>77.226685295144947</v>
      </c>
      <c r="O38" s="13">
        <v>76.870441125390755</v>
      </c>
      <c r="P38" s="13">
        <v>75.962016574585647</v>
      </c>
      <c r="Q38" s="13">
        <v>75.451424648129091</v>
      </c>
      <c r="R38" s="13">
        <v>76.176500699587095</v>
      </c>
      <c r="S38" s="13">
        <v>77.084248589098038</v>
      </c>
      <c r="T38" s="13">
        <v>76.502913092203116</v>
      </c>
      <c r="U38" s="13">
        <v>76.712631787825273</v>
      </c>
      <c r="V38" s="13">
        <v>74.155532761025242</v>
      </c>
      <c r="W38" s="13">
        <v>74.519540822907274</v>
      </c>
      <c r="X38" s="13">
        <v>75.81543613356088</v>
      </c>
      <c r="Y38" s="13">
        <v>75.639209119598121</v>
      </c>
      <c r="Z38" s="13">
        <v>76.324506385518688</v>
      </c>
      <c r="AA38" s="13">
        <v>76.573112223777031</v>
      </c>
      <c r="AB38" s="13">
        <v>77.027930076520008</v>
      </c>
      <c r="AC38" s="13">
        <v>77.548056299224115</v>
      </c>
      <c r="AD38" s="13">
        <v>78.260056122088329</v>
      </c>
      <c r="AE38" s="13">
        <v>78.792550200201973</v>
      </c>
      <c r="AF38" s="13">
        <v>78.765032366312425</v>
      </c>
      <c r="AG38" s="13">
        <v>77.332686417806372</v>
      </c>
      <c r="AH38" s="13">
        <v>77.391410402356072</v>
      </c>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row>
    <row r="39" spans="1:77" x14ac:dyDescent="0.2">
      <c r="A39" s="24" t="s">
        <v>5</v>
      </c>
      <c r="B39" s="25" t="s">
        <v>129</v>
      </c>
      <c r="C39" s="26" t="s">
        <v>39</v>
      </c>
      <c r="D39" s="26">
        <v>90.001795832994105</v>
      </c>
      <c r="E39" s="26">
        <v>88.85695294297426</v>
      </c>
      <c r="F39" s="26">
        <v>88.157731638942209</v>
      </c>
      <c r="G39" s="26">
        <v>86.563940792569596</v>
      </c>
      <c r="H39" s="26">
        <v>87.431588626062279</v>
      </c>
      <c r="I39" s="26">
        <v>86.763997411363832</v>
      </c>
      <c r="J39" s="26">
        <v>85.908260843070522</v>
      </c>
      <c r="K39" s="26">
        <v>87.226347471515936</v>
      </c>
      <c r="L39" s="26">
        <v>87.2034852342791</v>
      </c>
      <c r="M39" s="26">
        <v>87.299585407980388</v>
      </c>
      <c r="N39" s="26">
        <v>87.628431011213323</v>
      </c>
      <c r="O39" s="26">
        <v>86.19409008015154</v>
      </c>
      <c r="P39" s="26">
        <v>85.070051988488771</v>
      </c>
      <c r="Q39" s="26">
        <v>84.44722744784579</v>
      </c>
      <c r="R39" s="26">
        <v>83.940373430473969</v>
      </c>
      <c r="S39" s="26">
        <v>84.705561582553202</v>
      </c>
      <c r="T39" s="26">
        <v>85.564445080346147</v>
      </c>
      <c r="U39" s="26">
        <v>85.423536274693888</v>
      </c>
      <c r="V39" s="26">
        <v>84.403771532102695</v>
      </c>
      <c r="W39" s="26">
        <v>83.210332841373784</v>
      </c>
      <c r="X39" s="26">
        <v>84.062602994501816</v>
      </c>
      <c r="Y39" s="26">
        <v>83.900856807119538</v>
      </c>
      <c r="Z39" s="26">
        <v>83.469564603043338</v>
      </c>
      <c r="AA39" s="26">
        <v>83.360774454200026</v>
      </c>
      <c r="AB39" s="26">
        <v>83.589545925808537</v>
      </c>
      <c r="AC39" s="26">
        <v>83.715682933239066</v>
      </c>
      <c r="AD39" s="26">
        <v>84.269347688966036</v>
      </c>
      <c r="AE39" s="26">
        <v>84.45259904468881</v>
      </c>
      <c r="AF39" s="26">
        <v>84.5393972636532</v>
      </c>
      <c r="AG39" s="26">
        <v>83.882692443289415</v>
      </c>
      <c r="AH39" s="26">
        <v>83.096109896007832</v>
      </c>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row>
    <row r="40" spans="1:77" x14ac:dyDescent="0.2">
      <c r="A40" s="12" t="s">
        <v>145</v>
      </c>
      <c r="B40" s="19" t="s">
        <v>130</v>
      </c>
      <c r="C40" s="13">
        <v>76.935850913340303</v>
      </c>
      <c r="D40" s="13">
        <v>76.283775880219906</v>
      </c>
      <c r="E40" s="13">
        <v>75.520626454065706</v>
      </c>
      <c r="F40" s="13">
        <v>74.241331484049937</v>
      </c>
      <c r="G40" s="13">
        <v>74.606778011999353</v>
      </c>
      <c r="H40" s="13">
        <v>74.613361388742774</v>
      </c>
      <c r="I40" s="13">
        <v>74.86790129790181</v>
      </c>
      <c r="J40" s="13">
        <v>74.775992391249929</v>
      </c>
      <c r="K40" s="13">
        <v>74.296343433354551</v>
      </c>
      <c r="L40" s="13">
        <v>72.727708073939283</v>
      </c>
      <c r="M40" s="13">
        <v>71.669485155956409</v>
      </c>
      <c r="N40" s="13">
        <v>69.323938472874644</v>
      </c>
      <c r="O40" s="13">
        <v>66.86880572023351</v>
      </c>
      <c r="P40" s="13">
        <v>65.883609183128669</v>
      </c>
      <c r="Q40" s="13">
        <v>66.378703225503543</v>
      </c>
      <c r="R40" s="13">
        <v>66.935483870967744</v>
      </c>
      <c r="S40" s="13">
        <v>66.832646779231368</v>
      </c>
      <c r="T40" s="13">
        <v>66.766067295709448</v>
      </c>
      <c r="U40" s="13">
        <v>66.583420960392573</v>
      </c>
      <c r="V40" s="13">
        <v>64.555708627518513</v>
      </c>
      <c r="W40" s="13">
        <v>66.652554929935221</v>
      </c>
      <c r="X40" s="13">
        <v>69.250892782991443</v>
      </c>
      <c r="Y40" s="13">
        <v>69.176165172595631</v>
      </c>
      <c r="Z40" s="13">
        <v>69.462511472008302</v>
      </c>
      <c r="AA40" s="13">
        <v>69.51907260907025</v>
      </c>
      <c r="AB40" s="13">
        <v>69.797229316616367</v>
      </c>
      <c r="AC40" s="13">
        <v>70.011828900675383</v>
      </c>
      <c r="AD40" s="13">
        <v>70.697343275752232</v>
      </c>
      <c r="AE40" s="13">
        <v>70.920300081705406</v>
      </c>
      <c r="AF40" s="13">
        <v>68.269230769230774</v>
      </c>
      <c r="AG40" s="13">
        <v>65.202702702702695</v>
      </c>
      <c r="AH40" s="13">
        <v>68.564471658251875</v>
      </c>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row>
    <row r="41" spans="1:77" x14ac:dyDescent="0.2">
      <c r="A41" s="24" t="s">
        <v>35</v>
      </c>
      <c r="B41" s="25" t="s">
        <v>131</v>
      </c>
      <c r="C41" s="26">
        <v>82.086244341638221</v>
      </c>
      <c r="D41" s="26">
        <v>79.471151186590689</v>
      </c>
      <c r="E41" s="26">
        <v>76.245295550143894</v>
      </c>
      <c r="F41" s="26">
        <v>74.76998115508259</v>
      </c>
      <c r="G41" s="26">
        <v>75.30939563793774</v>
      </c>
      <c r="H41" s="26">
        <v>76.053682342502213</v>
      </c>
      <c r="I41" s="26">
        <v>76.319140689884279</v>
      </c>
      <c r="J41" s="26">
        <v>77.609416210473157</v>
      </c>
      <c r="K41" s="26">
        <v>78.043761583074883</v>
      </c>
      <c r="L41" s="26">
        <v>78.474958778387034</v>
      </c>
      <c r="M41" s="26">
        <v>78.992814202595056</v>
      </c>
      <c r="N41" s="26">
        <v>78.998438304367752</v>
      </c>
      <c r="O41" s="26">
        <v>78.780911009398665</v>
      </c>
      <c r="P41" s="26">
        <v>79.272628101121967</v>
      </c>
      <c r="Q41" s="26">
        <v>78.950452652582953</v>
      </c>
      <c r="R41" s="26">
        <v>78.689522157428044</v>
      </c>
      <c r="S41" s="26">
        <v>78.504805063396503</v>
      </c>
      <c r="T41" s="26">
        <v>78.596229519290134</v>
      </c>
      <c r="U41" s="26">
        <v>78.016051413369709</v>
      </c>
      <c r="V41" s="26">
        <v>75.727926706308466</v>
      </c>
      <c r="W41" s="26">
        <v>75.226842627041464</v>
      </c>
      <c r="X41" s="26">
        <v>74.999789624699389</v>
      </c>
      <c r="Y41" s="26">
        <v>75.630490307698935</v>
      </c>
      <c r="Z41" s="26">
        <v>76.193094172165601</v>
      </c>
      <c r="AA41" s="26">
        <v>77.205040336102968</v>
      </c>
      <c r="AB41" s="26">
        <v>78.465396878268891</v>
      </c>
      <c r="AC41" s="26">
        <v>78.79275970891598</v>
      </c>
      <c r="AD41" s="26">
        <v>79.383763109205262</v>
      </c>
      <c r="AE41" s="26">
        <v>79.559301036681447</v>
      </c>
      <c r="AF41" s="26">
        <v>79.73524266436813</v>
      </c>
      <c r="AG41" s="26">
        <v>78.539189266045298</v>
      </c>
      <c r="AH41" s="26">
        <v>78.001406902223479</v>
      </c>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row>
    <row r="42" spans="1:77" x14ac:dyDescent="0.2">
      <c r="A42" s="27" t="s">
        <v>36</v>
      </c>
      <c r="B42" s="28" t="s">
        <v>132</v>
      </c>
      <c r="C42" s="29">
        <v>80.682514554182418</v>
      </c>
      <c r="D42" s="29">
        <v>78.916531686576235</v>
      </c>
      <c r="E42" s="29">
        <v>78.345074836412863</v>
      </c>
      <c r="F42" s="29">
        <v>78.6885652616171</v>
      </c>
      <c r="G42" s="29">
        <v>79.032614568495504</v>
      </c>
      <c r="H42" s="29">
        <v>79.548806201172468</v>
      </c>
      <c r="I42" s="29">
        <v>79.676640926640928</v>
      </c>
      <c r="J42" s="29">
        <v>80.06931997578549</v>
      </c>
      <c r="K42" s="29">
        <v>80.47823738049938</v>
      </c>
      <c r="L42" s="29">
        <v>80.501029752277674</v>
      </c>
      <c r="M42" s="29">
        <v>80.634155217905558</v>
      </c>
      <c r="N42" s="29">
        <v>79.390083812985964</v>
      </c>
      <c r="O42" s="29">
        <v>77.969740905116609</v>
      </c>
      <c r="P42" s="29">
        <v>76.949097237328687</v>
      </c>
      <c r="Q42" s="29">
        <v>77.225966654842139</v>
      </c>
      <c r="R42" s="29">
        <v>77.613128536096042</v>
      </c>
      <c r="S42" s="29">
        <v>78.096366343069207</v>
      </c>
      <c r="T42" s="29">
        <v>77.781226719642419</v>
      </c>
      <c r="U42" s="29">
        <v>76.411286170322313</v>
      </c>
      <c r="V42" s="29">
        <v>71.951781091065385</v>
      </c>
      <c r="W42" s="29">
        <v>71.052578094831617</v>
      </c>
      <c r="X42" s="29">
        <v>71.383479184581915</v>
      </c>
      <c r="Y42" s="29">
        <v>72.257210153351593</v>
      </c>
      <c r="Z42" s="29">
        <v>72.554998691705407</v>
      </c>
      <c r="AA42" s="29">
        <v>73.477650831830019</v>
      </c>
      <c r="AB42" s="29">
        <v>74.184390098122236</v>
      </c>
      <c r="AC42" s="29">
        <v>74.835230084116773</v>
      </c>
      <c r="AD42" s="29">
        <v>75.443020450140423</v>
      </c>
      <c r="AE42" s="29">
        <v>76.065257795828458</v>
      </c>
      <c r="AF42" s="29">
        <v>76.525872419154837</v>
      </c>
      <c r="AG42" s="29">
        <v>72.106031608231561</v>
      </c>
      <c r="AH42" s="29">
        <v>74.291954068423024</v>
      </c>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row>
    <row r="43" spans="1:77" x14ac:dyDescent="0.2">
      <c r="A43" s="24" t="s">
        <v>46</v>
      </c>
      <c r="B43" s="25" t="s">
        <v>133</v>
      </c>
      <c r="C43" s="26" t="s">
        <v>39</v>
      </c>
      <c r="D43" s="26" t="s">
        <v>39</v>
      </c>
      <c r="E43" s="26" t="s">
        <v>39</v>
      </c>
      <c r="F43" s="26" t="s">
        <v>39</v>
      </c>
      <c r="G43" s="26" t="s">
        <v>39</v>
      </c>
      <c r="H43" s="26" t="s">
        <v>39</v>
      </c>
      <c r="I43" s="26" t="s">
        <v>39</v>
      </c>
      <c r="J43" s="26" t="s">
        <v>39</v>
      </c>
      <c r="K43" s="26" t="s">
        <v>39</v>
      </c>
      <c r="L43" s="26" t="s">
        <v>39</v>
      </c>
      <c r="M43" s="26" t="s">
        <v>39</v>
      </c>
      <c r="N43" s="26">
        <v>78.176523925304025</v>
      </c>
      <c r="O43" s="26">
        <v>78.640382395818577</v>
      </c>
      <c r="P43" s="26">
        <v>77.884904189158675</v>
      </c>
      <c r="Q43" s="26">
        <v>79.348319910667968</v>
      </c>
      <c r="R43" s="26">
        <v>79.462458827472176</v>
      </c>
      <c r="S43" s="26">
        <v>79.606833056490885</v>
      </c>
      <c r="T43" s="26">
        <v>79.688528770814742</v>
      </c>
      <c r="U43" s="26">
        <v>80.621590181650916</v>
      </c>
      <c r="V43" s="26">
        <v>79.742110260402143</v>
      </c>
      <c r="W43" s="26" t="s">
        <v>39</v>
      </c>
      <c r="X43" s="26">
        <v>79.369340649063048</v>
      </c>
      <c r="Y43" s="26">
        <v>75.814158640873046</v>
      </c>
      <c r="Z43" s="26">
        <v>75.903697945671851</v>
      </c>
      <c r="AA43" s="26">
        <v>75.632326411876548</v>
      </c>
      <c r="AB43" s="26">
        <v>74.717591927084229</v>
      </c>
      <c r="AC43" s="26">
        <v>72.833837177594333</v>
      </c>
      <c r="AD43" s="26">
        <v>72.063282181026096</v>
      </c>
      <c r="AE43" s="26">
        <v>72.179570674320985</v>
      </c>
      <c r="AF43" s="26">
        <v>73.296950727642411</v>
      </c>
      <c r="AG43" s="26">
        <v>67.882732861305243</v>
      </c>
      <c r="AH43" s="26">
        <v>70.001212874520519</v>
      </c>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row>
    <row r="44" spans="1:77" x14ac:dyDescent="0.2">
      <c r="A44" s="12" t="s">
        <v>47</v>
      </c>
      <c r="B44" s="19" t="s">
        <v>134</v>
      </c>
      <c r="C44" s="13" t="s">
        <v>39</v>
      </c>
      <c r="D44" s="13" t="s">
        <v>39</v>
      </c>
      <c r="E44" s="13" t="s">
        <v>39</v>
      </c>
      <c r="F44" s="13" t="s">
        <v>39</v>
      </c>
      <c r="G44" s="13" t="s">
        <v>39</v>
      </c>
      <c r="H44" s="13" t="s">
        <v>39</v>
      </c>
      <c r="I44" s="13" t="s">
        <v>39</v>
      </c>
      <c r="J44" s="13" t="s">
        <v>39</v>
      </c>
      <c r="K44" s="13" t="s">
        <v>39</v>
      </c>
      <c r="L44" s="13" t="s">
        <v>39</v>
      </c>
      <c r="M44" s="13">
        <v>84.643675919891621</v>
      </c>
      <c r="N44" s="13" t="s">
        <v>39</v>
      </c>
      <c r="O44" s="13" t="s">
        <v>39</v>
      </c>
      <c r="P44" s="13" t="s">
        <v>39</v>
      </c>
      <c r="Q44" s="13" t="s">
        <v>39</v>
      </c>
      <c r="R44" s="13" t="s">
        <v>39</v>
      </c>
      <c r="S44" s="13" t="s">
        <v>39</v>
      </c>
      <c r="T44" s="13" t="s">
        <v>39</v>
      </c>
      <c r="U44" s="13" t="s">
        <v>39</v>
      </c>
      <c r="V44" s="13" t="s">
        <v>39</v>
      </c>
      <c r="W44" s="13">
        <v>82.048184092632908</v>
      </c>
      <c r="X44" s="13" t="s">
        <v>39</v>
      </c>
      <c r="Y44" s="13" t="s">
        <v>39</v>
      </c>
      <c r="Z44" s="13" t="s">
        <v>39</v>
      </c>
      <c r="AA44" s="13" t="s">
        <v>39</v>
      </c>
      <c r="AB44" s="13" t="s">
        <v>39</v>
      </c>
      <c r="AC44" s="13" t="s">
        <v>39</v>
      </c>
      <c r="AD44" s="13" t="s">
        <v>39</v>
      </c>
      <c r="AE44" s="13" t="s">
        <v>39</v>
      </c>
      <c r="AF44" s="13" t="s">
        <v>39</v>
      </c>
      <c r="AG44" s="13" t="s">
        <v>39</v>
      </c>
      <c r="AH44" s="13" t="s">
        <v>39</v>
      </c>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row>
    <row r="45" spans="1:77" x14ac:dyDescent="0.2">
      <c r="A45" s="24" t="s">
        <v>48</v>
      </c>
      <c r="B45" s="25" t="s">
        <v>135</v>
      </c>
      <c r="C45" s="26" t="s">
        <v>39</v>
      </c>
      <c r="D45" s="26" t="s">
        <v>39</v>
      </c>
      <c r="E45" s="26" t="s">
        <v>39</v>
      </c>
      <c r="F45" s="26" t="s">
        <v>39</v>
      </c>
      <c r="G45" s="26">
        <v>82.974721983706473</v>
      </c>
      <c r="H45" s="26" t="s">
        <v>39</v>
      </c>
      <c r="I45" s="26" t="s">
        <v>39</v>
      </c>
      <c r="J45" s="26" t="s">
        <v>39</v>
      </c>
      <c r="K45" s="26" t="s">
        <v>39</v>
      </c>
      <c r="L45" s="26" t="s">
        <v>39</v>
      </c>
      <c r="M45" s="26">
        <v>81.10042200128747</v>
      </c>
      <c r="N45" s="26" t="s">
        <v>39</v>
      </c>
      <c r="O45" s="26" t="s">
        <v>39</v>
      </c>
      <c r="P45" s="26" t="s">
        <v>39</v>
      </c>
      <c r="Q45" s="26" t="s">
        <v>39</v>
      </c>
      <c r="R45" s="26">
        <v>81.807768303169951</v>
      </c>
      <c r="S45" s="26">
        <v>80.523518878641426</v>
      </c>
      <c r="T45" s="26" t="s">
        <v>39</v>
      </c>
      <c r="U45" s="26">
        <v>80.911335383549186</v>
      </c>
      <c r="V45" s="26" t="s">
        <v>39</v>
      </c>
      <c r="W45" s="26">
        <v>79.618111408996128</v>
      </c>
      <c r="X45" s="26" t="s">
        <v>39</v>
      </c>
      <c r="Y45" s="26">
        <v>78.517934568387858</v>
      </c>
      <c r="Z45" s="26" t="s">
        <v>39</v>
      </c>
      <c r="AA45" s="26" t="s">
        <v>39</v>
      </c>
      <c r="AB45" s="26" t="s">
        <v>39</v>
      </c>
      <c r="AC45" s="26" t="s">
        <v>39</v>
      </c>
      <c r="AD45" s="26" t="s">
        <v>39</v>
      </c>
      <c r="AE45" s="26">
        <v>71.817579190075207</v>
      </c>
      <c r="AF45" s="26">
        <v>71.928132531709352</v>
      </c>
      <c r="AG45" s="26">
        <v>71.863368400371186</v>
      </c>
      <c r="AH45" s="26" t="s">
        <v>39</v>
      </c>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row>
    <row r="46" spans="1:77" x14ac:dyDescent="0.2">
      <c r="A46" s="12" t="s">
        <v>49</v>
      </c>
      <c r="B46" s="19" t="s">
        <v>136</v>
      </c>
      <c r="C46" s="13" t="s">
        <v>39</v>
      </c>
      <c r="D46" s="13" t="s">
        <v>39</v>
      </c>
      <c r="E46" s="13" t="s">
        <v>39</v>
      </c>
      <c r="F46" s="13" t="s">
        <v>39</v>
      </c>
      <c r="G46" s="13" t="s">
        <v>39</v>
      </c>
      <c r="H46" s="13" t="s">
        <v>39</v>
      </c>
      <c r="I46" s="13" t="s">
        <v>39</v>
      </c>
      <c r="J46" s="13" t="s">
        <v>39</v>
      </c>
      <c r="K46" s="13" t="s">
        <v>39</v>
      </c>
      <c r="L46" s="13" t="s">
        <v>39</v>
      </c>
      <c r="M46" s="13">
        <v>80.735238791818546</v>
      </c>
      <c r="N46" s="13">
        <v>81.456437949888667</v>
      </c>
      <c r="O46" s="13">
        <v>80.627709817185846</v>
      </c>
      <c r="P46" s="13">
        <v>80.402446584665327</v>
      </c>
      <c r="Q46" s="13" t="s">
        <v>39</v>
      </c>
      <c r="R46" s="13">
        <v>79.265100068597022</v>
      </c>
      <c r="S46" s="13">
        <v>78.753687043440351</v>
      </c>
      <c r="T46" s="13">
        <v>78.209902655089948</v>
      </c>
      <c r="U46" s="13">
        <v>78.462190975691954</v>
      </c>
      <c r="V46" s="13">
        <v>78.773130170565224</v>
      </c>
      <c r="W46" s="13">
        <v>79.708222991764686</v>
      </c>
      <c r="X46" s="13">
        <v>80.475626411161244</v>
      </c>
      <c r="Y46" s="13">
        <v>81.500561405385767</v>
      </c>
      <c r="Z46" s="13">
        <v>80.955773750157107</v>
      </c>
      <c r="AA46" s="13">
        <v>80.906273623167763</v>
      </c>
      <c r="AB46" s="13">
        <v>80.403231091628484</v>
      </c>
      <c r="AC46" s="13">
        <v>79.733348128378452</v>
      </c>
      <c r="AD46" s="13">
        <v>79.978024460075801</v>
      </c>
      <c r="AE46" s="13">
        <v>79.916496844722417</v>
      </c>
      <c r="AF46" s="13">
        <v>80.56560440054308</v>
      </c>
      <c r="AG46" s="13" t="s">
        <v>39</v>
      </c>
      <c r="AH46" s="13" t="s">
        <v>39</v>
      </c>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row>
    <row r="47" spans="1:77" x14ac:dyDescent="0.2">
      <c r="A47" s="24" t="s">
        <v>41</v>
      </c>
      <c r="B47" s="25" t="s">
        <v>137</v>
      </c>
      <c r="C47" s="26" t="s">
        <v>39</v>
      </c>
      <c r="D47" s="26" t="s">
        <v>39</v>
      </c>
      <c r="E47" s="26">
        <v>77.265177087503233</v>
      </c>
      <c r="F47" s="26">
        <v>74.966199830377917</v>
      </c>
      <c r="G47" s="26">
        <v>71.292779363102682</v>
      </c>
      <c r="H47" s="26">
        <v>69.917337390763663</v>
      </c>
      <c r="I47" s="26">
        <v>68.601407559121157</v>
      </c>
      <c r="J47" s="26">
        <v>65.28847077610159</v>
      </c>
      <c r="K47" s="26">
        <v>63.075617329027331</v>
      </c>
      <c r="L47" s="26">
        <v>65.936854597459387</v>
      </c>
      <c r="M47" s="26">
        <v>67.60149794794772</v>
      </c>
      <c r="N47" s="26">
        <v>67.391747385769378</v>
      </c>
      <c r="O47" s="26">
        <v>68.276832052407855</v>
      </c>
      <c r="P47" s="26">
        <v>67.742851050297631</v>
      </c>
      <c r="Q47" s="26">
        <v>69.043231315143302</v>
      </c>
      <c r="R47" s="26">
        <v>69.820853156040684</v>
      </c>
      <c r="S47" s="26">
        <v>70.019619376662888</v>
      </c>
      <c r="T47" s="26">
        <v>71.950101776579885</v>
      </c>
      <c r="U47" s="26">
        <v>72.823802877402983</v>
      </c>
      <c r="V47" s="26">
        <v>70.640564421023385</v>
      </c>
      <c r="W47" s="26">
        <v>71.582867148627955</v>
      </c>
      <c r="X47" s="26">
        <v>72.415064865943833</v>
      </c>
      <c r="Y47" s="26">
        <v>73.571034581731197</v>
      </c>
      <c r="Z47" s="26">
        <v>73.573151298517331</v>
      </c>
      <c r="AA47" s="26">
        <v>74.252673526523054</v>
      </c>
      <c r="AB47" s="26">
        <v>74.448425062178799</v>
      </c>
      <c r="AC47" s="26">
        <v>75.213537479377948</v>
      </c>
      <c r="AD47" s="26">
        <v>75.578565240707889</v>
      </c>
      <c r="AE47" s="26">
        <v>76.240545258083287</v>
      </c>
      <c r="AF47" s="26">
        <v>75.867260523179226</v>
      </c>
      <c r="AG47" s="26">
        <v>74.861087725206261</v>
      </c>
      <c r="AH47" s="26">
        <v>76.718098503608687</v>
      </c>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row>
    <row r="48" spans="1:77" x14ac:dyDescent="0.2">
      <c r="A48" s="27" t="s">
        <v>40</v>
      </c>
      <c r="B48" s="28" t="s">
        <v>138</v>
      </c>
      <c r="C48" s="29" t="s">
        <v>39</v>
      </c>
      <c r="D48" s="29" t="s">
        <v>39</v>
      </c>
      <c r="E48" s="29" t="s">
        <v>39</v>
      </c>
      <c r="F48" s="29" t="s">
        <v>39</v>
      </c>
      <c r="G48" s="29" t="s">
        <v>39</v>
      </c>
      <c r="H48" s="29" t="s">
        <v>39</v>
      </c>
      <c r="I48" s="29" t="s">
        <v>39</v>
      </c>
      <c r="J48" s="29" t="s">
        <v>39</v>
      </c>
      <c r="K48" s="29" t="s">
        <v>39</v>
      </c>
      <c r="L48" s="29" t="s">
        <v>39</v>
      </c>
      <c r="M48" s="29" t="s">
        <v>39</v>
      </c>
      <c r="N48" s="29">
        <v>50.742937171423861</v>
      </c>
      <c r="O48" s="29">
        <v>50.401684130671853</v>
      </c>
      <c r="P48" s="29">
        <v>49.030202477154546</v>
      </c>
      <c r="Q48" s="29">
        <v>49.548842268161636</v>
      </c>
      <c r="R48" s="29">
        <v>51.388316369511479</v>
      </c>
      <c r="S48" s="29">
        <v>52.762113820232479</v>
      </c>
      <c r="T48" s="29">
        <v>52.216711669921779</v>
      </c>
      <c r="U48" s="29">
        <v>53.834059172035175</v>
      </c>
      <c r="V48" s="29">
        <v>50.806583023134344</v>
      </c>
      <c r="W48" s="29">
        <v>48.723355478767807</v>
      </c>
      <c r="X48" s="29">
        <v>48.508842837066197</v>
      </c>
      <c r="Y48" s="29">
        <v>48.713338527887529</v>
      </c>
      <c r="Z48" s="29">
        <v>48.727904767827887</v>
      </c>
      <c r="AA48" s="29">
        <v>48.854791620076234</v>
      </c>
      <c r="AB48" s="29">
        <v>49.874493254750348</v>
      </c>
      <c r="AC48" s="29">
        <v>49.19999513890717</v>
      </c>
      <c r="AD48" s="29">
        <v>49.137182548296074</v>
      </c>
      <c r="AE48" s="29">
        <v>48.989279428236173</v>
      </c>
      <c r="AF48" s="29">
        <v>48.024386595265412</v>
      </c>
      <c r="AG48" s="29">
        <v>43.693833281685777</v>
      </c>
      <c r="AH48" s="29">
        <v>42.301236075080119</v>
      </c>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row>
    <row r="49" spans="1:76" x14ac:dyDescent="0.2">
      <c r="A49" s="24" t="s">
        <v>3</v>
      </c>
      <c r="B49" s="25" t="s">
        <v>139</v>
      </c>
      <c r="C49" s="26" t="s">
        <v>39</v>
      </c>
      <c r="D49" s="26" t="s">
        <v>39</v>
      </c>
      <c r="E49" s="26" t="s">
        <v>39</v>
      </c>
      <c r="F49" s="26" t="s">
        <v>39</v>
      </c>
      <c r="G49" s="26" t="s">
        <v>39</v>
      </c>
      <c r="H49" s="26" t="s">
        <v>39</v>
      </c>
      <c r="I49" s="26" t="s">
        <v>39</v>
      </c>
      <c r="J49" s="26" t="s">
        <v>39</v>
      </c>
      <c r="K49" s="26" t="s">
        <v>39</v>
      </c>
      <c r="L49" s="26" t="s">
        <v>39</v>
      </c>
      <c r="M49" s="26">
        <v>54.739795786560606</v>
      </c>
      <c r="N49" s="26">
        <v>52.678200875352232</v>
      </c>
      <c r="O49" s="26">
        <v>53.673679871619541</v>
      </c>
      <c r="P49" s="26">
        <v>56.036949751302487</v>
      </c>
      <c r="Q49" s="26">
        <v>57.940350082919934</v>
      </c>
      <c r="R49" s="26">
        <v>60.003347118959816</v>
      </c>
      <c r="S49" s="26">
        <v>62.773983880045968</v>
      </c>
      <c r="T49" s="26">
        <v>65.972835800400816</v>
      </c>
      <c r="U49" s="26">
        <v>68.50960916341424</v>
      </c>
      <c r="V49" s="26">
        <v>66.877101769405144</v>
      </c>
      <c r="W49" s="26">
        <v>63.335085968261055</v>
      </c>
      <c r="X49" s="26">
        <v>61.226051478677633</v>
      </c>
      <c r="Y49" s="26">
        <v>61.277362159294704</v>
      </c>
      <c r="Z49" s="26">
        <v>62.068099007660415</v>
      </c>
      <c r="AA49" s="26">
        <v>63.853915184441256</v>
      </c>
      <c r="AB49" s="26">
        <v>65.932312219181625</v>
      </c>
      <c r="AC49" s="26">
        <v>66.740412722660693</v>
      </c>
      <c r="AD49" s="26">
        <v>70.600568941841217</v>
      </c>
      <c r="AE49" s="26">
        <v>71.491460426288668</v>
      </c>
      <c r="AF49" s="26">
        <v>74.070249741961661</v>
      </c>
      <c r="AG49" s="26">
        <v>72.511887588312788</v>
      </c>
      <c r="AH49" s="26">
        <v>71.983159197270652</v>
      </c>
    </row>
    <row r="50" spans="1:76" x14ac:dyDescent="0.2">
      <c r="A50" s="12" t="s">
        <v>50</v>
      </c>
      <c r="B50" s="19" t="s">
        <v>140</v>
      </c>
      <c r="C50" s="13" t="s">
        <v>39</v>
      </c>
      <c r="D50" s="13" t="s">
        <v>39</v>
      </c>
      <c r="E50" s="13" t="s">
        <v>39</v>
      </c>
      <c r="F50" s="13" t="s">
        <v>39</v>
      </c>
      <c r="G50" s="13" t="s">
        <v>39</v>
      </c>
      <c r="H50" s="13" t="s">
        <v>39</v>
      </c>
      <c r="I50" s="13" t="s">
        <v>39</v>
      </c>
      <c r="J50" s="13" t="s">
        <v>39</v>
      </c>
      <c r="K50" s="13" t="s">
        <v>39</v>
      </c>
      <c r="L50" s="13" t="s">
        <v>39</v>
      </c>
      <c r="M50" s="13" t="s">
        <v>39</v>
      </c>
      <c r="N50" s="13" t="s">
        <v>39</v>
      </c>
      <c r="O50" s="13">
        <v>60.489279327412895</v>
      </c>
      <c r="P50" s="13">
        <v>60.340219685302444</v>
      </c>
      <c r="Q50" s="13">
        <v>61.79060754578164</v>
      </c>
      <c r="R50" s="13">
        <v>61.675146561671149</v>
      </c>
      <c r="S50" s="13">
        <v>61.964985781263451</v>
      </c>
      <c r="T50" s="13">
        <v>66.518079469619863</v>
      </c>
      <c r="U50" s="13">
        <v>67.318952125083271</v>
      </c>
      <c r="V50" s="13">
        <v>65.237270394954251</v>
      </c>
      <c r="W50" s="13">
        <v>62.651240928159382</v>
      </c>
      <c r="X50" s="13">
        <v>60.858331817839975</v>
      </c>
      <c r="Y50" s="13">
        <v>58.494659312505725</v>
      </c>
      <c r="Z50" s="13">
        <v>56.507435386686097</v>
      </c>
      <c r="AA50" s="13">
        <v>59.11366486545262</v>
      </c>
      <c r="AB50" s="13">
        <v>60.324751361322605</v>
      </c>
      <c r="AC50" s="13">
        <v>61.379083147770153</v>
      </c>
      <c r="AD50" s="13">
        <v>63.815001003172341</v>
      </c>
      <c r="AE50" s="13">
        <v>65.378623287260183</v>
      </c>
      <c r="AF50" s="13">
        <v>67.03441467318406</v>
      </c>
      <c r="AG50" s="13">
        <v>67.146727121519362</v>
      </c>
      <c r="AH50" s="13">
        <v>68.20906034740166</v>
      </c>
    </row>
    <row r="51" spans="1:76" x14ac:dyDescent="0.2">
      <c r="A51" s="24" t="s">
        <v>6</v>
      </c>
      <c r="B51" s="25" t="s">
        <v>141</v>
      </c>
      <c r="C51" s="26" t="s">
        <v>39</v>
      </c>
      <c r="D51" s="26" t="s">
        <v>39</v>
      </c>
      <c r="E51" s="26" t="s">
        <v>39</v>
      </c>
      <c r="F51" s="26" t="s">
        <v>39</v>
      </c>
      <c r="G51" s="26" t="s">
        <v>39</v>
      </c>
      <c r="H51" s="26" t="s">
        <v>39</v>
      </c>
      <c r="I51" s="26" t="s">
        <v>39</v>
      </c>
      <c r="J51" s="26" t="s">
        <v>39</v>
      </c>
      <c r="K51" s="26" t="s">
        <v>39</v>
      </c>
      <c r="L51" s="26" t="s">
        <v>39</v>
      </c>
      <c r="M51" s="26">
        <v>78.625484323116524</v>
      </c>
      <c r="N51" s="26">
        <v>79.442586169217094</v>
      </c>
      <c r="O51" s="26">
        <v>78.827302086589185</v>
      </c>
      <c r="P51" s="26">
        <v>78.819446513402923</v>
      </c>
      <c r="Q51" s="26">
        <v>79.976964819141344</v>
      </c>
      <c r="R51" s="26">
        <v>79.164117647930183</v>
      </c>
      <c r="S51" s="26">
        <v>79.442889607361451</v>
      </c>
      <c r="T51" s="26">
        <v>80.016685530871968</v>
      </c>
      <c r="U51" s="26">
        <v>79.234243856990489</v>
      </c>
      <c r="V51" s="26">
        <v>76.262382695929915</v>
      </c>
      <c r="W51" s="26">
        <v>75.272492454410909</v>
      </c>
      <c r="X51" s="26">
        <v>73.650274802616039</v>
      </c>
      <c r="Y51" s="26">
        <v>70.378777797222668</v>
      </c>
      <c r="Z51" s="26">
        <v>67.02762050558303</v>
      </c>
      <c r="AA51" s="26">
        <v>66.040369116849746</v>
      </c>
      <c r="AB51" s="26">
        <v>66.661221946510835</v>
      </c>
      <c r="AC51" s="26">
        <v>68.551342618695259</v>
      </c>
      <c r="AD51" s="26">
        <v>70.033390951024515</v>
      </c>
      <c r="AE51" s="26">
        <v>73.29369746978719</v>
      </c>
      <c r="AF51" s="26">
        <v>76.18296370619629</v>
      </c>
      <c r="AG51" s="26">
        <v>75.878475148515378</v>
      </c>
      <c r="AH51" s="26">
        <v>76.666773571321983</v>
      </c>
    </row>
    <row r="52" spans="1:76" x14ac:dyDescent="0.2">
      <c r="A52" s="12" t="s">
        <v>26</v>
      </c>
      <c r="B52" s="19" t="s">
        <v>142</v>
      </c>
      <c r="C52" s="13" t="s">
        <v>39</v>
      </c>
      <c r="D52" s="13" t="s">
        <v>39</v>
      </c>
      <c r="E52" s="13" t="s">
        <v>39</v>
      </c>
      <c r="F52" s="13" t="s">
        <v>39</v>
      </c>
      <c r="G52" s="13" t="s">
        <v>39</v>
      </c>
      <c r="H52" s="13" t="s">
        <v>39</v>
      </c>
      <c r="I52" s="13" t="s">
        <v>39</v>
      </c>
      <c r="J52" s="13" t="s">
        <v>39</v>
      </c>
      <c r="K52" s="13" t="s">
        <v>39</v>
      </c>
      <c r="L52" s="13" t="s">
        <v>39</v>
      </c>
      <c r="M52" s="13">
        <v>75.292134570918151</v>
      </c>
      <c r="N52" s="13">
        <v>76.553308326625569</v>
      </c>
      <c r="O52" s="13">
        <v>74.749633675344853</v>
      </c>
      <c r="P52" s="13">
        <v>74.491764099673347</v>
      </c>
      <c r="Q52" s="13">
        <v>75.058225169909505</v>
      </c>
      <c r="R52" s="13">
        <v>73.522822646851282</v>
      </c>
      <c r="S52" s="13">
        <v>73.639381171438174</v>
      </c>
      <c r="T52" s="13">
        <v>73.487971260230552</v>
      </c>
      <c r="U52" s="13">
        <v>72.876199678478699</v>
      </c>
      <c r="V52" s="13">
        <v>71.938522286484201</v>
      </c>
      <c r="W52" s="13">
        <v>72.527116592426339</v>
      </c>
      <c r="X52" s="13">
        <v>73.847905854649625</v>
      </c>
      <c r="Y52" s="13">
        <v>74.026852110594461</v>
      </c>
      <c r="Z52" s="13">
        <v>75.079011456102222</v>
      </c>
      <c r="AA52" s="13">
        <v>75.715217032679092</v>
      </c>
      <c r="AB52" s="13">
        <v>77.03499063276908</v>
      </c>
      <c r="AC52" s="13">
        <v>78.890033876762473</v>
      </c>
      <c r="AD52" s="13">
        <v>80.116157084943325</v>
      </c>
      <c r="AE52" s="13">
        <v>81.524789783906442</v>
      </c>
      <c r="AF52" s="13">
        <v>82.36311966418755</v>
      </c>
      <c r="AG52" s="13">
        <v>81.704725446720289</v>
      </c>
      <c r="AH52" s="13">
        <v>82.440627378390914</v>
      </c>
    </row>
    <row r="53" spans="1:76" x14ac:dyDescent="0.2">
      <c r="A53" s="30" t="s">
        <v>31</v>
      </c>
      <c r="B53" s="31" t="s">
        <v>143</v>
      </c>
      <c r="C53" s="32" t="s">
        <v>39</v>
      </c>
      <c r="D53" s="32" t="s">
        <v>39</v>
      </c>
      <c r="E53" s="32" t="s">
        <v>39</v>
      </c>
      <c r="F53" s="32" t="s">
        <v>39</v>
      </c>
      <c r="G53" s="32" t="s">
        <v>39</v>
      </c>
      <c r="H53" s="32" t="s">
        <v>39</v>
      </c>
      <c r="I53" s="32" t="s">
        <v>39</v>
      </c>
      <c r="J53" s="32" t="s">
        <v>39</v>
      </c>
      <c r="K53" s="32" t="s">
        <v>39</v>
      </c>
      <c r="L53" s="32" t="s">
        <v>39</v>
      </c>
      <c r="M53" s="32">
        <v>68.62137716283199</v>
      </c>
      <c r="N53" s="32">
        <v>67.811483995846217</v>
      </c>
      <c r="O53" s="32">
        <v>63.574006848844832</v>
      </c>
      <c r="P53" s="32">
        <v>63.779258197092595</v>
      </c>
      <c r="Q53" s="32">
        <v>63.38271560211669</v>
      </c>
      <c r="R53" s="32">
        <v>63.744173235573257</v>
      </c>
      <c r="S53" s="32">
        <v>64.629197270057432</v>
      </c>
      <c r="T53" s="32">
        <v>64.818639119635762</v>
      </c>
      <c r="U53" s="32">
        <v>65.653322263389867</v>
      </c>
      <c r="V53" s="32">
        <v>65.23749716297138</v>
      </c>
      <c r="W53" s="32">
        <v>67.896353601173757</v>
      </c>
      <c r="X53" s="32">
        <v>66.316864207628299</v>
      </c>
      <c r="Y53" s="32">
        <v>67.587915485430372</v>
      </c>
      <c r="Z53" s="32">
        <v>67.596050572267202</v>
      </c>
      <c r="AA53" s="32">
        <v>68.659056272642999</v>
      </c>
      <c r="AB53" s="32">
        <v>69.508489196673025</v>
      </c>
      <c r="AC53" s="32">
        <v>69.718839953389207</v>
      </c>
      <c r="AD53" s="32">
        <v>71.783536896520346</v>
      </c>
      <c r="AE53" s="32">
        <v>73.202122023281945</v>
      </c>
      <c r="AF53" s="32">
        <v>74.588822338285382</v>
      </c>
      <c r="AG53" s="32">
        <v>74.443551468726724</v>
      </c>
      <c r="AH53" s="32">
        <v>71.054047804099497</v>
      </c>
    </row>
    <row r="54" spans="1:76" x14ac:dyDescent="0.2">
      <c r="A54" s="128" t="s">
        <v>153</v>
      </c>
      <c r="B54" s="127"/>
      <c r="C54" s="6"/>
      <c r="D54" s="6"/>
      <c r="E54" s="6"/>
      <c r="F54" s="6"/>
      <c r="G54" s="6"/>
      <c r="H54" s="6"/>
      <c r="I54" s="6"/>
      <c r="J54" s="6"/>
      <c r="K54" s="6"/>
      <c r="L54" s="6"/>
      <c r="M54" s="130">
        <f t="shared" ref="M54:AG54" si="0">AVERAGE(M5:M42)</f>
        <v>73.773663130420687</v>
      </c>
      <c r="N54" s="130">
        <f t="shared" si="0"/>
        <v>73.646421472632596</v>
      </c>
      <c r="O54" s="130">
        <f t="shared" si="0"/>
        <v>73.372743157946687</v>
      </c>
      <c r="P54" s="130">
        <f t="shared" si="0"/>
        <v>73.156989918326914</v>
      </c>
      <c r="Q54" s="130">
        <f t="shared" si="0"/>
        <v>73.143648205292635</v>
      </c>
      <c r="R54" s="130">
        <f t="shared" si="0"/>
        <v>73.645078028167859</v>
      </c>
      <c r="S54" s="130">
        <f t="shared" si="0"/>
        <v>74.45469820586446</v>
      </c>
      <c r="T54" s="130">
        <f t="shared" si="0"/>
        <v>75.189180557833666</v>
      </c>
      <c r="U54" s="130">
        <f t="shared" si="0"/>
        <v>74.995609551382088</v>
      </c>
      <c r="V54" s="130">
        <f t="shared" si="0"/>
        <v>72.084658587698215</v>
      </c>
      <c r="W54" s="130">
        <f t="shared" si="0"/>
        <v>71.426324177289004</v>
      </c>
      <c r="X54" s="130">
        <f t="shared" si="0"/>
        <v>71.798410941794643</v>
      </c>
      <c r="Y54" s="130">
        <f t="shared" si="0"/>
        <v>71.826579694058395</v>
      </c>
      <c r="Z54" s="130">
        <f t="shared" si="0"/>
        <v>72.009922050339142</v>
      </c>
      <c r="AA54" s="130">
        <f t="shared" si="0"/>
        <v>72.662841255410342</v>
      </c>
      <c r="AB54" s="130">
        <f t="shared" si="0"/>
        <v>73.380111249391021</v>
      </c>
      <c r="AC54" s="130">
        <f t="shared" si="0"/>
        <v>73.986891732788209</v>
      </c>
      <c r="AD54" s="130">
        <f t="shared" si="0"/>
        <v>74.892339401892116</v>
      </c>
      <c r="AE54" s="130">
        <f t="shared" si="0"/>
        <v>75.697047988934699</v>
      </c>
      <c r="AF54" s="130">
        <f t="shared" si="0"/>
        <v>75.945920897364005</v>
      </c>
      <c r="AG54" s="130">
        <f t="shared" si="0"/>
        <v>74.08877363470792</v>
      </c>
      <c r="AH54" s="130">
        <f>AVERAGE(AH5:AH42)</f>
        <v>75.124173265479499</v>
      </c>
    </row>
    <row r="55" spans="1:76" x14ac:dyDescent="0.2">
      <c r="A55" s="14"/>
      <c r="B55" s="127" t="s">
        <v>155</v>
      </c>
      <c r="C55" s="6"/>
      <c r="D55" s="6"/>
      <c r="E55" s="6"/>
      <c r="F55" s="6"/>
      <c r="G55" s="6"/>
      <c r="H55" s="6"/>
      <c r="I55" s="6"/>
      <c r="J55" s="6"/>
      <c r="K55" s="6"/>
      <c r="L55" s="6"/>
      <c r="M55" s="13">
        <f>M54-EPR_Women!M54</f>
        <v>18.107704849697278</v>
      </c>
      <c r="N55" s="13">
        <f>N54-EPR_Women!N54</f>
        <v>17.547458275352476</v>
      </c>
      <c r="O55" s="13">
        <f>O54-EPR_Women!O54</f>
        <v>16.977850698802143</v>
      </c>
      <c r="P55" s="13">
        <f>P54-EPR_Women!P54</f>
        <v>16.635501103437655</v>
      </c>
      <c r="Q55" s="13">
        <f>Q54-EPR_Women!Q54</f>
        <v>16.441746107281318</v>
      </c>
      <c r="R55" s="13">
        <f>R54-EPR_Women!R54</f>
        <v>16.087925241335135</v>
      </c>
      <c r="S55" s="13">
        <f>S54-EPR_Women!S54</f>
        <v>16.037682808277481</v>
      </c>
      <c r="T55" s="13">
        <f>T54-EPR_Women!T54</f>
        <v>15.885717762394428</v>
      </c>
      <c r="U55" s="13">
        <f>U54-EPR_Women!U54</f>
        <v>15.159328616970548</v>
      </c>
      <c r="V55" s="13">
        <f>V54-EPR_Women!V54</f>
        <v>13.059796021819281</v>
      </c>
      <c r="W55" s="13">
        <f>W54-EPR_Women!W54</f>
        <v>12.719907016914149</v>
      </c>
      <c r="X55" s="13">
        <f>X54-EPR_Women!X54</f>
        <v>12.812497653150217</v>
      </c>
      <c r="Y55" s="13">
        <f>Y54-EPR_Women!Y54</f>
        <v>12.28156724768656</v>
      </c>
      <c r="Z55" s="13">
        <f>Z54-EPR_Women!Z54</f>
        <v>12.116295361322756</v>
      </c>
      <c r="AA55" s="13">
        <f>AA54-EPR_Women!AA54</f>
        <v>12.085036744269516</v>
      </c>
      <c r="AB55" s="13">
        <f>AB54-EPR_Women!AB54</f>
        <v>11.965047169097446</v>
      </c>
      <c r="AC55" s="13">
        <f>AC54-EPR_Women!AC54</f>
        <v>11.770018834317575</v>
      </c>
      <c r="AD55" s="13">
        <f>AD54-EPR_Women!AD54</f>
        <v>11.697720206795012</v>
      </c>
      <c r="AE55" s="13">
        <f>AE54-EPR_Women!AE54</f>
        <v>11.607248431896934</v>
      </c>
      <c r="AF55" s="13">
        <f>AF54-EPR_Women!AF54</f>
        <v>11.190786585246229</v>
      </c>
      <c r="AG55" s="13">
        <f>AG54-EPR_Women!AG54</f>
        <v>10.97711992160292</v>
      </c>
      <c r="AH55" s="13">
        <f>AH54-EPR_Women!AH54</f>
        <v>10.543548072502233</v>
      </c>
      <c r="AI55" s="97"/>
      <c r="AJ55" s="142">
        <f>M55-AH55</f>
        <v>7.5641567771950449</v>
      </c>
      <c r="AK55" s="97"/>
      <c r="AL55" s="97"/>
      <c r="AM55" s="97"/>
      <c r="AN55" s="97"/>
      <c r="AO55" s="97"/>
      <c r="AP55" s="97"/>
      <c r="AQ55" s="97"/>
      <c r="AR55" s="97"/>
      <c r="AS55" s="97"/>
      <c r="AT55" s="97"/>
      <c r="AU55" s="97"/>
      <c r="AV55" s="97"/>
      <c r="AW55" s="97"/>
      <c r="AX55" s="97"/>
      <c r="AY55" s="97"/>
      <c r="AZ55" s="97"/>
      <c r="BA55" s="97"/>
      <c r="BB55" s="97"/>
      <c r="BC55" s="97"/>
      <c r="BD55" s="97"/>
      <c r="BE55" s="97"/>
      <c r="BF55" s="97"/>
      <c r="BG55" s="97"/>
      <c r="BH55" s="97"/>
      <c r="BI55" s="97"/>
      <c r="BJ55" s="97"/>
      <c r="BK55" s="97"/>
      <c r="BL55" s="97"/>
      <c r="BM55" s="97"/>
      <c r="BN55" s="97"/>
      <c r="BO55" s="97"/>
      <c r="BP55" s="97"/>
      <c r="BQ55" s="97"/>
      <c r="BR55" s="97"/>
      <c r="BS55" s="97"/>
      <c r="BT55" s="97"/>
      <c r="BU55" s="97"/>
      <c r="BV55" s="97"/>
      <c r="BW55" s="97"/>
      <c r="BX55" s="97"/>
    </row>
    <row r="56" spans="1:76" s="16" customFormat="1" x14ac:dyDescent="0.2">
      <c r="A56" s="14" t="s">
        <v>45</v>
      </c>
      <c r="B56" s="19"/>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row>
    <row r="57" spans="1:76" x14ac:dyDescent="0.2">
      <c r="A57" s="186" t="s">
        <v>74</v>
      </c>
      <c r="B57" s="186"/>
      <c r="C57" s="186"/>
      <c r="D57" s="186"/>
      <c r="E57" s="186"/>
      <c r="F57" s="186"/>
      <c r="G57" s="186"/>
      <c r="H57" s="186"/>
      <c r="I57" s="186"/>
      <c r="J57" s="186"/>
      <c r="K57" s="186"/>
      <c r="L57" s="186"/>
      <c r="M57" s="186"/>
      <c r="N57" s="186"/>
      <c r="O57" s="186"/>
      <c r="P57" s="186"/>
      <c r="Q57" s="186"/>
      <c r="R57" s="186"/>
      <c r="S57" s="186"/>
      <c r="T57" s="186"/>
      <c r="U57" s="186"/>
      <c r="V57" s="186"/>
      <c r="W57" s="186"/>
      <c r="X57" s="186"/>
      <c r="Y57" s="186"/>
      <c r="Z57" s="186"/>
      <c r="AA57" s="186"/>
      <c r="AB57" s="186"/>
      <c r="AC57" s="186"/>
      <c r="AD57" s="186"/>
      <c r="AE57" s="17"/>
      <c r="AF57" s="17"/>
      <c r="AG57" s="17"/>
      <c r="AH57" s="17"/>
      <c r="AI57" s="17"/>
      <c r="AJ57" s="17"/>
      <c r="AK57" s="17"/>
      <c r="AL57" s="17"/>
      <c r="AM57" s="17"/>
      <c r="AN57" s="17"/>
      <c r="AO57" s="17"/>
      <c r="AP57" s="17"/>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row>
    <row r="58" spans="1:76" x14ac:dyDescent="0.2">
      <c r="A58" s="186"/>
      <c r="B58" s="186"/>
      <c r="C58" s="186"/>
      <c r="D58" s="186"/>
      <c r="E58" s="186"/>
      <c r="F58" s="186"/>
      <c r="G58" s="186"/>
      <c r="H58" s="186"/>
      <c r="I58" s="186"/>
      <c r="J58" s="186"/>
      <c r="K58" s="186"/>
      <c r="L58" s="186"/>
      <c r="M58" s="186"/>
      <c r="N58" s="186"/>
      <c r="O58" s="186"/>
      <c r="P58" s="186"/>
      <c r="Q58" s="186"/>
      <c r="R58" s="186"/>
      <c r="S58" s="186"/>
      <c r="T58" s="186"/>
      <c r="U58" s="186"/>
      <c r="V58" s="186"/>
      <c r="W58" s="186"/>
      <c r="X58" s="186"/>
      <c r="Y58" s="186"/>
      <c r="Z58" s="186"/>
      <c r="AA58" s="186"/>
      <c r="AB58" s="186"/>
      <c r="AC58" s="186"/>
      <c r="AD58" s="186"/>
      <c r="AE58" s="17"/>
      <c r="AF58" s="17"/>
      <c r="AG58" s="17"/>
      <c r="AH58" s="17"/>
      <c r="AI58" s="17"/>
      <c r="AJ58" s="17"/>
      <c r="AK58" s="17"/>
      <c r="AL58" s="17"/>
      <c r="AM58" s="17"/>
      <c r="AN58" s="17"/>
      <c r="AO58" s="17"/>
      <c r="AP58" s="17"/>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row>
    <row r="59" spans="1:76" ht="12.75" customHeight="1" x14ac:dyDescent="0.2">
      <c r="A59" s="185" t="s">
        <v>75</v>
      </c>
      <c r="B59" s="185"/>
      <c r="C59" s="185"/>
      <c r="D59" s="185"/>
      <c r="E59" s="185"/>
      <c r="F59" s="185"/>
      <c r="G59" s="185"/>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c r="AE59" s="7"/>
    </row>
    <row r="60" spans="1:76" x14ac:dyDescent="0.2">
      <c r="A60" s="185"/>
      <c r="B60" s="185"/>
      <c r="C60" s="185"/>
      <c r="D60" s="185"/>
      <c r="E60" s="185"/>
      <c r="F60" s="185"/>
      <c r="G60" s="185"/>
      <c r="H60" s="185"/>
      <c r="I60" s="185"/>
      <c r="J60" s="185"/>
      <c r="K60" s="185"/>
      <c r="L60" s="185"/>
      <c r="M60" s="185"/>
      <c r="N60" s="185"/>
      <c r="O60" s="185"/>
      <c r="P60" s="185"/>
      <c r="Q60" s="185"/>
      <c r="R60" s="185"/>
      <c r="S60" s="185"/>
      <c r="T60" s="185"/>
      <c r="U60" s="185"/>
      <c r="V60" s="185"/>
      <c r="W60" s="185"/>
      <c r="X60" s="185"/>
      <c r="Y60" s="185"/>
      <c r="Z60" s="185"/>
      <c r="AA60" s="185"/>
      <c r="AB60" s="185"/>
      <c r="AC60" s="185"/>
      <c r="AD60" s="185"/>
      <c r="AI60" s="97"/>
      <c r="AJ60" s="97"/>
      <c r="AK60" s="97"/>
      <c r="AL60" s="97"/>
      <c r="AM60" s="97"/>
      <c r="AN60" s="97"/>
      <c r="AO60" s="97"/>
      <c r="AP60" s="97"/>
      <c r="AQ60" s="97"/>
      <c r="AR60" s="97"/>
      <c r="AS60" s="97"/>
      <c r="AT60" s="97"/>
      <c r="AU60" s="97"/>
      <c r="AV60" s="97"/>
      <c r="AW60" s="97"/>
      <c r="AX60" s="97"/>
      <c r="AY60" s="97"/>
      <c r="AZ60" s="97"/>
      <c r="BA60" s="97"/>
      <c r="BB60" s="97"/>
      <c r="BC60" s="97"/>
      <c r="BD60" s="97"/>
      <c r="BE60" s="97"/>
      <c r="BF60" s="97"/>
      <c r="BG60" s="97"/>
      <c r="BH60" s="97"/>
      <c r="BI60" s="97"/>
      <c r="BJ60" s="97"/>
      <c r="BK60" s="97"/>
      <c r="BL60" s="97"/>
      <c r="BM60" s="97"/>
      <c r="BN60" s="97"/>
      <c r="BO60" s="97"/>
      <c r="BP60" s="97"/>
      <c r="BQ60" s="97"/>
      <c r="BR60" s="97"/>
      <c r="BS60" s="97"/>
      <c r="BT60" s="97"/>
      <c r="BU60" s="97"/>
      <c r="BV60" s="97"/>
      <c r="BW60" s="97"/>
      <c r="BX60" s="97"/>
    </row>
    <row r="61" spans="1:76" x14ac:dyDescent="0.2">
      <c r="A61" s="185" t="s">
        <v>76</v>
      </c>
      <c r="B61" s="185"/>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7"/>
    </row>
    <row r="62" spans="1:76" x14ac:dyDescent="0.2">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c r="AI62" s="97"/>
      <c r="AJ62" s="97"/>
      <c r="AK62" s="97"/>
      <c r="AL62" s="97"/>
      <c r="AM62" s="97"/>
      <c r="AN62" s="97"/>
      <c r="AO62" s="97"/>
      <c r="AP62" s="97"/>
      <c r="AQ62" s="97"/>
      <c r="AR62" s="97"/>
      <c r="AS62" s="97"/>
      <c r="AT62" s="97"/>
      <c r="AU62" s="97"/>
      <c r="AV62" s="97"/>
      <c r="AW62" s="97"/>
      <c r="AX62" s="97"/>
      <c r="AY62" s="97"/>
      <c r="AZ62" s="97"/>
      <c r="BA62" s="97"/>
      <c r="BB62" s="97"/>
      <c r="BC62" s="97"/>
      <c r="BD62" s="97"/>
      <c r="BE62" s="97"/>
      <c r="BF62" s="97"/>
      <c r="BG62" s="97"/>
      <c r="BH62" s="97"/>
      <c r="BI62" s="97"/>
      <c r="BJ62" s="97"/>
      <c r="BK62" s="97"/>
      <c r="BL62" s="97"/>
      <c r="BM62" s="97"/>
      <c r="BN62" s="97"/>
      <c r="BO62" s="97"/>
      <c r="BP62" s="97"/>
      <c r="BQ62" s="97"/>
      <c r="BR62" s="97"/>
      <c r="BS62" s="97"/>
      <c r="BT62" s="97"/>
      <c r="BU62" s="97"/>
      <c r="BV62" s="97"/>
      <c r="BW62" s="97"/>
      <c r="BX62" s="97"/>
    </row>
    <row r="63" spans="1:76" x14ac:dyDescent="0.2">
      <c r="A63" s="18" t="s">
        <v>64</v>
      </c>
      <c r="B63" s="19"/>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row>
  </sheetData>
  <mergeCells count="5">
    <mergeCell ref="A59:AD60"/>
    <mergeCell ref="A61:AD62"/>
    <mergeCell ref="A57:AD58"/>
    <mergeCell ref="A1:AH1"/>
    <mergeCell ref="A2:AH2"/>
  </mergeCells>
  <phoneticPr fontId="37" type="noConversion"/>
  <hyperlinks>
    <hyperlink ref="A63" r:id="rId1" display="Source: OECD Employment Database 2014" xr:uid="{00000000-0004-0000-0200-000000000000}"/>
  </hyperlinks>
  <pageMargins left="0.70866141732283472" right="0.70866141732283472" top="0.74803149606299213" bottom="0.74803149606299213" header="0.31496062992125984" footer="0.31496062992125984"/>
  <pageSetup paperSize="9" scale="57" orientation="portrait" r:id="rId2"/>
  <headerFooter>
    <oddHeader>&amp;LOECD Family database (http://www.oecd.org/els/family/database.htm)</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5">
    <tabColor rgb="FFFFFF00"/>
  </sheetPr>
  <dimension ref="A1:BY67"/>
  <sheetViews>
    <sheetView showGridLines="0" zoomScale="85" zoomScaleNormal="85" workbookViewId="0">
      <pane xSplit="2" ySplit="4" topLeftCell="C5" activePane="bottomRight" state="frozen"/>
      <selection activeCell="AH33" sqref="M33:AH33"/>
      <selection pane="topRight" activeCell="AH33" sqref="M33:AH33"/>
      <selection pane="bottomLeft" activeCell="AH33" sqref="M33:AH33"/>
      <selection pane="bottomRight" activeCell="C5" sqref="C5"/>
    </sheetView>
  </sheetViews>
  <sheetFormatPr defaultColWidth="8.85546875" defaultRowHeight="12.75" x14ac:dyDescent="0.2"/>
  <cols>
    <col min="1" max="1" width="16.85546875" style="3" customWidth="1"/>
    <col min="2" max="2" width="4.42578125" style="3" bestFit="1" customWidth="1"/>
    <col min="3" max="18" width="5" style="1" bestFit="1" customWidth="1"/>
    <col min="19" max="21" width="5" style="1" customWidth="1"/>
    <col min="22" max="25" width="5" style="1" bestFit="1" customWidth="1"/>
    <col min="26" max="34" width="5" style="1" customWidth="1"/>
    <col min="35" max="50" width="5" style="1" bestFit="1" customWidth="1"/>
    <col min="51" max="51" width="5" style="1" customWidth="1"/>
    <col min="52" max="74" width="5" style="1" bestFit="1" customWidth="1"/>
    <col min="75" max="76" width="5" style="1" customWidth="1"/>
    <col min="77" max="77" width="10" style="2" customWidth="1"/>
    <col min="78" max="16384" width="8.85546875" style="3"/>
  </cols>
  <sheetData>
    <row r="1" spans="1:77" x14ac:dyDescent="0.2">
      <c r="A1" s="187" t="s">
        <v>150</v>
      </c>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c r="AH1" s="187"/>
      <c r="BN1" s="2"/>
      <c r="BO1" s="3"/>
      <c r="BP1" s="3"/>
      <c r="BQ1" s="3"/>
      <c r="BR1" s="3"/>
      <c r="BS1" s="3"/>
      <c r="BT1" s="3"/>
      <c r="BU1" s="3"/>
      <c r="BV1" s="3"/>
      <c r="BW1" s="3"/>
      <c r="BX1" s="3"/>
      <c r="BY1" s="3"/>
    </row>
    <row r="2" spans="1:77" ht="13.5" thickBot="1" x14ac:dyDescent="0.25">
      <c r="A2" s="188" t="s">
        <v>52</v>
      </c>
      <c r="B2" s="188"/>
      <c r="C2" s="188"/>
      <c r="D2" s="188"/>
      <c r="E2" s="188"/>
      <c r="F2" s="188"/>
      <c r="G2" s="188"/>
      <c r="H2" s="188"/>
      <c r="I2" s="188"/>
      <c r="J2" s="188"/>
      <c r="K2" s="188"/>
      <c r="L2" s="188"/>
      <c r="M2" s="188"/>
      <c r="N2" s="188"/>
      <c r="O2" s="188"/>
      <c r="P2" s="188"/>
      <c r="Q2" s="188"/>
      <c r="R2" s="188"/>
      <c r="S2" s="188"/>
      <c r="T2" s="188"/>
      <c r="U2" s="188"/>
      <c r="V2" s="188"/>
      <c r="W2" s="188"/>
      <c r="X2" s="188"/>
      <c r="Y2" s="188"/>
      <c r="Z2" s="188"/>
      <c r="AA2" s="188"/>
      <c r="AB2" s="188"/>
      <c r="AC2" s="188"/>
      <c r="AD2" s="188"/>
      <c r="AE2" s="188"/>
      <c r="AF2" s="188"/>
      <c r="AG2" s="188"/>
      <c r="AH2" s="188"/>
      <c r="BY2" s="1"/>
    </row>
    <row r="3" spans="1:77" x14ac:dyDescent="0.2">
      <c r="A3" s="189" t="s">
        <v>51</v>
      </c>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row>
    <row r="4" spans="1:77" ht="12.75" customHeight="1" x14ac:dyDescent="0.2">
      <c r="A4" s="21" t="s">
        <v>42</v>
      </c>
      <c r="B4" s="22"/>
      <c r="C4" s="23">
        <v>1990</v>
      </c>
      <c r="D4" s="23">
        <v>1991</v>
      </c>
      <c r="E4" s="23">
        <v>1992</v>
      </c>
      <c r="F4" s="23">
        <v>1993</v>
      </c>
      <c r="G4" s="23">
        <v>1994</v>
      </c>
      <c r="H4" s="23">
        <v>1995</v>
      </c>
      <c r="I4" s="23">
        <v>1996</v>
      </c>
      <c r="J4" s="23">
        <v>1997</v>
      </c>
      <c r="K4" s="23">
        <v>1998</v>
      </c>
      <c r="L4" s="23">
        <v>1999</v>
      </c>
      <c r="M4" s="23">
        <v>2000</v>
      </c>
      <c r="N4" s="23">
        <v>2001</v>
      </c>
      <c r="O4" s="23">
        <v>2002</v>
      </c>
      <c r="P4" s="23">
        <v>2003</v>
      </c>
      <c r="Q4" s="23">
        <v>2004</v>
      </c>
      <c r="R4" s="23">
        <v>2005</v>
      </c>
      <c r="S4" s="23">
        <v>2006</v>
      </c>
      <c r="T4" s="23">
        <v>2007</v>
      </c>
      <c r="U4" s="23">
        <v>2008</v>
      </c>
      <c r="V4" s="23">
        <v>2009</v>
      </c>
      <c r="W4" s="23">
        <v>2010</v>
      </c>
      <c r="X4" s="23">
        <v>2011</v>
      </c>
      <c r="Y4" s="23">
        <v>2012</v>
      </c>
      <c r="Z4" s="23">
        <v>2013</v>
      </c>
      <c r="AA4" s="23">
        <v>2014</v>
      </c>
      <c r="AB4" s="23">
        <v>2015</v>
      </c>
      <c r="AC4" s="23">
        <v>2016</v>
      </c>
      <c r="AD4" s="23">
        <v>2017</v>
      </c>
      <c r="AE4" s="23">
        <v>2018</v>
      </c>
      <c r="AF4" s="23">
        <v>2019</v>
      </c>
      <c r="AG4" s="23">
        <v>2020</v>
      </c>
      <c r="AH4" s="23">
        <v>2021</v>
      </c>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row>
    <row r="5" spans="1:77" x14ac:dyDescent="0.2">
      <c r="A5" s="24" t="s">
        <v>0</v>
      </c>
      <c r="B5" s="25" t="s">
        <v>95</v>
      </c>
      <c r="C5" s="109">
        <v>57.375864423414882</v>
      </c>
      <c r="D5" s="26">
        <v>55.963000389859893</v>
      </c>
      <c r="E5" s="26">
        <v>55.600020119281915</v>
      </c>
      <c r="F5" s="26">
        <v>55.442060459008204</v>
      </c>
      <c r="G5" s="26">
        <v>56.862184458662583</v>
      </c>
      <c r="H5" s="26">
        <v>58.794177511186341</v>
      </c>
      <c r="I5" s="26">
        <v>58.960579038736959</v>
      </c>
      <c r="J5" s="26">
        <v>58.843504376522837</v>
      </c>
      <c r="K5" s="26">
        <v>59.405665046296605</v>
      </c>
      <c r="L5" s="26">
        <v>59.85481713080172</v>
      </c>
      <c r="M5" s="26">
        <v>61.268910779643392</v>
      </c>
      <c r="N5" s="26">
        <v>61.654511792806566</v>
      </c>
      <c r="O5" s="26">
        <v>62.040341878961712</v>
      </c>
      <c r="P5" s="26">
        <v>62.979407344471106</v>
      </c>
      <c r="Q5" s="26">
        <v>63.008045813865486</v>
      </c>
      <c r="R5" s="26">
        <v>64.59678431097015</v>
      </c>
      <c r="S5" s="26">
        <v>65.448173803914131</v>
      </c>
      <c r="T5" s="26">
        <v>66.063475383355268</v>
      </c>
      <c r="U5" s="26">
        <v>66.719917511757814</v>
      </c>
      <c r="V5" s="26">
        <v>66.302183312828944</v>
      </c>
      <c r="W5" s="26">
        <v>66.147525194062993</v>
      </c>
      <c r="X5" s="26">
        <v>66.651888740276434</v>
      </c>
      <c r="Y5" s="26">
        <v>66.571138029649589</v>
      </c>
      <c r="Z5" s="26">
        <v>66.41991994760599</v>
      </c>
      <c r="AA5" s="26">
        <v>66.100623066107318</v>
      </c>
      <c r="AB5" s="26">
        <v>66.834048986575723</v>
      </c>
      <c r="AC5" s="26">
        <v>67.395563995337042</v>
      </c>
      <c r="AD5" s="26">
        <v>68.155907374856852</v>
      </c>
      <c r="AE5" s="26">
        <v>69.239675779935794</v>
      </c>
      <c r="AF5" s="26">
        <v>70.010687474075013</v>
      </c>
      <c r="AG5" s="26">
        <v>68.616387024868317</v>
      </c>
      <c r="AH5" s="26">
        <v>71.220470543356925</v>
      </c>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row>
    <row r="6" spans="1:77" x14ac:dyDescent="0.2">
      <c r="A6" s="12" t="s">
        <v>1</v>
      </c>
      <c r="B6" s="107" t="s">
        <v>96</v>
      </c>
      <c r="C6" s="13" t="s">
        <v>39</v>
      </c>
      <c r="D6" s="13" t="s">
        <v>39</v>
      </c>
      <c r="E6" s="13" t="s">
        <v>39</v>
      </c>
      <c r="F6" s="13" t="s">
        <v>39</v>
      </c>
      <c r="G6" s="13">
        <v>58.854911851007571</v>
      </c>
      <c r="H6" s="13">
        <v>58.87319568688433</v>
      </c>
      <c r="I6" s="13">
        <v>58.287962495121285</v>
      </c>
      <c r="J6" s="13">
        <v>58.426422753345427</v>
      </c>
      <c r="K6" s="13">
        <v>58.536621114669707</v>
      </c>
      <c r="L6" s="13">
        <v>59.376956319513077</v>
      </c>
      <c r="M6" s="13">
        <v>59.40372692076069</v>
      </c>
      <c r="N6" s="13">
        <v>59.874398969328801</v>
      </c>
      <c r="O6" s="13">
        <v>61.176480532252207</v>
      </c>
      <c r="P6" s="13">
        <v>61.566518406967063</v>
      </c>
      <c r="Q6" s="13">
        <v>59.737810655250435</v>
      </c>
      <c r="R6" s="13">
        <v>61.087059623454223</v>
      </c>
      <c r="S6" s="13">
        <v>62.236744782782317</v>
      </c>
      <c r="T6" s="13">
        <v>63.497018206128494</v>
      </c>
      <c r="U6" s="13">
        <v>64.809287770387769</v>
      </c>
      <c r="V6" s="13">
        <v>65.196914355994195</v>
      </c>
      <c r="W6" s="13">
        <v>65.664160730173066</v>
      </c>
      <c r="X6" s="13">
        <v>66.055705739418556</v>
      </c>
      <c r="Y6" s="13">
        <v>66.652826103080415</v>
      </c>
      <c r="Z6" s="13">
        <v>66.86471399394874</v>
      </c>
      <c r="AA6" s="13">
        <v>66.943147694484935</v>
      </c>
      <c r="AB6" s="13">
        <v>67.086959946744841</v>
      </c>
      <c r="AC6" s="13">
        <v>67.661700518273008</v>
      </c>
      <c r="AD6" s="13">
        <v>68.167006017065617</v>
      </c>
      <c r="AE6" s="13">
        <v>68.581838860775932</v>
      </c>
      <c r="AF6" s="13">
        <v>69.156162673136095</v>
      </c>
      <c r="AG6" s="13">
        <v>68.33046996223753</v>
      </c>
      <c r="AH6" s="13">
        <v>68.131902109713323</v>
      </c>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row>
    <row r="7" spans="1:77" x14ac:dyDescent="0.2">
      <c r="A7" s="24" t="s">
        <v>2</v>
      </c>
      <c r="B7" s="25" t="s">
        <v>97</v>
      </c>
      <c r="C7" s="26">
        <v>40.818121677914391</v>
      </c>
      <c r="D7" s="26">
        <v>43.048223081212114</v>
      </c>
      <c r="E7" s="26">
        <v>44.640087599507346</v>
      </c>
      <c r="F7" s="26">
        <v>44.854702829686779</v>
      </c>
      <c r="G7" s="26">
        <v>44.84459072597803</v>
      </c>
      <c r="H7" s="26">
        <v>45.401715329431823</v>
      </c>
      <c r="I7" s="26">
        <v>45.556305946723143</v>
      </c>
      <c r="J7" s="26">
        <v>46.745362203358802</v>
      </c>
      <c r="K7" s="26">
        <v>47.52394381666074</v>
      </c>
      <c r="L7" s="26">
        <v>50.219972928408808</v>
      </c>
      <c r="M7" s="26">
        <v>51.469320688550383</v>
      </c>
      <c r="N7" s="26">
        <v>50.950314633184824</v>
      </c>
      <c r="O7" s="26">
        <v>51.396142698718862</v>
      </c>
      <c r="P7" s="26">
        <v>51.805061414315468</v>
      </c>
      <c r="Q7" s="26">
        <v>52.647846152803524</v>
      </c>
      <c r="R7" s="26">
        <v>53.796414207019879</v>
      </c>
      <c r="S7" s="26">
        <v>53.966996965955694</v>
      </c>
      <c r="T7" s="26">
        <v>55.315589369758257</v>
      </c>
      <c r="U7" s="26">
        <v>56.16093869474328</v>
      </c>
      <c r="V7" s="26">
        <v>55.986191411319666</v>
      </c>
      <c r="W7" s="26">
        <v>56.529179839567526</v>
      </c>
      <c r="X7" s="26">
        <v>56.683787920565806</v>
      </c>
      <c r="Y7" s="26">
        <v>56.773022767761418</v>
      </c>
      <c r="Z7" s="26">
        <v>57.178712366261863</v>
      </c>
      <c r="AA7" s="26">
        <v>57.931389572524282</v>
      </c>
      <c r="AB7" s="26">
        <v>58.031390959117815</v>
      </c>
      <c r="AC7" s="26">
        <v>58.085942305181106</v>
      </c>
      <c r="AD7" s="26">
        <v>58.703945068469764</v>
      </c>
      <c r="AE7" s="26">
        <v>60.720889787871471</v>
      </c>
      <c r="AF7" s="26">
        <v>61.694139454203608</v>
      </c>
      <c r="AG7" s="26">
        <v>61.015319494415834</v>
      </c>
      <c r="AH7" s="26">
        <v>61.79369379881139</v>
      </c>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row>
    <row r="8" spans="1:77" x14ac:dyDescent="0.2">
      <c r="A8" s="12" t="s">
        <v>4</v>
      </c>
      <c r="B8" s="107" t="s">
        <v>98</v>
      </c>
      <c r="C8" s="13">
        <v>62.798392189462227</v>
      </c>
      <c r="D8" s="13">
        <v>61.854278722590536</v>
      </c>
      <c r="E8" s="13">
        <v>60.988132195483544</v>
      </c>
      <c r="F8" s="13">
        <v>60.53628096462522</v>
      </c>
      <c r="G8" s="13">
        <v>61.089909137249677</v>
      </c>
      <c r="H8" s="13">
        <v>61.596660571958836</v>
      </c>
      <c r="I8" s="13">
        <v>61.507912847996792</v>
      </c>
      <c r="J8" s="13">
        <v>62.134278240221718</v>
      </c>
      <c r="K8" s="13">
        <v>63.495214949025346</v>
      </c>
      <c r="L8" s="13">
        <v>64.624619297955221</v>
      </c>
      <c r="M8" s="13">
        <v>65.634973270273662</v>
      </c>
      <c r="N8" s="13">
        <v>65.883938487568074</v>
      </c>
      <c r="O8" s="13">
        <v>66.93313217248668</v>
      </c>
      <c r="P8" s="13">
        <v>67.979660082289442</v>
      </c>
      <c r="Q8" s="13">
        <v>68.344167583582703</v>
      </c>
      <c r="R8" s="13">
        <v>68.238391125122945</v>
      </c>
      <c r="S8" s="13">
        <v>68.7005453687662</v>
      </c>
      <c r="T8" s="13">
        <v>69.563268324785383</v>
      </c>
      <c r="U8" s="13">
        <v>69.6187501162199</v>
      </c>
      <c r="V8" s="13">
        <v>68.681174107137693</v>
      </c>
      <c r="W8" s="13">
        <v>68.485125710339886</v>
      </c>
      <c r="X8" s="13">
        <v>68.593937629302275</v>
      </c>
      <c r="Y8" s="13">
        <v>68.873320293111334</v>
      </c>
      <c r="Z8" s="13">
        <v>69.372555481494999</v>
      </c>
      <c r="AA8" s="13">
        <v>69.093407958240633</v>
      </c>
      <c r="AB8" s="13">
        <v>69.201019876945381</v>
      </c>
      <c r="AC8" s="13">
        <v>69.3556678667494</v>
      </c>
      <c r="AD8" s="13">
        <v>70.108281556881451</v>
      </c>
      <c r="AE8" s="13">
        <v>70.437484618258068</v>
      </c>
      <c r="AF8" s="13">
        <v>71.20147198451761</v>
      </c>
      <c r="AG8" s="13">
        <v>66.762300369131921</v>
      </c>
      <c r="AH8" s="13">
        <v>70.149132309491065</v>
      </c>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row>
    <row r="9" spans="1:77" x14ac:dyDescent="0.2">
      <c r="A9" s="24" t="s">
        <v>37</v>
      </c>
      <c r="B9" s="25" t="s">
        <v>99</v>
      </c>
      <c r="C9" s="26" t="s">
        <v>39</v>
      </c>
      <c r="D9" s="26" t="s">
        <v>39</v>
      </c>
      <c r="E9" s="26" t="s">
        <v>39</v>
      </c>
      <c r="F9" s="26" t="s">
        <v>39</v>
      </c>
      <c r="G9" s="26" t="s">
        <v>39</v>
      </c>
      <c r="H9" s="26" t="s">
        <v>39</v>
      </c>
      <c r="I9" s="26">
        <v>36.200042980759321</v>
      </c>
      <c r="J9" s="26">
        <v>37.168462210551709</v>
      </c>
      <c r="K9" s="26">
        <v>37.622515109969989</v>
      </c>
      <c r="L9" s="26">
        <v>36.66441318347001</v>
      </c>
      <c r="M9" s="26">
        <v>36.775204086832076</v>
      </c>
      <c r="N9" s="26">
        <v>36.136522219382954</v>
      </c>
      <c r="O9" s="26">
        <v>36.083802929637258</v>
      </c>
      <c r="P9" s="26">
        <v>37.441182285698424</v>
      </c>
      <c r="Q9" s="26">
        <v>38.499220237544584</v>
      </c>
      <c r="R9" s="26">
        <v>39.832322900036175</v>
      </c>
      <c r="S9" s="26">
        <v>40.990880527264238</v>
      </c>
      <c r="T9" s="26">
        <v>42.336278926771548</v>
      </c>
      <c r="U9" s="26">
        <v>44.098697534374445</v>
      </c>
      <c r="V9" s="26">
        <v>44.215797660190766</v>
      </c>
      <c r="W9" s="26">
        <v>46.657771428921201</v>
      </c>
      <c r="X9" s="26">
        <v>49.123251820978105</v>
      </c>
      <c r="Y9" s="26">
        <v>50.205457796415857</v>
      </c>
      <c r="Z9" s="26">
        <v>50.971971295911146</v>
      </c>
      <c r="AA9" s="26">
        <v>51.693408641520541</v>
      </c>
      <c r="AB9" s="26">
        <v>51.895001676256591</v>
      </c>
      <c r="AC9" s="26">
        <v>52.033355976203943</v>
      </c>
      <c r="AD9" s="26">
        <v>52.793549623325262</v>
      </c>
      <c r="AE9" s="26">
        <v>53.21406345386491</v>
      </c>
      <c r="AF9" s="26">
        <v>53.287744690125614</v>
      </c>
      <c r="AG9" s="26">
        <v>46.612938026761967</v>
      </c>
      <c r="AH9" s="26">
        <v>48.962553487015136</v>
      </c>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row>
    <row r="10" spans="1:77" x14ac:dyDescent="0.2">
      <c r="A10" s="12" t="s">
        <v>62</v>
      </c>
      <c r="B10" s="107" t="s">
        <v>100</v>
      </c>
      <c r="C10" s="13" t="s">
        <v>39</v>
      </c>
      <c r="D10" s="13" t="s">
        <v>39</v>
      </c>
      <c r="E10" s="13" t="s">
        <v>39</v>
      </c>
      <c r="F10" s="13" t="s">
        <v>39</v>
      </c>
      <c r="G10" s="13" t="s">
        <v>39</v>
      </c>
      <c r="H10" s="13" t="s">
        <v>39</v>
      </c>
      <c r="I10" s="13" t="s">
        <v>39</v>
      </c>
      <c r="J10" s="13" t="s">
        <v>39</v>
      </c>
      <c r="K10" s="13" t="s">
        <v>39</v>
      </c>
      <c r="L10" s="13" t="s">
        <v>39</v>
      </c>
      <c r="M10" s="133">
        <f>N10</f>
        <v>46.018217500503525</v>
      </c>
      <c r="N10" s="13">
        <v>46.018217500503525</v>
      </c>
      <c r="O10" s="13">
        <v>45.954556628232382</v>
      </c>
      <c r="P10" s="13">
        <v>47.775243313043788</v>
      </c>
      <c r="Q10" s="13">
        <v>46.615217039149599</v>
      </c>
      <c r="R10" s="13">
        <v>47.117568284347094</v>
      </c>
      <c r="S10" s="133">
        <f>AVERAGE(R10,T10)</f>
        <v>46.582118513783954</v>
      </c>
      <c r="T10" s="13">
        <v>46.046668743220813</v>
      </c>
      <c r="U10" s="13">
        <v>46.567141683447097</v>
      </c>
      <c r="V10" s="13">
        <v>49.013558218510376</v>
      </c>
      <c r="W10" s="13">
        <v>50.852036408500567</v>
      </c>
      <c r="X10" s="13">
        <v>52.437292198367558</v>
      </c>
      <c r="Y10" s="13">
        <v>54.095859012279682</v>
      </c>
      <c r="Z10" s="13">
        <v>54.618008332838521</v>
      </c>
      <c r="AA10" s="13">
        <v>55.179831361415786</v>
      </c>
      <c r="AB10" s="13">
        <v>55.950686880865398</v>
      </c>
      <c r="AC10" s="13">
        <v>55.696554129549192</v>
      </c>
      <c r="AD10" s="13">
        <v>55.481077854666992</v>
      </c>
      <c r="AE10" s="13">
        <v>54.634755040077529</v>
      </c>
      <c r="AF10" s="13">
        <v>53.445269305816524</v>
      </c>
      <c r="AG10" s="13">
        <v>44.85756305013097</v>
      </c>
      <c r="AH10" s="13">
        <v>47.604593179096717</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row>
    <row r="11" spans="1:77" x14ac:dyDescent="0.2">
      <c r="A11" s="24" t="s">
        <v>63</v>
      </c>
      <c r="B11" s="25" t="s">
        <v>101</v>
      </c>
      <c r="C11" s="26">
        <v>33.300775003368152</v>
      </c>
      <c r="D11" s="26">
        <v>33.394756741964336</v>
      </c>
      <c r="E11" s="26">
        <v>33.485744364085377</v>
      </c>
      <c r="F11" s="26">
        <v>34.60949562547188</v>
      </c>
      <c r="G11" s="26">
        <v>35.548302026388612</v>
      </c>
      <c r="H11" s="26">
        <v>36.053559123542612</v>
      </c>
      <c r="I11" s="26">
        <v>34.062937062278266</v>
      </c>
      <c r="J11" s="26">
        <v>37.309517209060431</v>
      </c>
      <c r="K11" s="26">
        <v>39.598394695428375</v>
      </c>
      <c r="L11" s="26">
        <v>39.968544589382851</v>
      </c>
      <c r="M11" s="26">
        <v>38.773682811394295</v>
      </c>
      <c r="N11" s="26">
        <v>42.349678868548359</v>
      </c>
      <c r="O11" s="26">
        <v>41.957683149986799</v>
      </c>
      <c r="P11" s="26">
        <v>42.463760076466897</v>
      </c>
      <c r="Q11" s="26">
        <v>40.734940617719779</v>
      </c>
      <c r="R11" s="26">
        <v>43.901168397742126</v>
      </c>
      <c r="S11" s="26">
        <v>44.132799598802862</v>
      </c>
      <c r="T11" s="26">
        <v>46.334548848568005</v>
      </c>
      <c r="U11" s="26">
        <v>47.395901706452648</v>
      </c>
      <c r="V11" s="26">
        <v>45.8216340195576</v>
      </c>
      <c r="W11" s="26">
        <v>44.572050380165187</v>
      </c>
      <c r="X11" s="26">
        <v>43.049497270846963</v>
      </c>
      <c r="Y11" s="26">
        <v>48.685627923608422</v>
      </c>
      <c r="Z11" s="26">
        <v>48.690623611291564</v>
      </c>
      <c r="AA11" s="26">
        <v>47.950320311487197</v>
      </c>
      <c r="AB11" s="26">
        <v>47.183282809303286</v>
      </c>
      <c r="AC11" s="26">
        <v>44.254356544558696</v>
      </c>
      <c r="AD11" s="26">
        <v>45.049913969533492</v>
      </c>
      <c r="AE11" s="26">
        <v>46.644740062252552</v>
      </c>
      <c r="AF11" s="26">
        <v>48.567679655955409</v>
      </c>
      <c r="AG11" s="26">
        <v>41.448880440651642</v>
      </c>
      <c r="AH11" s="26">
        <v>43.934863268062848</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row>
    <row r="12" spans="1:77" x14ac:dyDescent="0.2">
      <c r="A12" s="12" t="s">
        <v>7</v>
      </c>
      <c r="B12" s="107" t="s">
        <v>102</v>
      </c>
      <c r="C12" s="13" t="s">
        <v>39</v>
      </c>
      <c r="D12" s="13" t="s">
        <v>39</v>
      </c>
      <c r="E12" s="13" t="s">
        <v>39</v>
      </c>
      <c r="F12" s="13">
        <v>60.419130304601119</v>
      </c>
      <c r="G12" s="13">
        <v>60.99331711739525</v>
      </c>
      <c r="H12" s="13">
        <v>60.986423859112982</v>
      </c>
      <c r="I12" s="13">
        <v>60.593540465656325</v>
      </c>
      <c r="J12" s="13">
        <v>59.947171472961493</v>
      </c>
      <c r="K12" s="13">
        <v>58.742423522332409</v>
      </c>
      <c r="L12" s="13">
        <v>57.376658142364946</v>
      </c>
      <c r="M12" s="13">
        <v>56.898827113354677</v>
      </c>
      <c r="N12" s="13">
        <v>56.974791707710772</v>
      </c>
      <c r="O12" s="13">
        <v>57.102830413455173</v>
      </c>
      <c r="P12" s="13">
        <v>56.321168694106539</v>
      </c>
      <c r="Q12" s="13">
        <v>55.991701244813264</v>
      </c>
      <c r="R12" s="13">
        <v>56.252069308023408</v>
      </c>
      <c r="S12" s="13">
        <v>56.792805676255433</v>
      </c>
      <c r="T12" s="13">
        <v>57.290692250147856</v>
      </c>
      <c r="U12" s="13">
        <v>57.579472092833193</v>
      </c>
      <c r="V12" s="13">
        <v>56.679089128438989</v>
      </c>
      <c r="W12" s="13">
        <v>56.267742952804809</v>
      </c>
      <c r="X12" s="13">
        <v>57.229382383844971</v>
      </c>
      <c r="Y12" s="13">
        <v>58.247245444429275</v>
      </c>
      <c r="Z12" s="13">
        <v>59.596029737158254</v>
      </c>
      <c r="AA12" s="13">
        <v>60.686865026032557</v>
      </c>
      <c r="AB12" s="13">
        <v>62.35892659049842</v>
      </c>
      <c r="AC12" s="13">
        <v>64.412169528339774</v>
      </c>
      <c r="AD12" s="13">
        <v>66.161715803326999</v>
      </c>
      <c r="AE12" s="13">
        <v>67.631374673568473</v>
      </c>
      <c r="AF12" s="13">
        <v>68.065182140737591</v>
      </c>
      <c r="AG12" s="13">
        <v>67.081626225166531</v>
      </c>
      <c r="AH12" s="13">
        <v>67.1385735073044</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row>
    <row r="13" spans="1:77" x14ac:dyDescent="0.2">
      <c r="A13" s="24" t="s">
        <v>10</v>
      </c>
      <c r="B13" s="25" t="s">
        <v>103</v>
      </c>
      <c r="C13" s="26">
        <v>70.646054574234725</v>
      </c>
      <c r="D13" s="26">
        <v>70.134036546409021</v>
      </c>
      <c r="E13" s="26">
        <v>70.393787560661252</v>
      </c>
      <c r="F13" s="26">
        <v>68.728346083375854</v>
      </c>
      <c r="G13" s="26">
        <v>67.128032702313703</v>
      </c>
      <c r="H13" s="26">
        <v>66.97430076801308</v>
      </c>
      <c r="I13" s="26">
        <v>67.373575165287576</v>
      </c>
      <c r="J13" s="26">
        <v>69.396745112725526</v>
      </c>
      <c r="K13" s="26">
        <v>70.309441654121855</v>
      </c>
      <c r="L13" s="26">
        <v>71.613238136575944</v>
      </c>
      <c r="M13" s="26">
        <v>71.725058524306533</v>
      </c>
      <c r="N13" s="26">
        <v>72.017461824419286</v>
      </c>
      <c r="O13" s="26">
        <v>71.818540559045445</v>
      </c>
      <c r="P13" s="26">
        <v>70.555630775081937</v>
      </c>
      <c r="Q13" s="26">
        <v>71.624408229267075</v>
      </c>
      <c r="R13" s="26">
        <v>72.012151104481006</v>
      </c>
      <c r="S13" s="26">
        <v>73.53124996459546</v>
      </c>
      <c r="T13" s="26">
        <v>73.36179707799235</v>
      </c>
      <c r="U13" s="26">
        <v>72.848673603853513</v>
      </c>
      <c r="V13" s="26">
        <v>70.930330445193789</v>
      </c>
      <c r="W13" s="26">
        <v>69.542131541358444</v>
      </c>
      <c r="X13" s="26">
        <v>68.783805422522491</v>
      </c>
      <c r="Y13" s="26">
        <v>68.473650344899156</v>
      </c>
      <c r="Z13" s="26">
        <v>68.256799912671823</v>
      </c>
      <c r="AA13" s="26">
        <v>68.037570729210771</v>
      </c>
      <c r="AB13" s="26">
        <v>68.708801565080307</v>
      </c>
      <c r="AC13" s="26">
        <v>69.828156501691808</v>
      </c>
      <c r="AD13" s="26">
        <v>70.459159050630277</v>
      </c>
      <c r="AE13" s="26">
        <v>71.243439713548611</v>
      </c>
      <c r="AF13" s="26">
        <v>72.184561507897271</v>
      </c>
      <c r="AG13" s="26">
        <v>71.433988873890726</v>
      </c>
      <c r="AH13" s="26">
        <v>72.689948411509832</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row>
    <row r="14" spans="1:77" x14ac:dyDescent="0.2">
      <c r="A14" s="12" t="s">
        <v>11</v>
      </c>
      <c r="B14" s="107" t="s">
        <v>104</v>
      </c>
      <c r="C14" s="13">
        <v>71.909116179548093</v>
      </c>
      <c r="D14" s="13">
        <v>69.776555179622108</v>
      </c>
      <c r="E14" s="13">
        <v>65.764515030392431</v>
      </c>
      <c r="F14" s="13">
        <v>62.625851343233393</v>
      </c>
      <c r="G14" s="13">
        <v>62.017226855297721</v>
      </c>
      <c r="H14" s="13">
        <v>60.627826339664146</v>
      </c>
      <c r="I14" s="13">
        <v>60.473163389244952</v>
      </c>
      <c r="J14" s="13">
        <v>60.546334540316828</v>
      </c>
      <c r="K14" s="13">
        <v>60.527585083549909</v>
      </c>
      <c r="L14" s="13">
        <v>57.941194191511414</v>
      </c>
      <c r="M14" s="13">
        <v>57.346749755701133</v>
      </c>
      <c r="N14" s="13">
        <v>57.814355998114884</v>
      </c>
      <c r="O14" s="13">
        <v>58.047184632668291</v>
      </c>
      <c r="P14" s="13">
        <v>59.533043815158734</v>
      </c>
      <c r="Q14" s="13">
        <v>60.418272802724815</v>
      </c>
      <c r="R14" s="13">
        <v>62.801767367828546</v>
      </c>
      <c r="S14" s="13">
        <v>65.421911781080127</v>
      </c>
      <c r="T14" s="13">
        <v>66.092815785668819</v>
      </c>
      <c r="U14" s="13">
        <v>66.583768998480494</v>
      </c>
      <c r="V14" s="13">
        <v>63.199376095794172</v>
      </c>
      <c r="W14" s="13">
        <v>60.742942869300407</v>
      </c>
      <c r="X14" s="13">
        <v>62.912469161119674</v>
      </c>
      <c r="Y14" s="13">
        <v>64.639681533773327</v>
      </c>
      <c r="Z14" s="13">
        <v>65.615531432302035</v>
      </c>
      <c r="AA14" s="13">
        <v>66.245131418006238</v>
      </c>
      <c r="AB14" s="13">
        <v>68.372433744946974</v>
      </c>
      <c r="AC14" s="13">
        <v>68.45903131234661</v>
      </c>
      <c r="AD14" s="13">
        <v>70.836362922646074</v>
      </c>
      <c r="AE14" s="13">
        <v>71.387688075602668</v>
      </c>
      <c r="AF14" s="13">
        <v>71.857891405803827</v>
      </c>
      <c r="AG14" s="13">
        <v>71.632895225279384</v>
      </c>
      <c r="AH14" s="13">
        <v>72.353508981780223</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row>
    <row r="15" spans="1:77" x14ac:dyDescent="0.2">
      <c r="A15" s="24" t="s">
        <v>17</v>
      </c>
      <c r="B15" s="25" t="s">
        <v>105</v>
      </c>
      <c r="C15" s="26">
        <v>71.497294046903178</v>
      </c>
      <c r="D15" s="26">
        <v>68.361244019138752</v>
      </c>
      <c r="E15" s="26">
        <v>63.749999999999993</v>
      </c>
      <c r="F15" s="26">
        <v>59.690844233055884</v>
      </c>
      <c r="G15" s="26">
        <v>58.743331357439246</v>
      </c>
      <c r="H15" s="26">
        <v>59.004739336492896</v>
      </c>
      <c r="I15" s="26">
        <v>59.480212640283526</v>
      </c>
      <c r="J15" s="26">
        <v>60.389610389610397</v>
      </c>
      <c r="K15" s="26">
        <v>61.31687242798354</v>
      </c>
      <c r="L15" s="26">
        <v>63.62573099415205</v>
      </c>
      <c r="M15" s="26">
        <v>64.469078179696609</v>
      </c>
      <c r="N15" s="26">
        <v>65.404775771694815</v>
      </c>
      <c r="O15" s="26">
        <v>66.104651162790702</v>
      </c>
      <c r="P15" s="26">
        <v>65.699361578641899</v>
      </c>
      <c r="Q15" s="26">
        <v>65.489287782281409</v>
      </c>
      <c r="R15" s="26">
        <v>66.512434933487569</v>
      </c>
      <c r="S15" s="26">
        <v>67.282169648009244</v>
      </c>
      <c r="T15" s="26">
        <v>68.487636572742957</v>
      </c>
      <c r="U15" s="26">
        <v>69.010863350485991</v>
      </c>
      <c r="V15" s="26">
        <v>67.901938426453825</v>
      </c>
      <c r="W15" s="26">
        <v>66.856168277430356</v>
      </c>
      <c r="X15" s="26">
        <v>67.505720823798626</v>
      </c>
      <c r="Y15" s="26">
        <v>68.160919540229884</v>
      </c>
      <c r="Z15" s="26">
        <v>67.877739331026532</v>
      </c>
      <c r="AA15" s="26">
        <v>67.923433874709986</v>
      </c>
      <c r="AB15" s="26">
        <v>67.734420500873611</v>
      </c>
      <c r="AC15" s="26">
        <v>67.621446530890083</v>
      </c>
      <c r="AD15" s="26">
        <v>68.546784613357886</v>
      </c>
      <c r="AE15" s="26">
        <v>70.634238222420251</v>
      </c>
      <c r="AF15" s="26">
        <v>71.81593930144669</v>
      </c>
      <c r="AG15" s="26">
        <v>70.727320851148306</v>
      </c>
      <c r="AH15" s="26">
        <v>71.729476726021417</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row>
    <row r="16" spans="1:77" x14ac:dyDescent="0.2">
      <c r="A16" s="12" t="s">
        <v>18</v>
      </c>
      <c r="B16" s="107" t="s">
        <v>106</v>
      </c>
      <c r="C16" s="13">
        <v>52.164308630936731</v>
      </c>
      <c r="D16" s="13">
        <v>52.376445846477395</v>
      </c>
      <c r="E16" s="13">
        <v>52.513761467889907</v>
      </c>
      <c r="F16" s="13">
        <v>52.811454849498332</v>
      </c>
      <c r="G16" s="13">
        <v>52.78994576554026</v>
      </c>
      <c r="H16" s="13">
        <v>53.495977160654043</v>
      </c>
      <c r="I16" s="13">
        <v>53.82424524882191</v>
      </c>
      <c r="J16" s="13">
        <v>53.521490119188897</v>
      </c>
      <c r="K16" s="13">
        <v>54.25603044797613</v>
      </c>
      <c r="L16" s="13">
        <v>54.962340523646048</v>
      </c>
      <c r="M16" s="13">
        <v>56.151307438436149</v>
      </c>
      <c r="N16" s="13">
        <v>56.777738569340116</v>
      </c>
      <c r="O16" s="13">
        <v>57.282815155453356</v>
      </c>
      <c r="P16" s="13">
        <v>57.69518210353246</v>
      </c>
      <c r="Q16" s="13">
        <v>57.69592088998764</v>
      </c>
      <c r="R16" s="13">
        <v>57.856583072100307</v>
      </c>
      <c r="S16" s="13">
        <v>58.072195501141721</v>
      </c>
      <c r="T16" s="13">
        <v>59.057778635902878</v>
      </c>
      <c r="U16" s="13">
        <v>59.753050831171329</v>
      </c>
      <c r="V16" s="13">
        <v>59.302882313511439</v>
      </c>
      <c r="W16" s="13">
        <v>59.220010501694588</v>
      </c>
      <c r="X16" s="13">
        <v>59.146806482364155</v>
      </c>
      <c r="Y16" s="13">
        <v>59.53892415636485</v>
      </c>
      <c r="Z16" s="13">
        <v>59.827998088867652</v>
      </c>
      <c r="AA16" s="13">
        <v>60.335008375209377</v>
      </c>
      <c r="AB16" s="13">
        <v>60.636154289004033</v>
      </c>
      <c r="AC16" s="13">
        <v>60.918435968873084</v>
      </c>
      <c r="AD16" s="13">
        <v>61.201399875353566</v>
      </c>
      <c r="AE16" s="13">
        <v>61.951313015142809</v>
      </c>
      <c r="AF16" s="13">
        <v>62.433120787437424</v>
      </c>
      <c r="AG16" s="13">
        <v>62.226939543596274</v>
      </c>
      <c r="AH16" s="13">
        <v>64.542722933867267</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row>
    <row r="17" spans="1:77" x14ac:dyDescent="0.2">
      <c r="A17" s="24" t="s">
        <v>8</v>
      </c>
      <c r="B17" s="25" t="s">
        <v>107</v>
      </c>
      <c r="C17" s="26">
        <v>52.156309286937208</v>
      </c>
      <c r="D17" s="26">
        <v>56.31092774471503</v>
      </c>
      <c r="E17" s="26">
        <v>55.672561825787035</v>
      </c>
      <c r="F17" s="26">
        <v>55.059763877685711</v>
      </c>
      <c r="G17" s="26">
        <v>54.722578282365866</v>
      </c>
      <c r="H17" s="26">
        <v>55.260263929618766</v>
      </c>
      <c r="I17" s="26">
        <v>55.457669249890337</v>
      </c>
      <c r="J17" s="26">
        <v>55.329634226472947</v>
      </c>
      <c r="K17" s="26">
        <v>56.338901451601146</v>
      </c>
      <c r="L17" s="26">
        <v>57.390604419727786</v>
      </c>
      <c r="M17" s="26">
        <v>58.134085167148761</v>
      </c>
      <c r="N17" s="26">
        <v>58.72037566952821</v>
      </c>
      <c r="O17" s="26">
        <v>58.829365079365083</v>
      </c>
      <c r="P17" s="26">
        <v>58.744806794367442</v>
      </c>
      <c r="Q17" s="26">
        <v>59.191081151153746</v>
      </c>
      <c r="R17" s="26">
        <v>59.55085088396369</v>
      </c>
      <c r="S17" s="26">
        <v>61.434430772641612</v>
      </c>
      <c r="T17" s="26">
        <v>63.194831235379297</v>
      </c>
      <c r="U17" s="26">
        <v>64.318164891636258</v>
      </c>
      <c r="V17" s="26">
        <v>65.181413112667087</v>
      </c>
      <c r="W17" s="26">
        <v>66.120362365146789</v>
      </c>
      <c r="X17" s="26">
        <v>67.832516089488209</v>
      </c>
      <c r="Y17" s="26">
        <v>68.094546010862075</v>
      </c>
      <c r="Z17" s="26">
        <v>68.970655662540111</v>
      </c>
      <c r="AA17" s="26">
        <v>69.482403236888317</v>
      </c>
      <c r="AB17" s="26">
        <v>69.918822824239115</v>
      </c>
      <c r="AC17" s="26">
        <v>70.801508411661402</v>
      </c>
      <c r="AD17" s="26">
        <v>71.501802376125909</v>
      </c>
      <c r="AE17" s="26">
        <v>72.078089648821063</v>
      </c>
      <c r="AF17" s="26">
        <v>72.805516067671348</v>
      </c>
      <c r="AG17" s="26">
        <v>71.823998323778</v>
      </c>
      <c r="AH17" s="26">
        <v>72.181486611453039</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row>
    <row r="18" spans="1:77" x14ac:dyDescent="0.2">
      <c r="A18" s="12" t="s">
        <v>19</v>
      </c>
      <c r="B18" s="107" t="s">
        <v>108</v>
      </c>
      <c r="C18" s="13">
        <v>37.463893962965969</v>
      </c>
      <c r="D18" s="13">
        <v>34.921394082455379</v>
      </c>
      <c r="E18" s="13">
        <v>36.210615057501897</v>
      </c>
      <c r="F18" s="13">
        <v>36.444916216201968</v>
      </c>
      <c r="G18" s="13">
        <v>37.144331545685802</v>
      </c>
      <c r="H18" s="13">
        <v>38.033607748712406</v>
      </c>
      <c r="I18" s="13">
        <v>38.539426782950194</v>
      </c>
      <c r="J18" s="13">
        <v>39.069615250499645</v>
      </c>
      <c r="K18" s="13">
        <v>40.307585829458851</v>
      </c>
      <c r="L18" s="13">
        <v>40.655400836790413</v>
      </c>
      <c r="M18" s="13">
        <v>41.67641367390361</v>
      </c>
      <c r="N18" s="13">
        <v>41.581152245390861</v>
      </c>
      <c r="O18" s="13">
        <v>43.023353849161907</v>
      </c>
      <c r="P18" s="13">
        <v>44.291365338024377</v>
      </c>
      <c r="Q18" s="13">
        <v>45.24495349943701</v>
      </c>
      <c r="R18" s="13">
        <v>45.995110035200184</v>
      </c>
      <c r="S18" s="13">
        <v>47.325532022541509</v>
      </c>
      <c r="T18" s="13">
        <v>47.686594534925277</v>
      </c>
      <c r="U18" s="13">
        <v>48.608525027781511</v>
      </c>
      <c r="V18" s="13">
        <v>48.893620660754863</v>
      </c>
      <c r="W18" s="13">
        <v>48.0085826902896</v>
      </c>
      <c r="X18" s="13">
        <v>44.994465078385623</v>
      </c>
      <c r="Y18" s="13">
        <v>41.729318544016373</v>
      </c>
      <c r="Z18" s="13">
        <v>39.910644644475354</v>
      </c>
      <c r="AA18" s="13">
        <v>41.085182461339656</v>
      </c>
      <c r="AB18" s="13">
        <v>42.4644841139337</v>
      </c>
      <c r="AC18" s="13">
        <v>43.320278157007465</v>
      </c>
      <c r="AD18" s="13">
        <v>44.417444887286869</v>
      </c>
      <c r="AE18" s="13">
        <v>45.284145572829878</v>
      </c>
      <c r="AF18" s="13">
        <v>47.267245266317325</v>
      </c>
      <c r="AG18" s="13">
        <v>47.497356136959354</v>
      </c>
      <c r="AH18" s="13">
        <v>48.200252780086942</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row>
    <row r="19" spans="1:77" x14ac:dyDescent="0.2">
      <c r="A19" s="24" t="s">
        <v>20</v>
      </c>
      <c r="B19" s="25" t="s">
        <v>109</v>
      </c>
      <c r="C19" s="26" t="s">
        <v>39</v>
      </c>
      <c r="D19" s="26" t="s">
        <v>39</v>
      </c>
      <c r="E19" s="26">
        <v>52.300206976709539</v>
      </c>
      <c r="F19" s="26">
        <v>49.279613260513457</v>
      </c>
      <c r="G19" s="26">
        <v>47.771171301677015</v>
      </c>
      <c r="H19" s="26">
        <v>45.931422725895111</v>
      </c>
      <c r="I19" s="26">
        <v>45.518124600039698</v>
      </c>
      <c r="J19" s="26">
        <v>45.456359435888345</v>
      </c>
      <c r="K19" s="26">
        <v>47.329354695103447</v>
      </c>
      <c r="L19" s="26">
        <v>48.917961027975082</v>
      </c>
      <c r="M19" s="26">
        <v>49.637783091507224</v>
      </c>
      <c r="N19" s="26">
        <v>49.762209382098604</v>
      </c>
      <c r="O19" s="26">
        <v>49.82915630793164</v>
      </c>
      <c r="P19" s="26">
        <v>50.894104386331527</v>
      </c>
      <c r="Q19" s="26">
        <v>50.689122986695665</v>
      </c>
      <c r="R19" s="26">
        <v>50.988153865456141</v>
      </c>
      <c r="S19" s="26">
        <v>51.072554988986894</v>
      </c>
      <c r="T19" s="26">
        <v>50.672038514180841</v>
      </c>
      <c r="U19" s="26">
        <v>50.319152387265611</v>
      </c>
      <c r="V19" s="26">
        <v>49.604290242619562</v>
      </c>
      <c r="W19" s="26">
        <v>50.226929607870609</v>
      </c>
      <c r="X19" s="26">
        <v>50.33292612648539</v>
      </c>
      <c r="Y19" s="26">
        <v>51.851851602152685</v>
      </c>
      <c r="Z19" s="26">
        <v>52.612084072866359</v>
      </c>
      <c r="AA19" s="26">
        <v>55.887106315982315</v>
      </c>
      <c r="AB19" s="26">
        <v>57.791900932278665</v>
      </c>
      <c r="AC19" s="26">
        <v>60.218027367039554</v>
      </c>
      <c r="AD19" s="26">
        <v>61.258108141869357</v>
      </c>
      <c r="AE19" s="26">
        <v>62.311011022471249</v>
      </c>
      <c r="AF19" s="26">
        <v>62.961623178491585</v>
      </c>
      <c r="AG19" s="26">
        <v>62.341953345782073</v>
      </c>
      <c r="AH19" s="26">
        <v>68.204782504487156</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row>
    <row r="20" spans="1:77" x14ac:dyDescent="0.2">
      <c r="A20" s="12" t="s">
        <v>9</v>
      </c>
      <c r="B20" s="107" t="s">
        <v>110</v>
      </c>
      <c r="C20" s="13" t="s">
        <v>39</v>
      </c>
      <c r="D20" s="13">
        <v>74.521822889953569</v>
      </c>
      <c r="E20" s="13">
        <v>73.990423481126797</v>
      </c>
      <c r="F20" s="13">
        <v>73.967282425672593</v>
      </c>
      <c r="G20" s="13">
        <v>74.557238584628138</v>
      </c>
      <c r="H20" s="13">
        <v>76.848324557785148</v>
      </c>
      <c r="I20" s="13">
        <v>76.491134450724047</v>
      </c>
      <c r="J20" s="13">
        <v>75.644503120499266</v>
      </c>
      <c r="K20" s="13">
        <v>78.274364481790087</v>
      </c>
      <c r="L20" s="13">
        <v>80.176786817953897</v>
      </c>
      <c r="M20" s="13">
        <v>80.992737462114718</v>
      </c>
      <c r="N20" s="13">
        <v>81.050362310661626</v>
      </c>
      <c r="O20" s="13">
        <v>79.828916470982904</v>
      </c>
      <c r="P20" s="13">
        <v>79.417079993316307</v>
      </c>
      <c r="Q20" s="13">
        <v>77.967805976636157</v>
      </c>
      <c r="R20" s="13">
        <v>79.433794594050241</v>
      </c>
      <c r="S20" s="13">
        <v>79.461787484088134</v>
      </c>
      <c r="T20" s="13">
        <v>79.688648762430532</v>
      </c>
      <c r="U20" s="13">
        <v>78.39195995135097</v>
      </c>
      <c r="V20" s="13">
        <v>75.189106209606678</v>
      </c>
      <c r="W20" s="13">
        <v>75.130889085868276</v>
      </c>
      <c r="X20" s="13">
        <v>75.262684523347431</v>
      </c>
      <c r="Y20" s="13">
        <v>76.126396127108819</v>
      </c>
      <c r="Z20" s="13">
        <v>77.681130390911065</v>
      </c>
      <c r="AA20" s="13">
        <v>77.376051376638586</v>
      </c>
      <c r="AB20" s="13">
        <v>79.326783489281979</v>
      </c>
      <c r="AC20" s="13">
        <v>81.094914546562151</v>
      </c>
      <c r="AD20" s="13">
        <v>80.55900135060044</v>
      </c>
      <c r="AE20" s="13">
        <v>79.217993111118076</v>
      </c>
      <c r="AF20" s="13">
        <v>79.12198647308567</v>
      </c>
      <c r="AG20" s="13">
        <v>75.492499617789122</v>
      </c>
      <c r="AH20" s="13">
        <v>76.807712332259385</v>
      </c>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row>
    <row r="21" spans="1:77" x14ac:dyDescent="0.2">
      <c r="A21" s="24" t="s">
        <v>21</v>
      </c>
      <c r="B21" s="25" t="s">
        <v>111</v>
      </c>
      <c r="C21" s="26">
        <v>36.640223985067657</v>
      </c>
      <c r="D21" s="26">
        <v>36.321754353634958</v>
      </c>
      <c r="E21" s="26">
        <v>37.108630547236594</v>
      </c>
      <c r="F21" s="26">
        <v>38.193698532044394</v>
      </c>
      <c r="G21" s="26">
        <v>38.869114027165345</v>
      </c>
      <c r="H21" s="26">
        <v>41.473587057788926</v>
      </c>
      <c r="I21" s="26">
        <v>43.312374353051887</v>
      </c>
      <c r="J21" s="26">
        <v>44.674978186455469</v>
      </c>
      <c r="K21" s="26">
        <v>48.220246160166653</v>
      </c>
      <c r="L21" s="26">
        <v>51.381138078065646</v>
      </c>
      <c r="M21" s="26">
        <v>54.139314310204433</v>
      </c>
      <c r="N21" s="26">
        <v>55.175314224632785</v>
      </c>
      <c r="O21" s="26">
        <v>55.614746106476701</v>
      </c>
      <c r="P21" s="26">
        <v>55.8884615028146</v>
      </c>
      <c r="Q21" s="26">
        <v>56.742661361058609</v>
      </c>
      <c r="R21" s="26">
        <v>58.518128935272941</v>
      </c>
      <c r="S21" s="26">
        <v>59.414370013449101</v>
      </c>
      <c r="T21" s="26">
        <v>63.004605047553163</v>
      </c>
      <c r="U21" s="26">
        <v>62.325715663843006</v>
      </c>
      <c r="V21" s="26">
        <v>59.099744874306225</v>
      </c>
      <c r="W21" s="26">
        <v>57.157655405200117</v>
      </c>
      <c r="X21" s="26">
        <v>56.284544261891348</v>
      </c>
      <c r="Y21" s="26">
        <v>56.193077301305308</v>
      </c>
      <c r="Z21" s="26">
        <v>57.147507296223132</v>
      </c>
      <c r="AA21" s="26">
        <v>58.013091543706807</v>
      </c>
      <c r="AB21" s="26">
        <v>59.346454520883405</v>
      </c>
      <c r="AC21" s="26">
        <v>61.146536742129157</v>
      </c>
      <c r="AD21" s="26">
        <v>62.390302105621352</v>
      </c>
      <c r="AE21" s="26">
        <v>63.262756716071081</v>
      </c>
      <c r="AF21" s="26">
        <v>64.584462067711939</v>
      </c>
      <c r="AG21" s="26">
        <v>62.887008821602898</v>
      </c>
      <c r="AH21" s="26">
        <v>66.01228140400049</v>
      </c>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row>
    <row r="22" spans="1:77" x14ac:dyDescent="0.2">
      <c r="A22" s="12" t="s">
        <v>38</v>
      </c>
      <c r="B22" s="107" t="s">
        <v>112</v>
      </c>
      <c r="C22" s="13">
        <v>45.598283671815423</v>
      </c>
      <c r="D22" s="13">
        <v>45.221681443623183</v>
      </c>
      <c r="E22" s="13">
        <v>46.250707574824688</v>
      </c>
      <c r="F22" s="13">
        <v>48.470648727897093</v>
      </c>
      <c r="G22" s="13">
        <v>51.409326345871889</v>
      </c>
      <c r="H22" s="13">
        <v>53.255224430286908</v>
      </c>
      <c r="I22" s="13">
        <v>53.799804410000284</v>
      </c>
      <c r="J22" s="13">
        <v>53.199584191471551</v>
      </c>
      <c r="K22" s="13">
        <v>53.085451771517555</v>
      </c>
      <c r="L22" s="13">
        <v>54.245029713909631</v>
      </c>
      <c r="M22" s="13">
        <v>55.47290061633867</v>
      </c>
      <c r="N22" s="13">
        <v>55.226408715189926</v>
      </c>
      <c r="O22" s="13">
        <v>54.316029217841432</v>
      </c>
      <c r="P22" s="13">
        <v>54.68264601731866</v>
      </c>
      <c r="Q22" s="13">
        <v>55.171267261515176</v>
      </c>
      <c r="R22" s="13">
        <v>56.993276516327526</v>
      </c>
      <c r="S22" s="13">
        <v>57.741561635388372</v>
      </c>
      <c r="T22" s="13">
        <v>59.027715071076095</v>
      </c>
      <c r="U22" s="13">
        <v>60.069244804455693</v>
      </c>
      <c r="V22" s="13">
        <v>60.159180523465807</v>
      </c>
      <c r="W22" s="13">
        <v>61.037718447609265</v>
      </c>
      <c r="X22" s="13">
        <v>61.423241133447128</v>
      </c>
      <c r="Y22" s="13">
        <v>62.360399794622758</v>
      </c>
      <c r="Z22" s="13">
        <v>62.997902654721081</v>
      </c>
      <c r="AA22" s="13">
        <v>64.242405790291571</v>
      </c>
      <c r="AB22" s="13">
        <v>64.553680077942943</v>
      </c>
      <c r="AC22" s="13">
        <v>65.192797286130286</v>
      </c>
      <c r="AD22" s="13">
        <v>65.647557625013192</v>
      </c>
      <c r="AE22" s="13">
        <v>66.418226442523832</v>
      </c>
      <c r="AF22" s="13">
        <v>66.427898348317683</v>
      </c>
      <c r="AG22" s="13">
        <v>64.863545820333812</v>
      </c>
      <c r="AH22" s="13">
        <v>65.119987260437128</v>
      </c>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row>
    <row r="23" spans="1:77" x14ac:dyDescent="0.2">
      <c r="A23" s="24" t="s">
        <v>22</v>
      </c>
      <c r="B23" s="25" t="s">
        <v>113</v>
      </c>
      <c r="C23" s="26">
        <v>36.208526090633235</v>
      </c>
      <c r="D23" s="26">
        <v>36.468557336621451</v>
      </c>
      <c r="E23" s="26">
        <v>36.527153234175024</v>
      </c>
      <c r="F23" s="26">
        <v>35.77915747344656</v>
      </c>
      <c r="G23" s="26">
        <v>35.390841102346073</v>
      </c>
      <c r="H23" s="26">
        <v>35.416133162612034</v>
      </c>
      <c r="I23" s="26">
        <v>36.046571267374468</v>
      </c>
      <c r="J23" s="26">
        <v>36.400513478818993</v>
      </c>
      <c r="K23" s="26">
        <v>37.26165390347947</v>
      </c>
      <c r="L23" s="26">
        <v>38.27465513691579</v>
      </c>
      <c r="M23" s="26">
        <v>39.550173573705948</v>
      </c>
      <c r="N23" s="26">
        <v>41.099356444511564</v>
      </c>
      <c r="O23" s="26">
        <v>42.021358922767369</v>
      </c>
      <c r="P23" s="26">
        <v>42.677119101952051</v>
      </c>
      <c r="Q23" s="26">
        <v>45.4575035392565</v>
      </c>
      <c r="R23" s="26">
        <v>45.367832141542955</v>
      </c>
      <c r="S23" s="26">
        <v>46.346545358809429</v>
      </c>
      <c r="T23" s="26">
        <v>46.637837475199099</v>
      </c>
      <c r="U23" s="26">
        <v>47.229265558419797</v>
      </c>
      <c r="V23" s="26">
        <v>46.364483007251842</v>
      </c>
      <c r="W23" s="26">
        <v>46.132815207169422</v>
      </c>
      <c r="X23" s="26">
        <v>46.498288583466604</v>
      </c>
      <c r="Y23" s="26">
        <v>47.073904712132617</v>
      </c>
      <c r="Z23" s="26">
        <v>46.518605136916037</v>
      </c>
      <c r="AA23" s="26">
        <v>46.819183852359778</v>
      </c>
      <c r="AB23" s="26">
        <v>47.168512255484359</v>
      </c>
      <c r="AC23" s="26">
        <v>48.073821287767629</v>
      </c>
      <c r="AD23" s="26">
        <v>48.915081265802527</v>
      </c>
      <c r="AE23" s="26">
        <v>49.487599329366653</v>
      </c>
      <c r="AF23" s="26">
        <v>50.121273571229743</v>
      </c>
      <c r="AG23" s="26">
        <v>49.002260879098095</v>
      </c>
      <c r="AH23" s="26">
        <v>49.407682158549285</v>
      </c>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row>
    <row r="24" spans="1:77" x14ac:dyDescent="0.2">
      <c r="A24" s="12" t="s">
        <v>13</v>
      </c>
      <c r="B24" s="107" t="s">
        <v>114</v>
      </c>
      <c r="C24" s="13">
        <v>55.788492895411132</v>
      </c>
      <c r="D24" s="13">
        <v>56.586270871985157</v>
      </c>
      <c r="E24" s="13">
        <v>56.918093475242948</v>
      </c>
      <c r="F24" s="13">
        <v>56.565889683821837</v>
      </c>
      <c r="G24" s="13">
        <v>56.516724336793544</v>
      </c>
      <c r="H24" s="13">
        <v>56.437471158283337</v>
      </c>
      <c r="I24" s="13">
        <v>56.782990524612899</v>
      </c>
      <c r="J24" s="13">
        <v>57.551963048498841</v>
      </c>
      <c r="K24" s="13">
        <v>57.245204529697247</v>
      </c>
      <c r="L24" s="13">
        <v>56.663581675150397</v>
      </c>
      <c r="M24" s="13">
        <v>56.74860853432282</v>
      </c>
      <c r="N24" s="13">
        <v>57.006517690875235</v>
      </c>
      <c r="O24" s="13">
        <v>56.517669084952026</v>
      </c>
      <c r="P24" s="13">
        <v>56.806959793087231</v>
      </c>
      <c r="Q24" s="13">
        <v>57.355021216407351</v>
      </c>
      <c r="R24" s="13">
        <v>58.102016607354692</v>
      </c>
      <c r="S24" s="13">
        <v>58.827751196172251</v>
      </c>
      <c r="T24" s="13">
        <v>59.482341557813257</v>
      </c>
      <c r="U24" s="13">
        <v>59.736456808199122</v>
      </c>
      <c r="V24" s="13">
        <v>59.753390875462387</v>
      </c>
      <c r="W24" s="13">
        <v>60.099255583126556</v>
      </c>
      <c r="X24" s="13">
        <v>60.250065121125296</v>
      </c>
      <c r="Y24" s="13">
        <v>60.696392785571142</v>
      </c>
      <c r="Z24" s="13">
        <v>62.468193384223916</v>
      </c>
      <c r="AA24" s="13">
        <v>63.643410852713181</v>
      </c>
      <c r="AB24" s="13">
        <v>64.57187745483111</v>
      </c>
      <c r="AC24" s="13">
        <v>66.057717765422296</v>
      </c>
      <c r="AD24" s="13">
        <v>67.428875299122566</v>
      </c>
      <c r="AE24" s="13">
        <v>69.606003752345217</v>
      </c>
      <c r="AF24" s="13">
        <v>70.873786407766985</v>
      </c>
      <c r="AG24" s="13">
        <v>70.564297341291365</v>
      </c>
      <c r="AH24" s="13">
        <v>71.260596117035817</v>
      </c>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row>
    <row r="25" spans="1:77" x14ac:dyDescent="0.2">
      <c r="A25" s="24" t="s">
        <v>14</v>
      </c>
      <c r="B25" s="25" t="s">
        <v>115</v>
      </c>
      <c r="C25" s="26">
        <v>48.99282560706402</v>
      </c>
      <c r="D25" s="26">
        <v>48.834240408519783</v>
      </c>
      <c r="E25" s="26">
        <v>48.734596528421889</v>
      </c>
      <c r="F25" s="26">
        <v>48.806799607714943</v>
      </c>
      <c r="G25" s="26">
        <v>49.764500935544234</v>
      </c>
      <c r="H25" s="26">
        <v>50.477402928071292</v>
      </c>
      <c r="I25" s="26">
        <v>51.06757096206983</v>
      </c>
      <c r="J25" s="26">
        <v>51.599504029758215</v>
      </c>
      <c r="K25" s="26">
        <v>47.296137339055797</v>
      </c>
      <c r="L25" s="26">
        <v>48.10018846130464</v>
      </c>
      <c r="M25" s="26">
        <v>50.069696126769323</v>
      </c>
      <c r="N25" s="26">
        <v>51.006471279869928</v>
      </c>
      <c r="O25" s="26">
        <v>52.004292861814882</v>
      </c>
      <c r="P25" s="26">
        <v>51.162141410449159</v>
      </c>
      <c r="Q25" s="26">
        <v>52.34320058675501</v>
      </c>
      <c r="R25" s="26">
        <v>52.586415839809156</v>
      </c>
      <c r="S25" s="26">
        <v>53.203328022664756</v>
      </c>
      <c r="T25" s="26">
        <v>53.372572388875227</v>
      </c>
      <c r="U25" s="26">
        <v>53.308923941305665</v>
      </c>
      <c r="V25" s="26">
        <v>52.291518234970582</v>
      </c>
      <c r="W25" s="26">
        <v>52.684576820013959</v>
      </c>
      <c r="X25" s="26">
        <v>53.143196252119893</v>
      </c>
      <c r="Y25" s="26">
        <v>53.548455407937624</v>
      </c>
      <c r="Z25" s="26">
        <v>53.985844670090884</v>
      </c>
      <c r="AA25" s="26">
        <v>55.012366881081178</v>
      </c>
      <c r="AB25" s="26">
        <v>55.735734151225692</v>
      </c>
      <c r="AC25" s="26">
        <v>56.134185396248924</v>
      </c>
      <c r="AD25" s="26">
        <v>56.85526123604707</v>
      </c>
      <c r="AE25" s="26">
        <v>57.158117723306198</v>
      </c>
      <c r="AF25" s="26">
        <v>57.781547601706094</v>
      </c>
      <c r="AG25" s="26">
        <v>56.702385076195981</v>
      </c>
      <c r="AH25" s="26">
        <v>57.661824685251538</v>
      </c>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row>
    <row r="26" spans="1:77" x14ac:dyDescent="0.2">
      <c r="A26" s="12" t="s">
        <v>25</v>
      </c>
      <c r="B26" s="107" t="s">
        <v>116</v>
      </c>
      <c r="C26" s="13" t="s">
        <v>39</v>
      </c>
      <c r="D26" s="13" t="s">
        <v>39</v>
      </c>
      <c r="E26" s="13" t="s">
        <v>39</v>
      </c>
      <c r="F26" s="13" t="s">
        <v>39</v>
      </c>
      <c r="G26" s="13" t="s">
        <v>39</v>
      </c>
      <c r="H26" s="13" t="s">
        <v>39</v>
      </c>
      <c r="I26" s="13" t="s">
        <v>39</v>
      </c>
      <c r="J26" s="13" t="s">
        <v>39</v>
      </c>
      <c r="K26" s="13" t="s">
        <v>39</v>
      </c>
      <c r="L26" s="13" t="s">
        <v>39</v>
      </c>
      <c r="M26" s="13">
        <v>53.800801386970242</v>
      </c>
      <c r="N26" s="13">
        <v>54.956479943483359</v>
      </c>
      <c r="O26" s="13">
        <v>56.207028684611281</v>
      </c>
      <c r="P26" s="13">
        <v>56.829819172109154</v>
      </c>
      <c r="Q26" s="13">
        <v>57.164438182899659</v>
      </c>
      <c r="R26" s="13">
        <v>58.231793796780536</v>
      </c>
      <c r="S26" s="13">
        <v>61.784488959972769</v>
      </c>
      <c r="T26" s="13">
        <v>63.949338679070564</v>
      </c>
      <c r="U26" s="13">
        <v>65.198600552771111</v>
      </c>
      <c r="V26" s="13">
        <v>60.402283932321133</v>
      </c>
      <c r="W26" s="13">
        <v>59.043464779305907</v>
      </c>
      <c r="X26" s="13">
        <v>60.214692461111831</v>
      </c>
      <c r="Y26" s="13">
        <v>61.72034031727943</v>
      </c>
      <c r="Z26" s="13">
        <v>63.401193846831852</v>
      </c>
      <c r="AA26" s="13">
        <v>64.345675181982557</v>
      </c>
      <c r="AB26" s="13">
        <v>66.40729627166877</v>
      </c>
      <c r="AC26" s="13">
        <v>67.591515963938022</v>
      </c>
      <c r="AD26" s="13">
        <v>68.404522083724572</v>
      </c>
      <c r="AE26" s="13">
        <v>70.11346718407782</v>
      </c>
      <c r="AF26" s="13">
        <v>70.713665176884717</v>
      </c>
      <c r="AG26" s="13">
        <v>70.176808251181143</v>
      </c>
      <c r="AH26" s="13">
        <v>67.972954600423336</v>
      </c>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row>
    <row r="27" spans="1:77" x14ac:dyDescent="0.2">
      <c r="A27" s="24" t="s">
        <v>23</v>
      </c>
      <c r="B27" s="25" t="s">
        <v>117</v>
      </c>
      <c r="C27" s="26" t="s">
        <v>39</v>
      </c>
      <c r="D27" s="26" t="s">
        <v>39</v>
      </c>
      <c r="E27" s="26" t="s">
        <v>39</v>
      </c>
      <c r="F27" s="26" t="s">
        <v>39</v>
      </c>
      <c r="G27" s="26" t="s">
        <v>39</v>
      </c>
      <c r="H27" s="26" t="s">
        <v>39</v>
      </c>
      <c r="I27" s="26" t="s">
        <v>39</v>
      </c>
      <c r="J27" s="26" t="s">
        <v>39</v>
      </c>
      <c r="K27" s="26" t="s">
        <v>39</v>
      </c>
      <c r="L27" s="26" t="s">
        <v>39</v>
      </c>
      <c r="M27" s="26">
        <v>57.516639503754362</v>
      </c>
      <c r="N27" s="26">
        <v>55.969197486839697</v>
      </c>
      <c r="O27" s="26">
        <v>57.231109942215888</v>
      </c>
      <c r="P27" s="26">
        <v>58.409998612684547</v>
      </c>
      <c r="Q27" s="26">
        <v>58.267072579375899</v>
      </c>
      <c r="R27" s="26">
        <v>59.563354236036282</v>
      </c>
      <c r="S27" s="26">
        <v>60.988247270140704</v>
      </c>
      <c r="T27" s="26">
        <v>62.019053386027359</v>
      </c>
      <c r="U27" s="26">
        <v>61.77710578013675</v>
      </c>
      <c r="V27" s="26">
        <v>60.421563269279169</v>
      </c>
      <c r="W27" s="26">
        <v>58.540916495910643</v>
      </c>
      <c r="X27" s="26">
        <v>60.23983640120526</v>
      </c>
      <c r="Y27" s="26">
        <v>61.807128109182244</v>
      </c>
      <c r="Z27" s="26">
        <v>62.821905953038318</v>
      </c>
      <c r="AA27" s="26">
        <v>64.868390666111011</v>
      </c>
      <c r="AB27" s="26">
        <v>66.472179603815519</v>
      </c>
      <c r="AC27" s="26">
        <v>68.841405858702046</v>
      </c>
      <c r="AD27" s="26">
        <v>70.208155903569462</v>
      </c>
      <c r="AE27" s="26">
        <v>71.564339596758657</v>
      </c>
      <c r="AF27" s="26">
        <v>72.524099302859341</v>
      </c>
      <c r="AG27" s="26">
        <v>71.011484330671195</v>
      </c>
      <c r="AH27" s="26">
        <v>71.926520799535979</v>
      </c>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row>
    <row r="28" spans="1:77" x14ac:dyDescent="0.2">
      <c r="A28" s="12" t="s">
        <v>24</v>
      </c>
      <c r="B28" s="107" t="s">
        <v>118</v>
      </c>
      <c r="C28" s="13">
        <v>41.394238316715821</v>
      </c>
      <c r="D28" s="13">
        <v>43.645503332425761</v>
      </c>
      <c r="E28" s="13">
        <v>46.193770447344981</v>
      </c>
      <c r="F28" s="13">
        <v>44.758123531732949</v>
      </c>
      <c r="G28" s="13">
        <v>44.915080220528189</v>
      </c>
      <c r="H28" s="13">
        <v>42.199479988235353</v>
      </c>
      <c r="I28" s="13">
        <v>43.581449982460711</v>
      </c>
      <c r="J28" s="13">
        <v>45.365895750495994</v>
      </c>
      <c r="K28" s="13">
        <v>45.620213188093416</v>
      </c>
      <c r="L28" s="13">
        <v>48.512832982623756</v>
      </c>
      <c r="M28" s="13">
        <v>50.042665353666848</v>
      </c>
      <c r="N28" s="13">
        <v>50.836895866059137</v>
      </c>
      <c r="O28" s="13">
        <v>51.527133826679098</v>
      </c>
      <c r="P28" s="13">
        <v>50.931931130209918</v>
      </c>
      <c r="Q28" s="13">
        <v>51.871430023952648</v>
      </c>
      <c r="R28" s="13">
        <v>53.701408123429331</v>
      </c>
      <c r="S28" s="13">
        <v>54.585884886514378</v>
      </c>
      <c r="T28" s="13">
        <v>56.099707669651202</v>
      </c>
      <c r="U28" s="13">
        <v>55.139805636925999</v>
      </c>
      <c r="V28" s="13">
        <v>56.985266760204489</v>
      </c>
      <c r="W28" s="13">
        <v>57.193686633755462</v>
      </c>
      <c r="X28" s="13">
        <v>56.930636094690676</v>
      </c>
      <c r="Y28" s="13">
        <v>59.02884243888974</v>
      </c>
      <c r="Z28" s="13">
        <v>59.125091200089017</v>
      </c>
      <c r="AA28" s="13">
        <v>60.519875204910591</v>
      </c>
      <c r="AB28" s="13">
        <v>60.779616119109356</v>
      </c>
      <c r="AC28" s="13">
        <v>60.403694234969244</v>
      </c>
      <c r="AD28" s="13">
        <v>62.544260988188285</v>
      </c>
      <c r="AE28" s="13">
        <v>63.407022226104424</v>
      </c>
      <c r="AF28" s="13">
        <v>63.619667021055314</v>
      </c>
      <c r="AG28" s="13">
        <v>63.938775549928984</v>
      </c>
      <c r="AH28" s="13">
        <v>65.978916884578126</v>
      </c>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row>
    <row r="29" spans="1:77" x14ac:dyDescent="0.2">
      <c r="A29" s="24" t="s">
        <v>15</v>
      </c>
      <c r="B29" s="25" t="s">
        <v>119</v>
      </c>
      <c r="C29" s="26" t="s">
        <v>39</v>
      </c>
      <c r="D29" s="26">
        <v>34.160703843258254</v>
      </c>
      <c r="E29" s="26">
        <v>35.064246288048174</v>
      </c>
      <c r="F29" s="26">
        <v>36.023767563282213</v>
      </c>
      <c r="G29" s="26">
        <v>36.239345481253991</v>
      </c>
      <c r="H29" s="26">
        <v>36.012848240945935</v>
      </c>
      <c r="I29" s="26">
        <v>36.788417601597892</v>
      </c>
      <c r="J29" s="26">
        <v>39.08480770998441</v>
      </c>
      <c r="K29" s="26">
        <v>39.304102688392305</v>
      </c>
      <c r="L29" s="26">
        <v>39.139192426179733</v>
      </c>
      <c r="M29" s="26">
        <v>39.615812703796863</v>
      </c>
      <c r="N29" s="26">
        <v>39.011451816619186</v>
      </c>
      <c r="O29" s="26">
        <v>39.5224023423349</v>
      </c>
      <c r="P29" s="26">
        <v>39.051576052988587</v>
      </c>
      <c r="Q29" s="26">
        <v>40.878449700712657</v>
      </c>
      <c r="R29" s="26">
        <v>41.845512815117679</v>
      </c>
      <c r="S29" s="26">
        <v>43.130678261343654</v>
      </c>
      <c r="T29" s="26">
        <v>43.56948182196907</v>
      </c>
      <c r="U29" s="26">
        <v>43.338705574155703</v>
      </c>
      <c r="V29" s="26">
        <v>43.296306480275746</v>
      </c>
      <c r="W29" s="26">
        <v>43.1866136459346</v>
      </c>
      <c r="X29" s="26">
        <v>43.709901711822482</v>
      </c>
      <c r="Y29" s="26">
        <v>44.865534345449149</v>
      </c>
      <c r="Z29" s="26">
        <v>44.96112747805897</v>
      </c>
      <c r="AA29" s="26">
        <v>44.231825016217414</v>
      </c>
      <c r="AB29" s="26">
        <v>44.677041611776588</v>
      </c>
      <c r="AC29" s="26">
        <v>45.062640994299628</v>
      </c>
      <c r="AD29" s="26">
        <v>44.922821864632652</v>
      </c>
      <c r="AE29" s="26">
        <v>45.57548031844582</v>
      </c>
      <c r="AF29" s="26">
        <v>47.008636810623656</v>
      </c>
      <c r="AG29" s="26">
        <v>44.648604846101144</v>
      </c>
      <c r="AH29" s="26">
        <v>46.183998685041502</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row>
    <row r="30" spans="1:77" x14ac:dyDescent="0.2">
      <c r="A30" s="12" t="s">
        <v>27</v>
      </c>
      <c r="B30" s="107" t="s">
        <v>120</v>
      </c>
      <c r="C30" s="13">
        <v>47.456624605678229</v>
      </c>
      <c r="D30" s="13">
        <v>49.33385579937304</v>
      </c>
      <c r="E30" s="13">
        <v>50.951166895469704</v>
      </c>
      <c r="F30" s="13">
        <v>52.039024390243902</v>
      </c>
      <c r="G30" s="13">
        <v>52.64791464597478</v>
      </c>
      <c r="H30" s="13">
        <v>53.936931708260779</v>
      </c>
      <c r="I30" s="13">
        <v>54.941244461568097</v>
      </c>
      <c r="J30" s="13">
        <v>57.397812320092115</v>
      </c>
      <c r="K30" s="13">
        <v>59.148204736440036</v>
      </c>
      <c r="L30" s="13">
        <v>61.105833174995247</v>
      </c>
      <c r="M30" s="13">
        <v>62.707703927492439</v>
      </c>
      <c r="N30" s="13">
        <v>63.383980491465017</v>
      </c>
      <c r="O30" s="13">
        <v>64.454799627213418</v>
      </c>
      <c r="P30" s="13">
        <v>62.467888474365566</v>
      </c>
      <c r="Q30" s="13">
        <v>62.529972838253379</v>
      </c>
      <c r="R30" s="13">
        <v>63.176178759613222</v>
      </c>
      <c r="S30" s="13">
        <v>64.385844650865181</v>
      </c>
      <c r="T30" s="13">
        <v>66.524572245361753</v>
      </c>
      <c r="U30" s="13">
        <v>68.299222448075199</v>
      </c>
      <c r="V30" s="13">
        <v>68.593621087347856</v>
      </c>
      <c r="W30" s="13">
        <v>68.373340779122145</v>
      </c>
      <c r="X30" s="13">
        <v>68.928069246479481</v>
      </c>
      <c r="Y30" s="13">
        <v>69.405138751449968</v>
      </c>
      <c r="Z30" s="13">
        <v>68.960602652726479</v>
      </c>
      <c r="AA30" s="13">
        <v>68.07785603427196</v>
      </c>
      <c r="AB30" s="13">
        <v>69.19748527118405</v>
      </c>
      <c r="AC30" s="13">
        <v>70.068326178963289</v>
      </c>
      <c r="AD30" s="13">
        <v>71.287685375134487</v>
      </c>
      <c r="AE30" s="13">
        <v>72.775203627564977</v>
      </c>
      <c r="AF30" s="13">
        <v>74.068879521045233</v>
      </c>
      <c r="AG30" s="13">
        <v>73.903928882936938</v>
      </c>
      <c r="AH30" s="13">
        <v>76.604674272257469</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row>
    <row r="31" spans="1:77" x14ac:dyDescent="0.2">
      <c r="A31" s="24" t="s">
        <v>16</v>
      </c>
      <c r="B31" s="25" t="s">
        <v>121</v>
      </c>
      <c r="C31" s="26">
        <v>58.241951632877523</v>
      </c>
      <c r="D31" s="26">
        <v>57.218461676315904</v>
      </c>
      <c r="E31" s="26">
        <v>57.110921294660379</v>
      </c>
      <c r="F31" s="26">
        <v>57.606197329810648</v>
      </c>
      <c r="G31" s="26">
        <v>59.468775357300252</v>
      </c>
      <c r="H31" s="26">
        <v>61.322397109136475</v>
      </c>
      <c r="I31" s="26">
        <v>62.879036028597348</v>
      </c>
      <c r="J31" s="26">
        <v>62.316279174391553</v>
      </c>
      <c r="K31" s="26">
        <v>61.630771748699374</v>
      </c>
      <c r="L31" s="26">
        <v>62.522665572011441</v>
      </c>
      <c r="M31" s="26">
        <v>63.112639991755749</v>
      </c>
      <c r="N31" s="26">
        <v>64.431193093862319</v>
      </c>
      <c r="O31" s="26">
        <v>64.996965873797336</v>
      </c>
      <c r="P31" s="26">
        <v>65.389746118553987</v>
      </c>
      <c r="Q31" s="26">
        <v>66.022240758242162</v>
      </c>
      <c r="R31" s="26">
        <v>67.423049037411261</v>
      </c>
      <c r="S31" s="26">
        <v>67.960479983787991</v>
      </c>
      <c r="T31" s="26">
        <v>68.616762224207804</v>
      </c>
      <c r="U31" s="26">
        <v>68.584101646695018</v>
      </c>
      <c r="V31" s="26">
        <v>67.280220985412598</v>
      </c>
      <c r="W31" s="26">
        <v>66.535137511336259</v>
      </c>
      <c r="X31" s="26">
        <v>67.104283549586341</v>
      </c>
      <c r="Y31" s="26">
        <v>66.837837973539621</v>
      </c>
      <c r="Z31" s="26">
        <v>67.644485592653481</v>
      </c>
      <c r="AA31" s="26">
        <v>68.995545616374017</v>
      </c>
      <c r="AB31" s="26">
        <v>69.136769989895868</v>
      </c>
      <c r="AC31" s="26">
        <v>70.626640169655303</v>
      </c>
      <c r="AD31" s="26">
        <v>72.021116276892286</v>
      </c>
      <c r="AE31" s="26">
        <v>73.012629179648897</v>
      </c>
      <c r="AF31" s="26">
        <v>73.180264286032155</v>
      </c>
      <c r="AG31" s="26">
        <v>72.154862514050379</v>
      </c>
      <c r="AH31" s="26">
        <v>74.364661979360008</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row>
    <row r="32" spans="1:77" x14ac:dyDescent="0.2">
      <c r="A32" s="12" t="s">
        <v>28</v>
      </c>
      <c r="B32" s="107" t="s">
        <v>122</v>
      </c>
      <c r="C32" s="13">
        <v>67.170953101361576</v>
      </c>
      <c r="D32" s="13">
        <v>66.992481203007515</v>
      </c>
      <c r="E32" s="13">
        <v>66.666666666666657</v>
      </c>
      <c r="F32" s="13">
        <v>66.641901931649329</v>
      </c>
      <c r="G32" s="13">
        <v>67.529585798816569</v>
      </c>
      <c r="H32" s="13">
        <v>68.757352941176478</v>
      </c>
      <c r="I32" s="13">
        <v>70.423666910153386</v>
      </c>
      <c r="J32" s="13">
        <v>72.206095791001459</v>
      </c>
      <c r="K32" s="13">
        <v>73.578113750899931</v>
      </c>
      <c r="L32" s="13">
        <v>73.838456040028589</v>
      </c>
      <c r="M32" s="13">
        <v>73.637019931564936</v>
      </c>
      <c r="N32" s="13">
        <v>73.57899041363244</v>
      </c>
      <c r="O32" s="13">
        <v>73.67478654542235</v>
      </c>
      <c r="P32" s="13">
        <v>72.570700345063727</v>
      </c>
      <c r="Q32" s="13">
        <v>72.245680257147953</v>
      </c>
      <c r="R32" s="13">
        <v>71.740220277206006</v>
      </c>
      <c r="S32" s="13">
        <v>72.23563814407089</v>
      </c>
      <c r="T32" s="13">
        <v>74.002197113606655</v>
      </c>
      <c r="U32" s="13">
        <v>75.368825353369161</v>
      </c>
      <c r="V32" s="13">
        <v>74.409924512745732</v>
      </c>
      <c r="W32" s="13">
        <v>73.265309574486508</v>
      </c>
      <c r="X32" s="13">
        <v>73.379478841806588</v>
      </c>
      <c r="Y32" s="13">
        <v>73.752742428185499</v>
      </c>
      <c r="Z32" s="13">
        <v>73.473452822377922</v>
      </c>
      <c r="AA32" s="13">
        <v>73.363211467294548</v>
      </c>
      <c r="AB32" s="13">
        <v>72.953078907812696</v>
      </c>
      <c r="AC32" s="13">
        <v>72.825328261691823</v>
      </c>
      <c r="AD32" s="13">
        <v>72.373689464772525</v>
      </c>
      <c r="AE32" s="13">
        <v>72.634272693363258</v>
      </c>
      <c r="AF32" s="13">
        <v>73.087130271713704</v>
      </c>
      <c r="AG32" s="13">
        <v>72.655104754541924</v>
      </c>
      <c r="AH32" s="13">
        <v>74.337164095584214</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row>
    <row r="33" spans="1:77" x14ac:dyDescent="0.2">
      <c r="A33" s="24" t="s">
        <v>29</v>
      </c>
      <c r="B33" s="25" t="s">
        <v>123</v>
      </c>
      <c r="C33" s="26" t="s">
        <v>39</v>
      </c>
      <c r="D33" s="26" t="s">
        <v>39</v>
      </c>
      <c r="E33" s="26">
        <v>53.125252362109343</v>
      </c>
      <c r="F33" s="26">
        <v>52.134337094072293</v>
      </c>
      <c r="G33" s="26">
        <v>51.873887000161886</v>
      </c>
      <c r="H33" s="26">
        <v>51.777991350312348</v>
      </c>
      <c r="I33" s="26">
        <v>51.82262747132652</v>
      </c>
      <c r="J33" s="26">
        <v>51.775203643689238</v>
      </c>
      <c r="K33" s="26">
        <v>52.191157264137388</v>
      </c>
      <c r="L33" s="26">
        <v>51.555173491716168</v>
      </c>
      <c r="M33" s="26">
        <v>48.913794426959392</v>
      </c>
      <c r="N33" s="26">
        <v>47.828078479273231</v>
      </c>
      <c r="O33" s="26">
        <v>46.416584402764073</v>
      </c>
      <c r="P33" s="26">
        <v>46.248565965583168</v>
      </c>
      <c r="Q33" s="26">
        <v>46.444129653323571</v>
      </c>
      <c r="R33" s="26">
        <v>46.988775828134145</v>
      </c>
      <c r="S33" s="26">
        <v>48.211009174311933</v>
      </c>
      <c r="T33" s="26">
        <v>50.576843685494467</v>
      </c>
      <c r="U33" s="26">
        <v>52.377202849643787</v>
      </c>
      <c r="V33" s="26">
        <v>52.754815784552086</v>
      </c>
      <c r="W33" s="26">
        <v>52.608745995599968</v>
      </c>
      <c r="X33" s="26">
        <v>52.67924761595647</v>
      </c>
      <c r="Y33" s="26">
        <v>53.132376692756864</v>
      </c>
      <c r="Z33" s="26">
        <v>53.391354816346052</v>
      </c>
      <c r="AA33" s="26">
        <v>55.177916033441477</v>
      </c>
      <c r="AB33" s="26">
        <v>56.617047196209413</v>
      </c>
      <c r="AC33" s="26">
        <v>58.055453355005326</v>
      </c>
      <c r="AD33" s="26">
        <v>59.466217177899964</v>
      </c>
      <c r="AE33" s="26">
        <v>60.790992903500133</v>
      </c>
      <c r="AF33" s="26">
        <v>61.090743566096307</v>
      </c>
      <c r="AG33" s="26">
        <v>61.452025760438204</v>
      </c>
      <c r="AH33" s="26">
        <v>63.805926674072943</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row>
    <row r="34" spans="1:77" x14ac:dyDescent="0.2">
      <c r="A34" s="12" t="s">
        <v>30</v>
      </c>
      <c r="B34" s="107" t="s">
        <v>124</v>
      </c>
      <c r="C34" s="13">
        <v>53.934773401101232</v>
      </c>
      <c r="D34" s="13">
        <v>56.48484848484847</v>
      </c>
      <c r="E34" s="13">
        <v>55.545302497260515</v>
      </c>
      <c r="F34" s="13">
        <v>54.707320581044137</v>
      </c>
      <c r="G34" s="13">
        <v>54.102702856654616</v>
      </c>
      <c r="H34" s="13">
        <v>53.99553826793273</v>
      </c>
      <c r="I34" s="13">
        <v>54.347451790633606</v>
      </c>
      <c r="J34" s="13">
        <v>55.822711471610653</v>
      </c>
      <c r="K34" s="13">
        <v>58.228534408146125</v>
      </c>
      <c r="L34" s="13">
        <v>59.499360623962474</v>
      </c>
      <c r="M34" s="13">
        <v>60.539561488936414</v>
      </c>
      <c r="N34" s="13">
        <v>61.306036282746568</v>
      </c>
      <c r="O34" s="13">
        <v>61.361277393225009</v>
      </c>
      <c r="P34" s="13">
        <v>61.347030369197434</v>
      </c>
      <c r="Q34" s="13">
        <v>61.466349099108882</v>
      </c>
      <c r="R34" s="13">
        <v>61.573750113131609</v>
      </c>
      <c r="S34" s="13">
        <v>61.825599334338044</v>
      </c>
      <c r="T34" s="13">
        <v>61.818181158641295</v>
      </c>
      <c r="U34" s="13">
        <v>62.472498950939659</v>
      </c>
      <c r="V34" s="13">
        <v>61.515539441407128</v>
      </c>
      <c r="W34" s="13">
        <v>60.983908594828129</v>
      </c>
      <c r="X34" s="13">
        <v>58.903411076778255</v>
      </c>
      <c r="Y34" s="13">
        <v>57.323656800449875</v>
      </c>
      <c r="Z34" s="13">
        <v>57.143681256197553</v>
      </c>
      <c r="AA34" s="13">
        <v>59.390583860007517</v>
      </c>
      <c r="AB34" s="13">
        <v>61.112083727206048</v>
      </c>
      <c r="AC34" s="13">
        <v>62.541806612948555</v>
      </c>
      <c r="AD34" s="13">
        <v>65.008996206793654</v>
      </c>
      <c r="AE34" s="13">
        <v>67.395047408050132</v>
      </c>
      <c r="AF34" s="13">
        <v>68.046195537123737</v>
      </c>
      <c r="AG34" s="13">
        <v>67.272565541632019</v>
      </c>
      <c r="AH34" s="13">
        <v>68.773644708549128</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row>
    <row r="35" spans="1:77" x14ac:dyDescent="0.2">
      <c r="A35" s="24" t="s">
        <v>34</v>
      </c>
      <c r="B35" s="25" t="s">
        <v>125</v>
      </c>
      <c r="C35" s="26" t="s">
        <v>39</v>
      </c>
      <c r="D35" s="26" t="s">
        <v>39</v>
      </c>
      <c r="E35" s="26" t="s">
        <v>39</v>
      </c>
      <c r="F35" s="26" t="s">
        <v>39</v>
      </c>
      <c r="G35" s="26">
        <v>52.613201171435009</v>
      </c>
      <c r="H35" s="26">
        <v>52.961497743355444</v>
      </c>
      <c r="I35" s="26">
        <v>54.615767084691456</v>
      </c>
      <c r="J35" s="26">
        <v>54.02103648515395</v>
      </c>
      <c r="K35" s="26">
        <v>53.538043478260867</v>
      </c>
      <c r="L35" s="26">
        <v>52.108043993961616</v>
      </c>
      <c r="M35" s="26">
        <v>51.456206914978885</v>
      </c>
      <c r="N35" s="26">
        <v>51.754664970313833</v>
      </c>
      <c r="O35" s="26">
        <v>51.383587786259554</v>
      </c>
      <c r="P35" s="26">
        <v>52.210559796437671</v>
      </c>
      <c r="Q35" s="26">
        <v>50.872518286311397</v>
      </c>
      <c r="R35" s="26">
        <v>50.890585241730271</v>
      </c>
      <c r="S35" s="26">
        <v>51.927238998247958</v>
      </c>
      <c r="T35" s="26">
        <v>53.04694138893786</v>
      </c>
      <c r="U35" s="26">
        <v>54.623224161849471</v>
      </c>
      <c r="V35" s="26">
        <v>52.791112560974994</v>
      </c>
      <c r="W35" s="26">
        <v>52.332834244076906</v>
      </c>
      <c r="X35" s="26">
        <v>52.529793051378505</v>
      </c>
      <c r="Y35" s="26">
        <v>52.714525418302571</v>
      </c>
      <c r="Z35" s="26">
        <v>53.351684870476277</v>
      </c>
      <c r="AA35" s="26">
        <v>54.259755217987049</v>
      </c>
      <c r="AB35" s="26">
        <v>55.940377746080195</v>
      </c>
      <c r="AC35" s="26">
        <v>58.310276238005429</v>
      </c>
      <c r="AD35" s="26">
        <v>60.290295633430993</v>
      </c>
      <c r="AE35" s="26">
        <v>61.20380624624724</v>
      </c>
      <c r="AF35" s="26">
        <v>62.355131218226255</v>
      </c>
      <c r="AG35" s="26">
        <v>61.666757640448807</v>
      </c>
      <c r="AH35" s="26">
        <v>65.559023145713653</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row>
    <row r="36" spans="1:77" x14ac:dyDescent="0.2">
      <c r="A36" s="12" t="s">
        <v>33</v>
      </c>
      <c r="B36" s="107" t="s">
        <v>126</v>
      </c>
      <c r="C36" s="13" t="s">
        <v>39</v>
      </c>
      <c r="D36" s="13" t="s">
        <v>39</v>
      </c>
      <c r="E36" s="13" t="s">
        <v>39</v>
      </c>
      <c r="F36" s="13" t="s">
        <v>39</v>
      </c>
      <c r="G36" s="13" t="s">
        <v>39</v>
      </c>
      <c r="H36" s="13" t="s">
        <v>39</v>
      </c>
      <c r="I36" s="13" t="s">
        <v>39</v>
      </c>
      <c r="J36" s="13" t="s">
        <v>39</v>
      </c>
      <c r="K36" s="13" t="s">
        <v>39</v>
      </c>
      <c r="L36" s="13" t="s">
        <v>39</v>
      </c>
      <c r="M36" s="13">
        <v>58.39258961703473</v>
      </c>
      <c r="N36" s="13">
        <v>58.833674174323988</v>
      </c>
      <c r="O36" s="13">
        <v>58.586550193234487</v>
      </c>
      <c r="P36" s="13">
        <v>57.631254249992971</v>
      </c>
      <c r="Q36" s="13">
        <v>60.45771862163982</v>
      </c>
      <c r="R36" s="13">
        <v>61.338008549525902</v>
      </c>
      <c r="S36" s="13">
        <v>61.837805928761277</v>
      </c>
      <c r="T36" s="13">
        <v>62.606006046658372</v>
      </c>
      <c r="U36" s="13">
        <v>64.208628969580332</v>
      </c>
      <c r="V36" s="13">
        <v>63.826716625442039</v>
      </c>
      <c r="W36" s="13">
        <v>62.559011785888771</v>
      </c>
      <c r="X36" s="13">
        <v>60.908010164299441</v>
      </c>
      <c r="Y36" s="13">
        <v>60.542152025263029</v>
      </c>
      <c r="Z36" s="13">
        <v>59.205550596546665</v>
      </c>
      <c r="AA36" s="13">
        <v>59.980741494568349</v>
      </c>
      <c r="AB36" s="13">
        <v>61.021389127702186</v>
      </c>
      <c r="AC36" s="13">
        <v>62.633776357346903</v>
      </c>
      <c r="AD36" s="13">
        <v>65.838772179618445</v>
      </c>
      <c r="AE36" s="13">
        <v>67.547161089471459</v>
      </c>
      <c r="AF36" s="13">
        <v>68.625900106700271</v>
      </c>
      <c r="AG36" s="13">
        <v>67.784102186918105</v>
      </c>
      <c r="AH36" s="13">
        <v>68.145464223460976</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row>
    <row r="37" spans="1:77" x14ac:dyDescent="0.2">
      <c r="A37" s="24" t="s">
        <v>12</v>
      </c>
      <c r="B37" s="25" t="s">
        <v>127</v>
      </c>
      <c r="C37" s="26">
        <v>31.776330385724698</v>
      </c>
      <c r="D37" s="26">
        <v>32.46817655810878</v>
      </c>
      <c r="E37" s="26">
        <v>32.452963035399968</v>
      </c>
      <c r="F37" s="26">
        <v>31.539185709061769</v>
      </c>
      <c r="G37" s="26">
        <v>31.530653297434476</v>
      </c>
      <c r="H37" s="26">
        <v>32.523808791174972</v>
      </c>
      <c r="I37" s="26">
        <v>33.758054394906409</v>
      </c>
      <c r="J37" s="26">
        <v>35.221996019854977</v>
      </c>
      <c r="K37" s="26">
        <v>36.541105515423588</v>
      </c>
      <c r="L37" s="26">
        <v>39.112129045912894</v>
      </c>
      <c r="M37" s="26">
        <v>41.984938945726199</v>
      </c>
      <c r="N37" s="26">
        <v>43.751348054710569</v>
      </c>
      <c r="O37" s="26">
        <v>45.809611610263275</v>
      </c>
      <c r="P37" s="26">
        <v>47.651749797938443</v>
      </c>
      <c r="Q37" s="26">
        <v>49.555759951283115</v>
      </c>
      <c r="R37" s="26">
        <v>52.545480833433466</v>
      </c>
      <c r="S37" s="26">
        <v>54.543387609218165</v>
      </c>
      <c r="T37" s="26">
        <v>56.046749459227307</v>
      </c>
      <c r="U37" s="26">
        <v>56.200273163556567</v>
      </c>
      <c r="V37" s="26">
        <v>54.002280006606519</v>
      </c>
      <c r="W37" s="26">
        <v>53.483290825910586</v>
      </c>
      <c r="X37" s="26">
        <v>53.290974875846253</v>
      </c>
      <c r="Y37" s="26">
        <v>51.828421530561371</v>
      </c>
      <c r="Z37" s="26">
        <v>51.003894588886901</v>
      </c>
      <c r="AA37" s="26">
        <v>51.953829524106986</v>
      </c>
      <c r="AB37" s="26">
        <v>53.441992646401616</v>
      </c>
      <c r="AC37" s="26">
        <v>55.117126969212457</v>
      </c>
      <c r="AD37" s="26">
        <v>56.524229854698284</v>
      </c>
      <c r="AE37" s="26">
        <v>57.768560392549709</v>
      </c>
      <c r="AF37" s="26">
        <v>58.805729234086954</v>
      </c>
      <c r="AG37" s="26">
        <v>56.634071015742229</v>
      </c>
      <c r="AH37" s="26">
        <v>58.869809703325735</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row>
    <row r="38" spans="1:77" x14ac:dyDescent="0.2">
      <c r="A38" s="12" t="s">
        <v>32</v>
      </c>
      <c r="B38" s="107" t="s">
        <v>128</v>
      </c>
      <c r="C38" s="13">
        <v>80.955965374482503</v>
      </c>
      <c r="D38" s="13">
        <v>79.303892215568865</v>
      </c>
      <c r="E38" s="13">
        <v>76.249067859806118</v>
      </c>
      <c r="F38" s="13">
        <v>72.098214285714292</v>
      </c>
      <c r="G38" s="13">
        <v>70.673076923076934</v>
      </c>
      <c r="H38" s="13">
        <v>70.860927152317871</v>
      </c>
      <c r="I38" s="13">
        <v>69.919295671313279</v>
      </c>
      <c r="J38" s="13">
        <v>68.926346647123495</v>
      </c>
      <c r="K38" s="13">
        <v>69.43024105186268</v>
      </c>
      <c r="L38" s="13">
        <v>70.866715222141295</v>
      </c>
      <c r="M38" s="13">
        <v>72.242380261248186</v>
      </c>
      <c r="N38" s="13">
        <v>73.475279682425125</v>
      </c>
      <c r="O38" s="13">
        <v>73.395482251703115</v>
      </c>
      <c r="P38" s="13">
        <v>72.808267997148974</v>
      </c>
      <c r="Q38" s="13">
        <v>71.811224489795904</v>
      </c>
      <c r="R38" s="13">
        <v>71.781236793914644</v>
      </c>
      <c r="S38" s="13">
        <v>72.115820687249268</v>
      </c>
      <c r="T38" s="13">
        <v>71.800290582485815</v>
      </c>
      <c r="U38" s="13">
        <v>71.868009889167325</v>
      </c>
      <c r="V38" s="13">
        <v>70.208405766093435</v>
      </c>
      <c r="W38" s="13">
        <v>69.66355762824783</v>
      </c>
      <c r="X38" s="13">
        <v>71.292136700941725</v>
      </c>
      <c r="Y38" s="13">
        <v>71.84120328774415</v>
      </c>
      <c r="Z38" s="13">
        <v>72.471910274790289</v>
      </c>
      <c r="AA38" s="13">
        <v>73.155119471293958</v>
      </c>
      <c r="AB38" s="13">
        <v>74.004428946820738</v>
      </c>
      <c r="AC38" s="13">
        <v>74.834088866810873</v>
      </c>
      <c r="AD38" s="13">
        <v>75.405783878686023</v>
      </c>
      <c r="AE38" s="13">
        <v>75.892540489012333</v>
      </c>
      <c r="AF38" s="13">
        <v>75.403962201714052</v>
      </c>
      <c r="AG38" s="13">
        <v>73.500031812686885</v>
      </c>
      <c r="AH38" s="13">
        <v>73.284796471409663</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row>
    <row r="39" spans="1:77" x14ac:dyDescent="0.2">
      <c r="A39" s="24" t="s">
        <v>5</v>
      </c>
      <c r="B39" s="25" t="s">
        <v>129</v>
      </c>
      <c r="C39" s="26" t="s">
        <v>39</v>
      </c>
      <c r="D39" s="26">
        <v>66.436265193756299</v>
      </c>
      <c r="E39" s="26">
        <v>66.995396872749623</v>
      </c>
      <c r="F39" s="26">
        <v>66.450858829945687</v>
      </c>
      <c r="G39" s="26">
        <v>65.602007593511217</v>
      </c>
      <c r="H39" s="26">
        <v>65.971648958445115</v>
      </c>
      <c r="I39" s="26">
        <v>67.179996068771771</v>
      </c>
      <c r="J39" s="26">
        <v>67.795859486050617</v>
      </c>
      <c r="K39" s="26">
        <v>68.831700769454727</v>
      </c>
      <c r="L39" s="26">
        <v>69.610272120978294</v>
      </c>
      <c r="M39" s="26">
        <v>69.333145731263741</v>
      </c>
      <c r="N39" s="26">
        <v>70.642679617501031</v>
      </c>
      <c r="O39" s="26">
        <v>71.52617007644389</v>
      </c>
      <c r="P39" s="26">
        <v>70.737409530548646</v>
      </c>
      <c r="Q39" s="26">
        <v>70.316461605233343</v>
      </c>
      <c r="R39" s="26">
        <v>70.422882310052174</v>
      </c>
      <c r="S39" s="26">
        <v>71.134687319785982</v>
      </c>
      <c r="T39" s="26">
        <v>71.57191687693178</v>
      </c>
      <c r="U39" s="26">
        <v>73.529232140262863</v>
      </c>
      <c r="V39" s="26">
        <v>73.566394463330539</v>
      </c>
      <c r="W39" s="26">
        <v>71.300371153358142</v>
      </c>
      <c r="X39" s="26">
        <v>72.542885699660189</v>
      </c>
      <c r="Y39" s="26">
        <v>73.004139851340994</v>
      </c>
      <c r="Z39" s="26">
        <v>73.198699192323886</v>
      </c>
      <c r="AA39" s="26">
        <v>74.07095832137189</v>
      </c>
      <c r="AB39" s="26">
        <v>74.704649774265448</v>
      </c>
      <c r="AC39" s="26">
        <v>75.416982624368643</v>
      </c>
      <c r="AD39" s="26">
        <v>75.208528680744934</v>
      </c>
      <c r="AE39" s="26">
        <v>75.668880099541241</v>
      </c>
      <c r="AF39" s="26">
        <v>76.346512702629809</v>
      </c>
      <c r="AG39" s="26">
        <v>75.904700548684929</v>
      </c>
      <c r="AH39" s="26">
        <v>75.357214437562007</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row>
    <row r="40" spans="1:77" x14ac:dyDescent="0.2">
      <c r="A40" s="12" t="s">
        <v>145</v>
      </c>
      <c r="B40" s="107" t="s">
        <v>130</v>
      </c>
      <c r="C40" s="13">
        <v>32.86725769024811</v>
      </c>
      <c r="D40" s="13">
        <v>33.655976676384839</v>
      </c>
      <c r="E40" s="13">
        <v>31.930440693327288</v>
      </c>
      <c r="F40" s="13">
        <v>25.799867608120035</v>
      </c>
      <c r="G40" s="13">
        <v>30.408854026755495</v>
      </c>
      <c r="H40" s="13">
        <v>30.227689086626537</v>
      </c>
      <c r="I40" s="13">
        <v>30.27377668811932</v>
      </c>
      <c r="J40" s="13">
        <v>27.959886244574168</v>
      </c>
      <c r="K40" s="13">
        <v>28.541442936639655</v>
      </c>
      <c r="L40" s="13">
        <v>28.895685000238924</v>
      </c>
      <c r="M40" s="13">
        <v>26.163008816357159</v>
      </c>
      <c r="N40" s="13">
        <v>26.300538153718776</v>
      </c>
      <c r="O40" s="13">
        <v>26.573869028788362</v>
      </c>
      <c r="P40" s="13">
        <v>25.193350520046227</v>
      </c>
      <c r="Q40" s="13">
        <v>22.335538404998161</v>
      </c>
      <c r="R40" s="13">
        <v>22.319089348631312</v>
      </c>
      <c r="S40" s="13">
        <v>22.706666666666667</v>
      </c>
      <c r="T40" s="13">
        <v>22.786971368531653</v>
      </c>
      <c r="U40" s="13">
        <v>23.511107269426919</v>
      </c>
      <c r="V40" s="13">
        <v>24.238821181366514</v>
      </c>
      <c r="W40" s="13">
        <v>26.174047589177434</v>
      </c>
      <c r="X40" s="13">
        <v>27.845294793890623</v>
      </c>
      <c r="Y40" s="13">
        <v>28.727654251240871</v>
      </c>
      <c r="Z40" s="13">
        <v>29.640825742810549</v>
      </c>
      <c r="AA40" s="13">
        <v>29.50793900330137</v>
      </c>
      <c r="AB40" s="13">
        <v>30.514005983138425</v>
      </c>
      <c r="AC40" s="13">
        <v>31.157361185776821</v>
      </c>
      <c r="AD40" s="13">
        <v>32.194550470503756</v>
      </c>
      <c r="AE40" s="13">
        <v>32.899315299135708</v>
      </c>
      <c r="AF40" s="13">
        <v>32.206590151795631</v>
      </c>
      <c r="AG40" s="13">
        <v>29.705871579795613</v>
      </c>
      <c r="AH40" s="13">
        <v>31.691083378549468</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row>
    <row r="41" spans="1:77" x14ac:dyDescent="0.2">
      <c r="A41" s="24" t="s">
        <v>35</v>
      </c>
      <c r="B41" s="25" t="s">
        <v>131</v>
      </c>
      <c r="C41" s="26">
        <v>62.832842990314454</v>
      </c>
      <c r="D41" s="26">
        <v>62.240868706811447</v>
      </c>
      <c r="E41" s="26">
        <v>61.911796892098927</v>
      </c>
      <c r="F41" s="26">
        <v>61.796400634538593</v>
      </c>
      <c r="G41" s="26">
        <v>62.1284965034965</v>
      </c>
      <c r="H41" s="26">
        <v>62.453673424896451</v>
      </c>
      <c r="I41" s="26">
        <v>63.275393807713201</v>
      </c>
      <c r="J41" s="26">
        <v>64.153065304705422</v>
      </c>
      <c r="K41" s="26">
        <v>64.228766594989651</v>
      </c>
      <c r="L41" s="26">
        <v>65.01758176929421</v>
      </c>
      <c r="M41" s="26">
        <v>65.700687456897555</v>
      </c>
      <c r="N41" s="26">
        <v>66.123120000039705</v>
      </c>
      <c r="O41" s="26">
        <v>66.36765384040018</v>
      </c>
      <c r="P41" s="26">
        <v>66.277763464854758</v>
      </c>
      <c r="Q41" s="26">
        <v>66.075526657450723</v>
      </c>
      <c r="R41" s="26">
        <v>66.478194913475477</v>
      </c>
      <c r="S41" s="26">
        <v>66.434412129680425</v>
      </c>
      <c r="T41" s="26">
        <v>66.359321019632006</v>
      </c>
      <c r="U41" s="26">
        <v>66.332257549504803</v>
      </c>
      <c r="V41" s="26">
        <v>65.484674600507219</v>
      </c>
      <c r="W41" s="26">
        <v>65.037827871891594</v>
      </c>
      <c r="X41" s="26">
        <v>64.757615399113533</v>
      </c>
      <c r="Y41" s="26">
        <v>65.39227217806642</v>
      </c>
      <c r="Z41" s="26">
        <v>66.236736202475441</v>
      </c>
      <c r="AA41" s="26">
        <v>67.377375156560731</v>
      </c>
      <c r="AB41" s="26">
        <v>68.502051021772573</v>
      </c>
      <c r="AC41" s="26">
        <v>68.943675755081756</v>
      </c>
      <c r="AD41" s="26">
        <v>70.110471770748404</v>
      </c>
      <c r="AE41" s="26">
        <v>70.469692358263586</v>
      </c>
      <c r="AF41" s="26">
        <v>71.604383783033342</v>
      </c>
      <c r="AG41" s="26">
        <v>71.733431950740325</v>
      </c>
      <c r="AH41" s="26">
        <v>71.452820820997601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row>
    <row r="42" spans="1:77" x14ac:dyDescent="0.2">
      <c r="A42" s="27" t="s">
        <v>36</v>
      </c>
      <c r="B42" s="28" t="s">
        <v>132</v>
      </c>
      <c r="C42" s="29">
        <v>64.04260273804708</v>
      </c>
      <c r="D42" s="29">
        <v>63.327696743348618</v>
      </c>
      <c r="E42" s="29">
        <v>63.549461690725629</v>
      </c>
      <c r="F42" s="29">
        <v>63.999282210790767</v>
      </c>
      <c r="G42" s="29">
        <v>65.215072243886823</v>
      </c>
      <c r="H42" s="29">
        <v>65.770731477999249</v>
      </c>
      <c r="I42" s="29">
        <v>66.287821504600814</v>
      </c>
      <c r="J42" s="29">
        <v>67.139256821294182</v>
      </c>
      <c r="K42" s="29">
        <v>67.417290921924462</v>
      </c>
      <c r="L42" s="29">
        <v>67.643239370396074</v>
      </c>
      <c r="M42" s="29">
        <v>67.790048583617562</v>
      </c>
      <c r="N42" s="29">
        <v>67.092118664268526</v>
      </c>
      <c r="O42" s="29">
        <v>66.08785020715348</v>
      </c>
      <c r="P42" s="29">
        <v>65.679059140634038</v>
      </c>
      <c r="Q42" s="29">
        <v>65.388311986795088</v>
      </c>
      <c r="R42" s="29">
        <v>65.611990868428933</v>
      </c>
      <c r="S42" s="29">
        <v>66.052241476256199</v>
      </c>
      <c r="T42" s="29">
        <v>65.922498787780825</v>
      </c>
      <c r="U42" s="29">
        <v>65.496000643112666</v>
      </c>
      <c r="V42" s="29">
        <v>63.399012809496213</v>
      </c>
      <c r="W42" s="29">
        <v>62.426155938800029</v>
      </c>
      <c r="X42" s="29">
        <v>62.012964520758075</v>
      </c>
      <c r="Y42" s="29">
        <v>62.194491331115302</v>
      </c>
      <c r="Z42" s="29">
        <v>62.342445651645761</v>
      </c>
      <c r="AA42" s="29">
        <v>62.998633813597912</v>
      </c>
      <c r="AB42" s="29">
        <v>63.419563459983827</v>
      </c>
      <c r="AC42" s="29">
        <v>64.048902377145694</v>
      </c>
      <c r="AD42" s="29">
        <v>64.946893586047722</v>
      </c>
      <c r="AE42" s="29">
        <v>65.548527433526999</v>
      </c>
      <c r="AF42" s="29">
        <v>66.342423605404477</v>
      </c>
      <c r="AG42" s="29">
        <v>62.177779481380682</v>
      </c>
      <c r="AH42" s="29">
        <v>64.647037343122378</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row>
    <row r="43" spans="1:77" x14ac:dyDescent="0.2">
      <c r="A43" s="24" t="s">
        <v>46</v>
      </c>
      <c r="B43" s="25" t="s">
        <v>133</v>
      </c>
      <c r="C43" s="26" t="s">
        <v>39</v>
      </c>
      <c r="D43" s="26" t="s">
        <v>39</v>
      </c>
      <c r="E43" s="26" t="s">
        <v>39</v>
      </c>
      <c r="F43" s="26" t="s">
        <v>39</v>
      </c>
      <c r="G43" s="26" t="s">
        <v>39</v>
      </c>
      <c r="H43" s="26" t="s">
        <v>39</v>
      </c>
      <c r="I43" s="26" t="s">
        <v>39</v>
      </c>
      <c r="J43" s="26" t="s">
        <v>39</v>
      </c>
      <c r="K43" s="26" t="s">
        <v>39</v>
      </c>
      <c r="L43" s="26" t="s">
        <v>39</v>
      </c>
      <c r="M43" s="26" t="s">
        <v>39</v>
      </c>
      <c r="N43" s="26">
        <v>51.24151077900612</v>
      </c>
      <c r="O43" s="26">
        <v>52.908686501096234</v>
      </c>
      <c r="P43" s="26">
        <v>52.859491813929161</v>
      </c>
      <c r="Q43" s="26">
        <v>54.352137870711793</v>
      </c>
      <c r="R43" s="26">
        <v>55.273155359149172</v>
      </c>
      <c r="S43" s="26">
        <v>55.943778041903172</v>
      </c>
      <c r="T43" s="26">
        <v>55.858692257357809</v>
      </c>
      <c r="U43" s="26">
        <v>56.771046442738815</v>
      </c>
      <c r="V43" s="26">
        <v>56.369611318751545</v>
      </c>
      <c r="W43" s="26" t="s">
        <v>39</v>
      </c>
      <c r="X43" s="26">
        <v>55.167684516545698</v>
      </c>
      <c r="Y43" s="26">
        <v>52.476913377780363</v>
      </c>
      <c r="Z43" s="26">
        <v>53.143961375191019</v>
      </c>
      <c r="AA43" s="26">
        <v>53.331417851391926</v>
      </c>
      <c r="AB43" s="26">
        <v>52.728805648565512</v>
      </c>
      <c r="AC43" s="26">
        <v>51.843524891013601</v>
      </c>
      <c r="AD43" s="26">
        <v>51.764556456152597</v>
      </c>
      <c r="AE43" s="26">
        <v>52.605751252010712</v>
      </c>
      <c r="AF43" s="26">
        <v>53.375834424045188</v>
      </c>
      <c r="AG43" s="26">
        <v>47.377302775350131</v>
      </c>
      <c r="AH43" s="26">
        <v>48.437690865967646</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row>
    <row r="44" spans="1:77" x14ac:dyDescent="0.2">
      <c r="A44" s="12" t="s">
        <v>47</v>
      </c>
      <c r="B44" s="107" t="s">
        <v>134</v>
      </c>
      <c r="C44" s="13" t="s">
        <v>39</v>
      </c>
      <c r="D44" s="13" t="s">
        <v>39</v>
      </c>
      <c r="E44" s="13" t="s">
        <v>39</v>
      </c>
      <c r="F44" s="13" t="s">
        <v>39</v>
      </c>
      <c r="G44" s="13" t="s">
        <v>39</v>
      </c>
      <c r="H44" s="13" t="s">
        <v>39</v>
      </c>
      <c r="I44" s="13" t="s">
        <v>39</v>
      </c>
      <c r="J44" s="13" t="s">
        <v>39</v>
      </c>
      <c r="K44" s="13" t="s">
        <v>39</v>
      </c>
      <c r="L44" s="13" t="s">
        <v>39</v>
      </c>
      <c r="M44" s="13">
        <v>73.778567039551973</v>
      </c>
      <c r="N44" s="13" t="s">
        <v>39</v>
      </c>
      <c r="O44" s="13" t="s">
        <v>39</v>
      </c>
      <c r="P44" s="13" t="s">
        <v>39</v>
      </c>
      <c r="Q44" s="13" t="s">
        <v>39</v>
      </c>
      <c r="R44" s="13" t="s">
        <v>39</v>
      </c>
      <c r="S44" s="13" t="s">
        <v>39</v>
      </c>
      <c r="T44" s="13" t="s">
        <v>39</v>
      </c>
      <c r="U44" s="13" t="s">
        <v>39</v>
      </c>
      <c r="V44" s="13" t="s">
        <v>39</v>
      </c>
      <c r="W44" s="13">
        <v>68.009765807119621</v>
      </c>
      <c r="X44" s="13" t="s">
        <v>39</v>
      </c>
      <c r="Y44" s="13" t="s">
        <v>39</v>
      </c>
      <c r="Z44" s="13" t="s">
        <v>39</v>
      </c>
      <c r="AA44" s="13" t="s">
        <v>39</v>
      </c>
      <c r="AB44" s="13" t="s">
        <v>39</v>
      </c>
      <c r="AC44" s="13" t="s">
        <v>39</v>
      </c>
      <c r="AD44" s="13" t="s">
        <v>39</v>
      </c>
      <c r="AE44" s="13" t="s">
        <v>39</v>
      </c>
      <c r="AF44" s="13" t="s">
        <v>39</v>
      </c>
      <c r="AG44" s="13" t="s">
        <v>39</v>
      </c>
      <c r="AH44" s="13" t="s">
        <v>39</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row>
    <row r="45" spans="1:77" x14ac:dyDescent="0.2">
      <c r="A45" s="24" t="s">
        <v>48</v>
      </c>
      <c r="B45" s="25" t="s">
        <v>135</v>
      </c>
      <c r="C45" s="26" t="s">
        <v>39</v>
      </c>
      <c r="D45" s="26" t="s">
        <v>39</v>
      </c>
      <c r="E45" s="26" t="s">
        <v>39</v>
      </c>
      <c r="F45" s="26" t="s">
        <v>39</v>
      </c>
      <c r="G45" s="26">
        <v>36.174199109828827</v>
      </c>
      <c r="H45" s="26" t="s">
        <v>39</v>
      </c>
      <c r="I45" s="26" t="s">
        <v>39</v>
      </c>
      <c r="J45" s="26" t="s">
        <v>39</v>
      </c>
      <c r="K45" s="26" t="s">
        <v>39</v>
      </c>
      <c r="L45" s="26" t="s">
        <v>39</v>
      </c>
      <c r="M45" s="26">
        <v>34.49254948476537</v>
      </c>
      <c r="N45" s="26" t="s">
        <v>39</v>
      </c>
      <c r="O45" s="26" t="s">
        <v>39</v>
      </c>
      <c r="P45" s="26" t="s">
        <v>39</v>
      </c>
      <c r="Q45" s="26" t="s">
        <v>39</v>
      </c>
      <c r="R45" s="26">
        <v>37.189247297288155</v>
      </c>
      <c r="S45" s="26">
        <v>34.244909445415992</v>
      </c>
      <c r="T45" s="26" t="s">
        <v>39</v>
      </c>
      <c r="U45" s="26">
        <v>31.164021164021165</v>
      </c>
      <c r="V45" s="26" t="s">
        <v>39</v>
      </c>
      <c r="W45" s="26">
        <v>28.964614179712044</v>
      </c>
      <c r="X45" s="26" t="s">
        <v>39</v>
      </c>
      <c r="Y45" s="26">
        <v>27.311786713076536</v>
      </c>
      <c r="Z45" s="26" t="s">
        <v>39</v>
      </c>
      <c r="AA45" s="26" t="s">
        <v>39</v>
      </c>
      <c r="AB45" s="26" t="s">
        <v>39</v>
      </c>
      <c r="AC45" s="26" t="s">
        <v>39</v>
      </c>
      <c r="AD45" s="26" t="s">
        <v>39</v>
      </c>
      <c r="AE45" s="26">
        <v>20.382837267294114</v>
      </c>
      <c r="AF45" s="26">
        <v>20.904025175884851</v>
      </c>
      <c r="AG45" s="26">
        <v>25.900677854942717</v>
      </c>
      <c r="AH45" s="26" t="s">
        <v>39</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row>
    <row r="46" spans="1:77" x14ac:dyDescent="0.2">
      <c r="A46" s="12" t="s">
        <v>49</v>
      </c>
      <c r="B46" s="107" t="s">
        <v>136</v>
      </c>
      <c r="C46" s="13" t="s">
        <v>39</v>
      </c>
      <c r="D46" s="13" t="s">
        <v>39</v>
      </c>
      <c r="E46" s="13" t="s">
        <v>39</v>
      </c>
      <c r="F46" s="13" t="s">
        <v>39</v>
      </c>
      <c r="G46" s="13" t="s">
        <v>39</v>
      </c>
      <c r="H46" s="13" t="s">
        <v>39</v>
      </c>
      <c r="I46" s="13" t="s">
        <v>39</v>
      </c>
      <c r="J46" s="13" t="s">
        <v>39</v>
      </c>
      <c r="K46" s="13" t="s">
        <v>39</v>
      </c>
      <c r="L46" s="13" t="s">
        <v>39</v>
      </c>
      <c r="M46" s="13">
        <v>49.540481332349273</v>
      </c>
      <c r="N46" s="13">
        <v>47.64606935821886</v>
      </c>
      <c r="O46" s="13">
        <v>45.547781642689955</v>
      </c>
      <c r="P46" s="13">
        <v>45.061207579634392</v>
      </c>
      <c r="Q46" s="13" t="s">
        <v>39</v>
      </c>
      <c r="R46" s="13">
        <v>43.815901232725871</v>
      </c>
      <c r="S46" s="13">
        <v>43.180370726300168</v>
      </c>
      <c r="T46" s="13">
        <v>45.633038265225153</v>
      </c>
      <c r="U46" s="13">
        <v>47.915246405632686</v>
      </c>
      <c r="V46" s="13">
        <v>48.51118626345589</v>
      </c>
      <c r="W46" s="13">
        <v>49.357670508742821</v>
      </c>
      <c r="X46" s="13">
        <v>49.982069012398014</v>
      </c>
      <c r="Y46" s="13">
        <v>50.919257385037042</v>
      </c>
      <c r="Z46" s="13">
        <v>50.444136606458137</v>
      </c>
      <c r="AA46" s="13">
        <v>50.523152144065264</v>
      </c>
      <c r="AB46" s="13">
        <v>50.381976914127435</v>
      </c>
      <c r="AC46" s="13">
        <v>50.919282122013996</v>
      </c>
      <c r="AD46" s="13">
        <v>52.060185248116667</v>
      </c>
      <c r="AE46" s="13">
        <v>51.090960794384429</v>
      </c>
      <c r="AF46" s="13">
        <v>51.147798974428362</v>
      </c>
      <c r="AG46" s="13" t="s">
        <v>39</v>
      </c>
      <c r="AH46" s="13" t="s">
        <v>39</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row>
    <row r="47" spans="1:77" x14ac:dyDescent="0.2">
      <c r="A47" s="24" t="s">
        <v>41</v>
      </c>
      <c r="B47" s="25" t="s">
        <v>137</v>
      </c>
      <c r="C47" s="26" t="s">
        <v>39</v>
      </c>
      <c r="D47" s="26" t="s">
        <v>39</v>
      </c>
      <c r="E47" s="26">
        <v>66.668583673979839</v>
      </c>
      <c r="F47" s="26">
        <v>64.151611176334782</v>
      </c>
      <c r="G47" s="26">
        <v>60.705746671498595</v>
      </c>
      <c r="H47" s="26">
        <v>59.43814966791895</v>
      </c>
      <c r="I47" s="26">
        <v>58.496693922218356</v>
      </c>
      <c r="J47" s="26">
        <v>55.79893128397071</v>
      </c>
      <c r="K47" s="26">
        <v>54.02138406382231</v>
      </c>
      <c r="L47" s="26">
        <v>57.542981461769813</v>
      </c>
      <c r="M47" s="26">
        <v>59.31748197081582</v>
      </c>
      <c r="N47" s="26">
        <v>59.340834075835232</v>
      </c>
      <c r="O47" s="26">
        <v>61.000492545184656</v>
      </c>
      <c r="P47" s="26">
        <v>60.734651799975936</v>
      </c>
      <c r="Q47" s="26">
        <v>62.252168118826148</v>
      </c>
      <c r="R47" s="26">
        <v>63.118831747664792</v>
      </c>
      <c r="S47" s="26">
        <v>63.904384136810535</v>
      </c>
      <c r="T47" s="26">
        <v>65.283440483742936</v>
      </c>
      <c r="U47" s="26">
        <v>64.746640896840958</v>
      </c>
      <c r="V47" s="26">
        <v>63.449532470127501</v>
      </c>
      <c r="W47" s="26">
        <v>63.343781720224513</v>
      </c>
      <c r="X47" s="26">
        <v>63.991709892023898</v>
      </c>
      <c r="Y47" s="26">
        <v>64.747194218502358</v>
      </c>
      <c r="Z47" s="26">
        <v>64.383515501297026</v>
      </c>
      <c r="AA47" s="26">
        <v>64.821602459874612</v>
      </c>
      <c r="AB47" s="26">
        <v>64.566980142815865</v>
      </c>
      <c r="AC47" s="26">
        <v>65.211224970479293</v>
      </c>
      <c r="AD47" s="26">
        <v>65.453545487303003</v>
      </c>
      <c r="AE47" s="26">
        <v>66.129649471911833</v>
      </c>
      <c r="AF47" s="26">
        <v>66.106145143541127</v>
      </c>
      <c r="AG47" s="26">
        <v>65.494342856030059</v>
      </c>
      <c r="AH47" s="26">
        <v>67.015964139666565</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row>
    <row r="48" spans="1:77" x14ac:dyDescent="0.2">
      <c r="A48" s="27" t="s">
        <v>40</v>
      </c>
      <c r="B48" s="28" t="s">
        <v>138</v>
      </c>
      <c r="C48" s="29" t="s">
        <v>39</v>
      </c>
      <c r="D48" s="29" t="s">
        <v>39</v>
      </c>
      <c r="E48" s="29" t="s">
        <v>39</v>
      </c>
      <c r="F48" s="29" t="s">
        <v>39</v>
      </c>
      <c r="G48" s="29" t="s">
        <v>39</v>
      </c>
      <c r="H48" s="29" t="s">
        <v>39</v>
      </c>
      <c r="I48" s="29" t="s">
        <v>39</v>
      </c>
      <c r="J48" s="29" t="s">
        <v>39</v>
      </c>
      <c r="K48" s="29" t="s">
        <v>39</v>
      </c>
      <c r="L48" s="29" t="s">
        <v>39</v>
      </c>
      <c r="M48" s="29" t="s">
        <v>39</v>
      </c>
      <c r="N48" s="29">
        <v>38.140334031066743</v>
      </c>
      <c r="O48" s="29">
        <v>36.071844411676501</v>
      </c>
      <c r="P48" s="29">
        <v>34.77629104723848</v>
      </c>
      <c r="Q48" s="29">
        <v>34.44920425394136</v>
      </c>
      <c r="R48" s="29">
        <v>36.162314292265542</v>
      </c>
      <c r="S48" s="29">
        <v>37.792392238812013</v>
      </c>
      <c r="T48" s="29">
        <v>37.376845517356038</v>
      </c>
      <c r="U48" s="29">
        <v>38.432852703428722</v>
      </c>
      <c r="V48" s="29">
        <v>37.271533728797486</v>
      </c>
      <c r="W48" s="29">
        <v>35.267050346161469</v>
      </c>
      <c r="X48" s="29">
        <v>35.611963966792956</v>
      </c>
      <c r="Y48" s="29">
        <v>35.953841378320888</v>
      </c>
      <c r="Z48" s="29">
        <v>36.939496992058928</v>
      </c>
      <c r="AA48" s="29">
        <v>36.882896616768193</v>
      </c>
      <c r="AB48" s="29">
        <v>37.662958381985312</v>
      </c>
      <c r="AC48" s="29">
        <v>37.024081133217841</v>
      </c>
      <c r="AD48" s="29">
        <v>37.715345878611181</v>
      </c>
      <c r="AE48" s="29">
        <v>37.620041753653446</v>
      </c>
      <c r="AF48" s="29">
        <v>37.006683065694524</v>
      </c>
      <c r="AG48" s="29">
        <v>33.444833003902488</v>
      </c>
      <c r="AH48" s="29">
        <v>31.855886468119127</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row>
    <row r="49" spans="1:77" x14ac:dyDescent="0.2">
      <c r="A49" s="24" t="s">
        <v>3</v>
      </c>
      <c r="B49" s="25" t="s">
        <v>139</v>
      </c>
      <c r="C49" s="26" t="s">
        <v>39</v>
      </c>
      <c r="D49" s="26" t="s">
        <v>39</v>
      </c>
      <c r="E49" s="26" t="s">
        <v>39</v>
      </c>
      <c r="F49" s="26" t="s">
        <v>39</v>
      </c>
      <c r="G49" s="26" t="s">
        <v>39</v>
      </c>
      <c r="H49" s="26" t="s">
        <v>39</v>
      </c>
      <c r="I49" s="26" t="s">
        <v>39</v>
      </c>
      <c r="J49" s="26" t="s">
        <v>39</v>
      </c>
      <c r="K49" s="26" t="s">
        <v>39</v>
      </c>
      <c r="L49" s="26" t="s">
        <v>39</v>
      </c>
      <c r="M49" s="26">
        <v>46.2767533443362</v>
      </c>
      <c r="N49" s="26">
        <v>46.818580600545921</v>
      </c>
      <c r="O49" s="26">
        <v>47.535883221247325</v>
      </c>
      <c r="P49" s="26">
        <v>48.998834201450414</v>
      </c>
      <c r="Q49" s="26">
        <v>50.593661689200722</v>
      </c>
      <c r="R49" s="26">
        <v>51.651840373152346</v>
      </c>
      <c r="S49" s="26">
        <v>54.606594862058778</v>
      </c>
      <c r="T49" s="26">
        <v>57.552602022584509</v>
      </c>
      <c r="U49" s="26">
        <v>59.483238488146775</v>
      </c>
      <c r="V49" s="26">
        <v>58.337161932529966</v>
      </c>
      <c r="W49" s="26">
        <v>56.229501274689433</v>
      </c>
      <c r="X49" s="26">
        <v>55.615348028378619</v>
      </c>
      <c r="Y49" s="26">
        <v>56.286929299989417</v>
      </c>
      <c r="Z49" s="26">
        <v>56.824805212106845</v>
      </c>
      <c r="AA49" s="26">
        <v>58.189256408224367</v>
      </c>
      <c r="AB49" s="26">
        <v>59.834281930775525</v>
      </c>
      <c r="AC49" s="26">
        <v>60.024032881007209</v>
      </c>
      <c r="AD49" s="26">
        <v>63.0891969873988</v>
      </c>
      <c r="AE49" s="26">
        <v>63.88710352891713</v>
      </c>
      <c r="AF49" s="26">
        <v>66.041881168612321</v>
      </c>
      <c r="AG49" s="26">
        <v>64.335708034282433</v>
      </c>
      <c r="AH49" s="26">
        <v>64.222362494416814</v>
      </c>
    </row>
    <row r="50" spans="1:77" x14ac:dyDescent="0.2">
      <c r="A50" s="12" t="s">
        <v>50</v>
      </c>
      <c r="B50" s="107" t="s">
        <v>140</v>
      </c>
      <c r="C50" s="13" t="s">
        <v>39</v>
      </c>
      <c r="D50" s="13" t="s">
        <v>39</v>
      </c>
      <c r="E50" s="13" t="s">
        <v>39</v>
      </c>
      <c r="F50" s="13" t="s">
        <v>39</v>
      </c>
      <c r="G50" s="13" t="s">
        <v>39</v>
      </c>
      <c r="H50" s="13" t="s">
        <v>39</v>
      </c>
      <c r="I50" s="13" t="s">
        <v>39</v>
      </c>
      <c r="J50" s="13" t="s">
        <v>39</v>
      </c>
      <c r="K50" s="13" t="s">
        <v>39</v>
      </c>
      <c r="L50" s="13" t="s">
        <v>39</v>
      </c>
      <c r="M50" s="13" t="s">
        <v>39</v>
      </c>
      <c r="N50" s="13" t="s">
        <v>39</v>
      </c>
      <c r="O50" s="13">
        <v>46.730820819519963</v>
      </c>
      <c r="P50" s="13">
        <v>46.652457676995773</v>
      </c>
      <c r="Q50" s="13">
        <v>47.844827962478831</v>
      </c>
      <c r="R50" s="13">
        <v>48.57767487161955</v>
      </c>
      <c r="S50" s="13">
        <v>49.426104289114988</v>
      </c>
      <c r="T50" s="13">
        <v>51.579894978934057</v>
      </c>
      <c r="U50" s="13">
        <v>52.723249274615334</v>
      </c>
      <c r="V50" s="13">
        <v>53.659260496574092</v>
      </c>
      <c r="W50" s="13">
        <v>52.126997520942297</v>
      </c>
      <c r="X50" s="13">
        <v>49.529663718038613</v>
      </c>
      <c r="Y50" s="13">
        <v>48.500169968975335</v>
      </c>
      <c r="Z50" s="13">
        <v>48.545964057140189</v>
      </c>
      <c r="AA50" s="13">
        <v>49.993775718992417</v>
      </c>
      <c r="AB50" s="13">
        <v>51.609272602412126</v>
      </c>
      <c r="AC50" s="13">
        <v>52.417903090917385</v>
      </c>
      <c r="AD50" s="13">
        <v>54.033177212600414</v>
      </c>
      <c r="AE50" s="13">
        <v>55.88253204463367</v>
      </c>
      <c r="AF50" s="13">
        <v>57.084296338856134</v>
      </c>
      <c r="AG50" s="13">
        <v>56.853090424485039</v>
      </c>
      <c r="AH50" s="13">
        <v>58.643336691430093</v>
      </c>
    </row>
    <row r="51" spans="1:77" x14ac:dyDescent="0.2">
      <c r="A51" s="24" t="s">
        <v>6</v>
      </c>
      <c r="B51" s="25" t="s">
        <v>141</v>
      </c>
      <c r="C51" s="26" t="s">
        <v>39</v>
      </c>
      <c r="D51" s="26" t="s">
        <v>39</v>
      </c>
      <c r="E51" s="26" t="s">
        <v>39</v>
      </c>
      <c r="F51" s="26" t="s">
        <v>39</v>
      </c>
      <c r="G51" s="26" t="s">
        <v>39</v>
      </c>
      <c r="H51" s="26" t="s">
        <v>39</v>
      </c>
      <c r="I51" s="26" t="s">
        <v>39</v>
      </c>
      <c r="J51" s="26" t="s">
        <v>39</v>
      </c>
      <c r="K51" s="26" t="s">
        <v>39</v>
      </c>
      <c r="L51" s="26" t="s">
        <v>39</v>
      </c>
      <c r="M51" s="26">
        <v>53.030555642576502</v>
      </c>
      <c r="N51" s="26">
        <v>57.106543258729914</v>
      </c>
      <c r="O51" s="26">
        <v>58.960941925441205</v>
      </c>
      <c r="P51" s="26">
        <v>60.231649013968671</v>
      </c>
      <c r="Q51" s="26">
        <v>58.950622801106832</v>
      </c>
      <c r="R51" s="26">
        <v>58.379588840478327</v>
      </c>
      <c r="S51" s="26">
        <v>60.311770591977861</v>
      </c>
      <c r="T51" s="26">
        <v>62.408022824446206</v>
      </c>
      <c r="U51" s="26">
        <v>62.855886000043206</v>
      </c>
      <c r="V51" s="26">
        <v>62.317422889848075</v>
      </c>
      <c r="W51" s="26">
        <v>63.028928100054195</v>
      </c>
      <c r="X51" s="26">
        <v>62.141958023027065</v>
      </c>
      <c r="Y51" s="26">
        <v>59.403045558248358</v>
      </c>
      <c r="Z51" s="26">
        <v>56.94530796566977</v>
      </c>
      <c r="AA51" s="26">
        <v>58.595026373222879</v>
      </c>
      <c r="AB51" s="26">
        <v>59.004518458086189</v>
      </c>
      <c r="AC51" s="26">
        <v>59.26020770296013</v>
      </c>
      <c r="AD51" s="26">
        <v>61.410298024778953</v>
      </c>
      <c r="AE51" s="26">
        <v>64.156669292357947</v>
      </c>
      <c r="AF51" s="26">
        <v>65.215636506295354</v>
      </c>
      <c r="AG51" s="26">
        <v>64.278289070165613</v>
      </c>
      <c r="AH51" s="26">
        <v>65.34287037856167</v>
      </c>
    </row>
    <row r="52" spans="1:77" x14ac:dyDescent="0.2">
      <c r="A52" s="12" t="s">
        <v>26</v>
      </c>
      <c r="B52" s="107" t="s">
        <v>142</v>
      </c>
      <c r="C52" s="13" t="s">
        <v>39</v>
      </c>
      <c r="D52" s="13" t="s">
        <v>39</v>
      </c>
      <c r="E52" s="13" t="s">
        <v>39</v>
      </c>
      <c r="F52" s="13" t="s">
        <v>39</v>
      </c>
      <c r="G52" s="13" t="s">
        <v>39</v>
      </c>
      <c r="H52" s="13" t="s">
        <v>39</v>
      </c>
      <c r="I52" s="13" t="s">
        <v>39</v>
      </c>
      <c r="J52" s="13" t="s">
        <v>39</v>
      </c>
      <c r="K52" s="13" t="s">
        <v>39</v>
      </c>
      <c r="L52" s="13" t="s">
        <v>39</v>
      </c>
      <c r="M52" s="13">
        <v>33.427727843346943</v>
      </c>
      <c r="N52" s="13">
        <v>32.711235466247892</v>
      </c>
      <c r="O52" s="13">
        <v>33.861629704056746</v>
      </c>
      <c r="P52" s="13">
        <v>33.604984318499724</v>
      </c>
      <c r="Q52" s="13">
        <v>32.709159987582723</v>
      </c>
      <c r="R52" s="13">
        <v>33.354314184802178</v>
      </c>
      <c r="S52" s="13">
        <v>33.720461773816076</v>
      </c>
      <c r="T52" s="13">
        <v>35.999452337670675</v>
      </c>
      <c r="U52" s="13">
        <v>37.674676462727533</v>
      </c>
      <c r="V52" s="13">
        <v>38.034216969219813</v>
      </c>
      <c r="W52" s="13">
        <v>39.472818719003108</v>
      </c>
      <c r="X52" s="13">
        <v>41.479890027060115</v>
      </c>
      <c r="Y52" s="13">
        <v>45.33032840127391</v>
      </c>
      <c r="Z52" s="13">
        <v>48.800623621812413</v>
      </c>
      <c r="AA52" s="13">
        <v>51.553002197102217</v>
      </c>
      <c r="AB52" s="13">
        <v>52.530228816014954</v>
      </c>
      <c r="AC52" s="13">
        <v>54.953283464837135</v>
      </c>
      <c r="AD52" s="13">
        <v>57.635447651974147</v>
      </c>
      <c r="AE52" s="13">
        <v>61.513834017607103</v>
      </c>
      <c r="AF52" s="13">
        <v>62.845944414303204</v>
      </c>
      <c r="AG52" s="13">
        <v>64.562691708821404</v>
      </c>
      <c r="AH52" s="13">
        <v>66.605683126919018</v>
      </c>
    </row>
    <row r="53" spans="1:77" x14ac:dyDescent="0.2">
      <c r="A53" s="30" t="s">
        <v>31</v>
      </c>
      <c r="B53" s="31" t="s">
        <v>143</v>
      </c>
      <c r="C53" s="32" t="s">
        <v>39</v>
      </c>
      <c r="D53" s="32" t="s">
        <v>39</v>
      </c>
      <c r="E53" s="32" t="s">
        <v>39</v>
      </c>
      <c r="F53" s="32" t="s">
        <v>39</v>
      </c>
      <c r="G53" s="32" t="s">
        <v>39</v>
      </c>
      <c r="H53" s="32" t="s">
        <v>39</v>
      </c>
      <c r="I53" s="32" t="s">
        <v>39</v>
      </c>
      <c r="J53" s="32" t="s">
        <v>39</v>
      </c>
      <c r="K53" s="32" t="s">
        <v>39</v>
      </c>
      <c r="L53" s="32" t="s">
        <v>39</v>
      </c>
      <c r="M53" s="32">
        <v>57.455215085766397</v>
      </c>
      <c r="N53" s="32">
        <v>57.072506569820803</v>
      </c>
      <c r="O53" s="32">
        <v>51.821310783172436</v>
      </c>
      <c r="P53" s="32">
        <v>51.540580902839082</v>
      </c>
      <c r="Q53" s="32">
        <v>52.117985381678821</v>
      </c>
      <c r="R53" s="32">
        <v>51.513821775687255</v>
      </c>
      <c r="S53" s="32">
        <v>52.986132155092136</v>
      </c>
      <c r="T53" s="32">
        <v>52.752735319340914</v>
      </c>
      <c r="U53" s="32">
        <v>52.478591271874905</v>
      </c>
      <c r="V53" s="32">
        <v>51.971855542341594</v>
      </c>
      <c r="W53" s="32">
        <v>52.502852847920366</v>
      </c>
      <c r="X53" s="32">
        <v>52.268840496775582</v>
      </c>
      <c r="Y53" s="32">
        <v>52.783304902124051</v>
      </c>
      <c r="Z53" s="32">
        <v>52.556306975557341</v>
      </c>
      <c r="AA53" s="32">
        <v>53.276377860832561</v>
      </c>
      <c r="AB53" s="32">
        <v>53.205936198073076</v>
      </c>
      <c r="AC53" s="32">
        <v>53.267596382004456</v>
      </c>
      <c r="AD53" s="32">
        <v>55.802415662835628</v>
      </c>
      <c r="AE53" s="32">
        <v>56.231155249873041</v>
      </c>
      <c r="AF53" s="32">
        <v>56.819718073924953</v>
      </c>
      <c r="AG53" s="32">
        <v>56.466040635112712</v>
      </c>
      <c r="AH53" s="32">
        <v>52.486272325621051</v>
      </c>
    </row>
    <row r="54" spans="1:77" x14ac:dyDescent="0.2">
      <c r="A54" s="128" t="s">
        <v>153</v>
      </c>
      <c r="B54" s="19"/>
      <c r="C54" s="6"/>
      <c r="D54" s="6"/>
      <c r="E54" s="6"/>
      <c r="F54" s="6"/>
      <c r="G54" s="6"/>
      <c r="H54" s="6"/>
      <c r="I54" s="6"/>
      <c r="J54" s="6"/>
      <c r="K54" s="6"/>
      <c r="L54" s="6"/>
      <c r="M54" s="130">
        <f t="shared" ref="M54:AG54" si="0">AVERAGE(M5:M42)</f>
        <v>55.665958280723409</v>
      </c>
      <c r="N54" s="130">
        <f t="shared" si="0"/>
        <v>56.098963197280121</v>
      </c>
      <c r="O54" s="130">
        <f t="shared" si="0"/>
        <v>56.394892459144543</v>
      </c>
      <c r="P54" s="130">
        <f t="shared" si="0"/>
        <v>56.52148881488926</v>
      </c>
      <c r="Q54" s="130">
        <f t="shared" si="0"/>
        <v>56.701902098011317</v>
      </c>
      <c r="R54" s="130">
        <f t="shared" si="0"/>
        <v>57.557152786832724</v>
      </c>
      <c r="S54" s="130">
        <f t="shared" si="0"/>
        <v>58.417015397586979</v>
      </c>
      <c r="T54" s="130">
        <f t="shared" si="0"/>
        <v>59.303462795439238</v>
      </c>
      <c r="U54" s="130">
        <f t="shared" si="0"/>
        <v>59.83628093441154</v>
      </c>
      <c r="V54" s="130">
        <f t="shared" si="0"/>
        <v>59.024862565878934</v>
      </c>
      <c r="W54" s="130">
        <f t="shared" si="0"/>
        <v>58.706417160374855</v>
      </c>
      <c r="X54" s="130">
        <f t="shared" si="0"/>
        <v>58.985913288644426</v>
      </c>
      <c r="Y54" s="130">
        <f t="shared" si="0"/>
        <v>59.545012446371835</v>
      </c>
      <c r="Z54" s="130">
        <f t="shared" si="0"/>
        <v>59.893626689016386</v>
      </c>
      <c r="AA54" s="130">
        <f t="shared" si="0"/>
        <v>60.577804511140826</v>
      </c>
      <c r="AB54" s="130">
        <f t="shared" si="0"/>
        <v>61.415064080293575</v>
      </c>
      <c r="AC54" s="130">
        <f t="shared" si="0"/>
        <v>62.216872898470633</v>
      </c>
      <c r="AD54" s="130">
        <f t="shared" si="0"/>
        <v>63.194619195097104</v>
      </c>
      <c r="AE54" s="130">
        <f t="shared" si="0"/>
        <v>64.089799557037765</v>
      </c>
      <c r="AF54" s="130">
        <f t="shared" si="0"/>
        <v>64.755134312117775</v>
      </c>
      <c r="AG54" s="130">
        <f t="shared" si="0"/>
        <v>63.111653713104999</v>
      </c>
      <c r="AH54" s="130">
        <f>AVERAGE(AH5:AH42)</f>
        <v>64.580625192977266</v>
      </c>
    </row>
    <row r="55" spans="1:77" x14ac:dyDescent="0.2">
      <c r="A55" s="14"/>
      <c r="B55" s="127"/>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row>
    <row r="56" spans="1:77" x14ac:dyDescent="0.2">
      <c r="A56" s="14" t="s">
        <v>45</v>
      </c>
      <c r="B56" s="19"/>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row>
    <row r="57" spans="1:77" s="4" customFormat="1" ht="12.75" customHeight="1" x14ac:dyDescent="0.2">
      <c r="A57" s="186" t="s">
        <v>74</v>
      </c>
      <c r="B57" s="186"/>
      <c r="C57" s="186"/>
      <c r="D57" s="186"/>
      <c r="E57" s="186"/>
      <c r="F57" s="186"/>
      <c r="G57" s="186"/>
      <c r="H57" s="186"/>
      <c r="I57" s="186"/>
      <c r="J57" s="186"/>
      <c r="K57" s="186"/>
      <c r="L57" s="186"/>
      <c r="M57" s="186"/>
      <c r="N57" s="186"/>
      <c r="O57" s="186"/>
      <c r="P57" s="186"/>
      <c r="Q57" s="186"/>
      <c r="R57" s="186"/>
      <c r="S57" s="186"/>
      <c r="T57" s="186"/>
      <c r="U57" s="186"/>
      <c r="V57" s="186"/>
      <c r="W57" s="186"/>
      <c r="X57" s="186"/>
      <c r="Y57" s="186"/>
      <c r="Z57" s="186"/>
      <c r="AA57" s="186"/>
      <c r="AB57" s="186"/>
      <c r="AC57" s="186"/>
      <c r="AD57" s="186"/>
    </row>
    <row r="58" spans="1:77" s="4" customFormat="1" x14ac:dyDescent="0.2">
      <c r="A58" s="186"/>
      <c r="B58" s="186"/>
      <c r="C58" s="186"/>
      <c r="D58" s="186"/>
      <c r="E58" s="186"/>
      <c r="F58" s="186"/>
      <c r="G58" s="186"/>
      <c r="H58" s="186"/>
      <c r="I58" s="186"/>
      <c r="J58" s="186"/>
      <c r="K58" s="186"/>
      <c r="L58" s="186"/>
      <c r="M58" s="186"/>
      <c r="N58" s="186"/>
      <c r="O58" s="186"/>
      <c r="P58" s="186"/>
      <c r="Q58" s="186"/>
      <c r="R58" s="186"/>
      <c r="S58" s="186"/>
      <c r="T58" s="186"/>
      <c r="U58" s="186"/>
      <c r="V58" s="186"/>
      <c r="W58" s="186"/>
      <c r="X58" s="186"/>
      <c r="Y58" s="186"/>
      <c r="Z58" s="186"/>
      <c r="AA58" s="186"/>
      <c r="AB58" s="186"/>
      <c r="AC58" s="186"/>
      <c r="AD58" s="186"/>
    </row>
    <row r="59" spans="1:77" x14ac:dyDescent="0.2">
      <c r="A59" s="185" t="s">
        <v>75</v>
      </c>
      <c r="B59" s="185"/>
      <c r="C59" s="185"/>
      <c r="D59" s="185"/>
      <c r="E59" s="185"/>
      <c r="F59" s="185"/>
      <c r="G59" s="185"/>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row>
    <row r="60" spans="1:77" x14ac:dyDescent="0.2">
      <c r="A60" s="185"/>
      <c r="B60" s="185"/>
      <c r="C60" s="185"/>
      <c r="D60" s="185"/>
      <c r="E60" s="185"/>
      <c r="F60" s="185"/>
      <c r="G60" s="185"/>
      <c r="H60" s="185"/>
      <c r="I60" s="185"/>
      <c r="J60" s="185"/>
      <c r="K60" s="185"/>
      <c r="L60" s="185"/>
      <c r="M60" s="185"/>
      <c r="N60" s="185"/>
      <c r="O60" s="185"/>
      <c r="P60" s="185"/>
      <c r="Q60" s="185"/>
      <c r="R60" s="185"/>
      <c r="S60" s="185"/>
      <c r="T60" s="185"/>
      <c r="U60" s="185"/>
      <c r="V60" s="185"/>
      <c r="W60" s="185"/>
      <c r="X60" s="185"/>
      <c r="Y60" s="185"/>
      <c r="Z60" s="185"/>
      <c r="AA60" s="185"/>
      <c r="AB60" s="185"/>
      <c r="AC60" s="185"/>
      <c r="AD60" s="185"/>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row>
    <row r="61" spans="1:77" x14ac:dyDescent="0.2">
      <c r="A61" s="185" t="s">
        <v>76</v>
      </c>
      <c r="B61" s="185"/>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row>
    <row r="62" spans="1:77" x14ac:dyDescent="0.2">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row>
    <row r="63" spans="1:77" x14ac:dyDescent="0.2">
      <c r="A63" s="18" t="s">
        <v>64</v>
      </c>
      <c r="B63" s="19"/>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row>
    <row r="64" spans="1:77" x14ac:dyDescent="0.2">
      <c r="A64" s="9"/>
      <c r="B64" s="20"/>
      <c r="C64" s="97"/>
      <c r="D64" s="97"/>
      <c r="E64" s="97"/>
      <c r="F64" s="97"/>
      <c r="G64" s="97"/>
      <c r="H64" s="97"/>
      <c r="I64" s="97"/>
      <c r="J64" s="97"/>
      <c r="K64" s="97"/>
      <c r="L64" s="97"/>
      <c r="M64" s="97"/>
      <c r="N64" s="97"/>
      <c r="O64" s="97"/>
      <c r="P64" s="97"/>
      <c r="Q64" s="97"/>
      <c r="R64" s="97"/>
      <c r="S64" s="97"/>
      <c r="T64" s="97"/>
      <c r="U64" s="97"/>
      <c r="V64" s="97"/>
      <c r="W64" s="97"/>
      <c r="X64" s="97"/>
      <c r="Y64" s="97"/>
      <c r="Z64" s="97"/>
      <c r="AA64" s="97"/>
      <c r="AB64" s="97"/>
      <c r="AC64" s="97"/>
      <c r="AD64" s="97"/>
      <c r="AE64" s="97"/>
      <c r="AF64" s="97"/>
      <c r="AG64" s="97"/>
      <c r="AH64" s="97"/>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row>
    <row r="67" spans="76:76" x14ac:dyDescent="0.2">
      <c r="BX67" s="5"/>
    </row>
  </sheetData>
  <mergeCells count="6">
    <mergeCell ref="A61:AD62"/>
    <mergeCell ref="A57:AD58"/>
    <mergeCell ref="A59:AD60"/>
    <mergeCell ref="A1:AH1"/>
    <mergeCell ref="A2:AH2"/>
    <mergeCell ref="A3:AH3"/>
  </mergeCells>
  <hyperlinks>
    <hyperlink ref="A63" r:id="rId1" display="Source: OECD Employment Database 2014" xr:uid="{00000000-0004-0000-0300-000000000000}"/>
  </hyperlinks>
  <pageMargins left="0.70866141732283472" right="0.70866141732283472" top="0.74803149606299213" bottom="0.74803149606299213" header="0.31496062992125984" footer="0.31496062992125984"/>
  <pageSetup paperSize="9" scale="57" orientation="portrait" r:id="rId2"/>
  <headerFooter>
    <oddHeader>&amp;LOECD Family database (http://www.oecd.org/els/family/database.htm)</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BY66"/>
  <sheetViews>
    <sheetView showGridLines="0" zoomScale="85" zoomScaleNormal="85" workbookViewId="0">
      <pane xSplit="2" ySplit="4" topLeftCell="C5" activePane="bottomRight" state="frozen"/>
      <selection activeCell="AJ54" sqref="AJ54"/>
      <selection pane="topRight" activeCell="AJ54" sqref="AJ54"/>
      <selection pane="bottomLeft" activeCell="AJ54" sqref="AJ54"/>
      <selection pane="bottomRight" activeCell="C5" sqref="C5"/>
    </sheetView>
  </sheetViews>
  <sheetFormatPr defaultColWidth="8.85546875" defaultRowHeight="12.75" x14ac:dyDescent="0.2"/>
  <cols>
    <col min="1" max="1" width="16.85546875" style="9" customWidth="1"/>
    <col min="2" max="2" width="4.28515625" style="20" customWidth="1"/>
    <col min="3" max="18" width="5" style="7" bestFit="1" customWidth="1"/>
    <col min="19" max="21" width="5" style="7" customWidth="1"/>
    <col min="22" max="25" width="5" style="7" bestFit="1" customWidth="1"/>
    <col min="26" max="27" width="5" style="7" customWidth="1"/>
    <col min="28" max="30" width="5" style="7" bestFit="1" customWidth="1"/>
    <col min="31" max="34" width="4.42578125" style="97" bestFit="1" customWidth="1"/>
    <col min="35" max="50" width="5" style="7" bestFit="1" customWidth="1"/>
    <col min="51" max="51" width="5" style="7" customWidth="1"/>
    <col min="52" max="74" width="5" style="7" bestFit="1" customWidth="1"/>
    <col min="75" max="76" width="5" style="7" customWidth="1"/>
    <col min="77" max="77" width="10" style="8" customWidth="1"/>
    <col min="78" max="16384" width="8.85546875" style="9"/>
  </cols>
  <sheetData>
    <row r="1" spans="1:77" x14ac:dyDescent="0.2">
      <c r="A1" s="187" t="s">
        <v>147</v>
      </c>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c r="AH1" s="187"/>
      <c r="BN1" s="8"/>
      <c r="BO1" s="9"/>
      <c r="BP1" s="9"/>
      <c r="BQ1" s="9"/>
      <c r="BR1" s="9"/>
      <c r="BS1" s="9"/>
      <c r="BT1" s="9"/>
      <c r="BU1" s="9"/>
      <c r="BV1" s="9"/>
      <c r="BW1" s="9"/>
      <c r="BX1" s="9"/>
      <c r="BY1" s="9"/>
    </row>
    <row r="2" spans="1:77" ht="13.5" thickBot="1" x14ac:dyDescent="0.25">
      <c r="A2" s="188" t="s">
        <v>52</v>
      </c>
      <c r="B2" s="188"/>
      <c r="C2" s="188"/>
      <c r="D2" s="188"/>
      <c r="E2" s="188"/>
      <c r="F2" s="188"/>
      <c r="G2" s="188"/>
      <c r="H2" s="188"/>
      <c r="I2" s="188"/>
      <c r="J2" s="188"/>
      <c r="K2" s="188"/>
      <c r="L2" s="188"/>
      <c r="M2" s="188"/>
      <c r="N2" s="188"/>
      <c r="O2" s="188"/>
      <c r="P2" s="188"/>
      <c r="Q2" s="188"/>
      <c r="R2" s="188"/>
      <c r="S2" s="188"/>
      <c r="T2" s="188"/>
      <c r="U2" s="188"/>
      <c r="V2" s="188"/>
      <c r="W2" s="188"/>
      <c r="X2" s="188"/>
      <c r="Y2" s="188"/>
      <c r="Z2" s="188"/>
      <c r="AA2" s="188"/>
      <c r="AB2" s="188"/>
      <c r="AC2" s="188"/>
      <c r="AD2" s="188"/>
      <c r="AE2" s="188"/>
      <c r="AF2" s="188"/>
      <c r="AG2" s="188"/>
      <c r="AH2" s="188"/>
      <c r="BY2" s="7"/>
    </row>
    <row r="3" spans="1:77" x14ac:dyDescent="0.2">
      <c r="A3" s="189" t="s">
        <v>51</v>
      </c>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row>
    <row r="4" spans="1:77" ht="12.75" customHeight="1" x14ac:dyDescent="0.2">
      <c r="A4" s="21" t="s">
        <v>42</v>
      </c>
      <c r="B4" s="22"/>
      <c r="C4" s="23">
        <v>1990</v>
      </c>
      <c r="D4" s="23">
        <v>1991</v>
      </c>
      <c r="E4" s="23">
        <v>1992</v>
      </c>
      <c r="F4" s="23">
        <v>1993</v>
      </c>
      <c r="G4" s="23">
        <v>1994</v>
      </c>
      <c r="H4" s="23">
        <v>1995</v>
      </c>
      <c r="I4" s="23">
        <v>1996</v>
      </c>
      <c r="J4" s="23">
        <v>1997</v>
      </c>
      <c r="K4" s="23">
        <v>1998</v>
      </c>
      <c r="L4" s="23">
        <v>1999</v>
      </c>
      <c r="M4" s="23">
        <v>2000</v>
      </c>
      <c r="N4" s="23">
        <v>2001</v>
      </c>
      <c r="O4" s="23">
        <v>2002</v>
      </c>
      <c r="P4" s="23">
        <v>2003</v>
      </c>
      <c r="Q4" s="23">
        <v>2004</v>
      </c>
      <c r="R4" s="23">
        <v>2005</v>
      </c>
      <c r="S4" s="23">
        <v>2006</v>
      </c>
      <c r="T4" s="23">
        <v>2007</v>
      </c>
      <c r="U4" s="23">
        <v>2008</v>
      </c>
      <c r="V4" s="23">
        <v>2009</v>
      </c>
      <c r="W4" s="23">
        <v>2010</v>
      </c>
      <c r="X4" s="23">
        <v>2011</v>
      </c>
      <c r="Y4" s="23">
        <v>2012</v>
      </c>
      <c r="Z4" s="23">
        <v>2013</v>
      </c>
      <c r="AA4" s="23">
        <v>2014</v>
      </c>
      <c r="AB4" s="88">
        <v>2015</v>
      </c>
      <c r="AC4" s="88">
        <v>2016</v>
      </c>
      <c r="AD4" s="88">
        <v>2017</v>
      </c>
      <c r="AE4" s="88">
        <v>2018</v>
      </c>
      <c r="AF4" s="88">
        <v>2019</v>
      </c>
      <c r="AG4" s="88">
        <v>2020</v>
      </c>
      <c r="AH4" s="88">
        <v>2021</v>
      </c>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row>
    <row r="5" spans="1:77" x14ac:dyDescent="0.2">
      <c r="A5" s="24" t="s">
        <v>0</v>
      </c>
      <c r="B5" s="25" t="s">
        <v>95</v>
      </c>
      <c r="C5" s="26" t="s">
        <v>39</v>
      </c>
      <c r="D5" s="26" t="s">
        <v>39</v>
      </c>
      <c r="E5" s="26" t="s">
        <v>39</v>
      </c>
      <c r="F5" s="26" t="s">
        <v>39</v>
      </c>
      <c r="G5" s="26" t="s">
        <v>39</v>
      </c>
      <c r="H5" s="26" t="s">
        <v>39</v>
      </c>
      <c r="I5" s="26" t="s">
        <v>39</v>
      </c>
      <c r="J5" s="26" t="s">
        <v>39</v>
      </c>
      <c r="K5" s="26" t="s">
        <v>39</v>
      </c>
      <c r="L5" s="26" t="s">
        <v>39</v>
      </c>
      <c r="M5" s="26" t="s">
        <v>39</v>
      </c>
      <c r="N5" s="26">
        <v>80.419407412358098</v>
      </c>
      <c r="O5" s="26">
        <v>80.366686174152704</v>
      </c>
      <c r="P5" s="26">
        <v>80.630753639087985</v>
      </c>
      <c r="Q5" s="26">
        <v>81.018073235514606</v>
      </c>
      <c r="R5" s="26">
        <v>81.800843334469974</v>
      </c>
      <c r="S5" s="26">
        <v>81.63447343068357</v>
      </c>
      <c r="T5" s="26">
        <v>82.470604603454589</v>
      </c>
      <c r="U5" s="26">
        <v>82.535457438517682</v>
      </c>
      <c r="V5" s="26">
        <v>79.719561880727412</v>
      </c>
      <c r="W5" s="26">
        <v>80.21497124386363</v>
      </c>
      <c r="X5" s="26">
        <v>80.446353107319496</v>
      </c>
      <c r="Y5" s="26">
        <v>80.050180858254706</v>
      </c>
      <c r="Z5" s="26">
        <v>79.000741468511706</v>
      </c>
      <c r="AA5" s="26">
        <v>77.964175596028497</v>
      </c>
      <c r="AB5" s="26">
        <v>78.169437003047534</v>
      </c>
      <c r="AC5" s="26">
        <v>77.491229234615474</v>
      </c>
      <c r="AD5" s="26">
        <v>77.78273865219461</v>
      </c>
      <c r="AE5" s="26">
        <v>78.010464181832674</v>
      </c>
      <c r="AF5" s="26" t="s">
        <v>39</v>
      </c>
      <c r="AG5" s="26" t="s">
        <v>39</v>
      </c>
      <c r="AH5" s="26" t="s">
        <v>39</v>
      </c>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row>
    <row r="6" spans="1:77" x14ac:dyDescent="0.2">
      <c r="A6" s="12" t="s">
        <v>1</v>
      </c>
      <c r="B6" s="108" t="s">
        <v>96</v>
      </c>
      <c r="C6" s="13" t="s">
        <v>39</v>
      </c>
      <c r="D6" s="13" t="s">
        <v>39</v>
      </c>
      <c r="E6" s="13" t="s">
        <v>39</v>
      </c>
      <c r="F6" s="13" t="s">
        <v>39</v>
      </c>
      <c r="G6" s="13" t="s">
        <v>39</v>
      </c>
      <c r="H6" s="13">
        <v>80.727737262230875</v>
      </c>
      <c r="I6" s="13">
        <v>79.683249182314967</v>
      </c>
      <c r="J6" s="13">
        <v>79.737133880340224</v>
      </c>
      <c r="K6" s="13">
        <v>79.291040996015781</v>
      </c>
      <c r="L6" s="13">
        <v>79.899158770385711</v>
      </c>
      <c r="M6" s="13">
        <v>79.639610943152093</v>
      </c>
      <c r="N6" s="13">
        <v>78.51052216189035</v>
      </c>
      <c r="O6" s="13">
        <v>78.144604102174071</v>
      </c>
      <c r="P6" s="13">
        <v>78.011390434012299</v>
      </c>
      <c r="Q6" s="13">
        <v>80.446053536716249</v>
      </c>
      <c r="R6" s="13">
        <v>80.473564096424724</v>
      </c>
      <c r="S6" s="13">
        <v>81.609925470527386</v>
      </c>
      <c r="T6" s="13">
        <v>82.622233727675479</v>
      </c>
      <c r="U6" s="13">
        <v>82.253332359882762</v>
      </c>
      <c r="V6" s="13">
        <v>80.341776639011727</v>
      </c>
      <c r="W6" s="13">
        <v>80.086229042284359</v>
      </c>
      <c r="X6" s="13">
        <v>80.333788762202317</v>
      </c>
      <c r="Y6" s="13">
        <v>79.874012603642598</v>
      </c>
      <c r="Z6" s="13">
        <v>78.677629541292646</v>
      </c>
      <c r="AA6" s="13">
        <v>77.268010336463163</v>
      </c>
      <c r="AB6" s="13">
        <v>76.901961442209313</v>
      </c>
      <c r="AC6" s="13">
        <v>76.866496720925127</v>
      </c>
      <c r="AD6" s="13">
        <v>77.36269834248516</v>
      </c>
      <c r="AE6" s="13">
        <v>78.74808705587688</v>
      </c>
      <c r="AF6" s="13">
        <v>79.236845092457003</v>
      </c>
      <c r="AG6" s="13">
        <v>77.240807436658145</v>
      </c>
      <c r="AH6" s="13">
        <v>76.340250852891273</v>
      </c>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row>
    <row r="7" spans="1:77" x14ac:dyDescent="0.2">
      <c r="A7" s="24" t="s">
        <v>2</v>
      </c>
      <c r="B7" s="25" t="s">
        <v>97</v>
      </c>
      <c r="C7" s="26">
        <v>69.769005351518885</v>
      </c>
      <c r="D7" s="26">
        <v>69.819064183758002</v>
      </c>
      <c r="E7" s="26">
        <v>69.732625238720374</v>
      </c>
      <c r="F7" s="26">
        <v>67.489302465375403</v>
      </c>
      <c r="G7" s="26">
        <v>67.148004194911309</v>
      </c>
      <c r="H7" s="26">
        <v>67.891442809606076</v>
      </c>
      <c r="I7" s="26">
        <v>67.454348488653594</v>
      </c>
      <c r="J7" s="26">
        <v>68.091633272818456</v>
      </c>
      <c r="K7" s="26">
        <v>68.986453881961509</v>
      </c>
      <c r="L7" s="26">
        <v>68.607537046641042</v>
      </c>
      <c r="M7" s="26">
        <v>70.757433776035015</v>
      </c>
      <c r="N7" s="26">
        <v>70.134025769350458</v>
      </c>
      <c r="O7" s="26">
        <v>69.753284342213234</v>
      </c>
      <c r="P7" s="26">
        <v>68.476893520860102</v>
      </c>
      <c r="Q7" s="26">
        <v>68.905970630325641</v>
      </c>
      <c r="R7" s="26">
        <v>69.347025280210829</v>
      </c>
      <c r="S7" s="26">
        <v>68.717207432703177</v>
      </c>
      <c r="T7" s="26">
        <v>69.795797510520146</v>
      </c>
      <c r="U7" s="26">
        <v>69.108324538090343</v>
      </c>
      <c r="V7" s="26">
        <v>67.591506686101582</v>
      </c>
      <c r="W7" s="26">
        <v>68.284791721546085</v>
      </c>
      <c r="X7" s="26">
        <v>67.982000233878296</v>
      </c>
      <c r="Y7" s="26">
        <v>67.882760088673621</v>
      </c>
      <c r="Z7" s="26">
        <v>68.041459120379017</v>
      </c>
      <c r="AA7" s="26">
        <v>66.99734868612417</v>
      </c>
      <c r="AB7" s="26">
        <v>66.544202068240196</v>
      </c>
      <c r="AC7" s="26">
        <v>67.267770595309628</v>
      </c>
      <c r="AD7" s="26">
        <v>68.980877156591106</v>
      </c>
      <c r="AE7" s="26">
        <v>69.136353630830271</v>
      </c>
      <c r="AF7" s="26">
        <v>69.658286097127416</v>
      </c>
      <c r="AG7" s="26">
        <v>68.963932694533852</v>
      </c>
      <c r="AH7" s="26">
        <v>67.834663289113251</v>
      </c>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row>
    <row r="8" spans="1:77" x14ac:dyDescent="0.2">
      <c r="A8" s="12" t="s">
        <v>4</v>
      </c>
      <c r="B8" s="108" t="s">
        <v>98</v>
      </c>
      <c r="C8" s="13" t="s">
        <v>39</v>
      </c>
      <c r="D8" s="13" t="s">
        <v>39</v>
      </c>
      <c r="E8" s="13" t="s">
        <v>39</v>
      </c>
      <c r="F8" s="13" t="s">
        <v>39</v>
      </c>
      <c r="G8" s="13" t="s">
        <v>39</v>
      </c>
      <c r="H8" s="13" t="s">
        <v>39</v>
      </c>
      <c r="I8" s="13" t="s">
        <v>39</v>
      </c>
      <c r="J8" s="13" t="s">
        <v>39</v>
      </c>
      <c r="K8" s="13" t="s">
        <v>39</v>
      </c>
      <c r="L8" s="13" t="s">
        <v>39</v>
      </c>
      <c r="M8" s="13" t="s">
        <v>39</v>
      </c>
      <c r="N8" s="13" t="s">
        <v>39</v>
      </c>
      <c r="O8" s="13" t="s">
        <v>39</v>
      </c>
      <c r="P8" s="13" t="s">
        <v>39</v>
      </c>
      <c r="Q8" s="13" t="s">
        <v>39</v>
      </c>
      <c r="R8" s="13" t="s">
        <v>39</v>
      </c>
      <c r="S8" s="13" t="s">
        <v>39</v>
      </c>
      <c r="T8" s="13" t="s">
        <v>39</v>
      </c>
      <c r="U8" s="13" t="s">
        <v>39</v>
      </c>
      <c r="V8" s="13" t="s">
        <v>39</v>
      </c>
      <c r="W8" s="13" t="s">
        <v>39</v>
      </c>
      <c r="X8" s="13" t="s">
        <v>39</v>
      </c>
      <c r="Y8" s="13" t="s">
        <v>39</v>
      </c>
      <c r="Z8" s="13" t="s">
        <v>39</v>
      </c>
      <c r="AA8" s="13" t="s">
        <v>39</v>
      </c>
      <c r="AB8" s="13" t="s">
        <v>39</v>
      </c>
      <c r="AC8" s="13" t="s">
        <v>39</v>
      </c>
      <c r="AD8" s="13" t="s">
        <v>39</v>
      </c>
      <c r="AE8" s="13" t="s">
        <v>39</v>
      </c>
      <c r="AF8" s="13" t="s">
        <v>39</v>
      </c>
      <c r="AG8" s="13" t="s">
        <v>39</v>
      </c>
      <c r="AH8" s="13" t="s">
        <v>39</v>
      </c>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row>
    <row r="9" spans="1:77" x14ac:dyDescent="0.2">
      <c r="A9" s="24" t="s">
        <v>37</v>
      </c>
      <c r="B9" s="25" t="s">
        <v>99</v>
      </c>
      <c r="C9" s="26" t="s">
        <v>39</v>
      </c>
      <c r="D9" s="26" t="s">
        <v>39</v>
      </c>
      <c r="E9" s="26" t="s">
        <v>39</v>
      </c>
      <c r="F9" s="26" t="s">
        <v>39</v>
      </c>
      <c r="G9" s="26" t="s">
        <v>39</v>
      </c>
      <c r="H9" s="26" t="s">
        <v>39</v>
      </c>
      <c r="I9" s="26">
        <v>92.118272173948114</v>
      </c>
      <c r="J9" s="26">
        <v>90.589928602575597</v>
      </c>
      <c r="K9" s="26">
        <v>90.65459182489468</v>
      </c>
      <c r="L9" s="26">
        <v>85.995907606135304</v>
      </c>
      <c r="M9" s="26">
        <v>85.26373423801428</v>
      </c>
      <c r="N9" s="26">
        <v>84.498017431880129</v>
      </c>
      <c r="O9" s="26">
        <v>83.953666235419462</v>
      </c>
      <c r="P9" s="26">
        <v>83.996304284208733</v>
      </c>
      <c r="Q9" s="26">
        <v>83.317997240060762</v>
      </c>
      <c r="R9" s="26">
        <v>80.79572026297123</v>
      </c>
      <c r="S9" s="26">
        <v>82.51724905870617</v>
      </c>
      <c r="T9" s="26">
        <v>82.707764634574019</v>
      </c>
      <c r="U9" s="26">
        <v>82.701350998047275</v>
      </c>
      <c r="V9" s="26">
        <v>79.324332572107423</v>
      </c>
      <c r="W9" s="26">
        <v>82.100524726767546</v>
      </c>
      <c r="X9" s="26">
        <v>83.641125689442006</v>
      </c>
      <c r="Y9" s="26">
        <v>83.507043947585302</v>
      </c>
      <c r="Z9" s="26">
        <v>83.200819080097659</v>
      </c>
      <c r="AA9" s="26">
        <v>81.604346115247679</v>
      </c>
      <c r="AB9" s="26">
        <v>81.460179590046522</v>
      </c>
      <c r="AC9" s="26">
        <v>79.979836200947958</v>
      </c>
      <c r="AD9" s="26">
        <v>79.829870722436539</v>
      </c>
      <c r="AE9" s="26">
        <v>79.049628586727195</v>
      </c>
      <c r="AF9" s="26">
        <v>78.207261153945169</v>
      </c>
      <c r="AG9" s="26">
        <v>70.231777868529619</v>
      </c>
      <c r="AH9" s="26">
        <v>72.374566147228194</v>
      </c>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row>
    <row r="10" spans="1:77" x14ac:dyDescent="0.2">
      <c r="A10" s="12" t="s">
        <v>62</v>
      </c>
      <c r="B10" s="108" t="s">
        <v>100</v>
      </c>
      <c r="C10" s="13" t="s">
        <v>39</v>
      </c>
      <c r="D10" s="13" t="s">
        <v>39</v>
      </c>
      <c r="E10" s="13" t="s">
        <v>39</v>
      </c>
      <c r="F10" s="13" t="s">
        <v>39</v>
      </c>
      <c r="G10" s="13" t="s">
        <v>39</v>
      </c>
      <c r="H10" s="13" t="s">
        <v>39</v>
      </c>
      <c r="I10" s="13" t="s">
        <v>39</v>
      </c>
      <c r="J10" s="13" t="s">
        <v>39</v>
      </c>
      <c r="K10" s="13" t="s">
        <v>39</v>
      </c>
      <c r="L10" s="13" t="s">
        <v>39</v>
      </c>
      <c r="M10" s="13" t="s">
        <v>39</v>
      </c>
      <c r="N10" s="13">
        <v>95.185319894953778</v>
      </c>
      <c r="O10" s="13">
        <v>93.452850782246472</v>
      </c>
      <c r="P10" s="13">
        <v>98.559162786487803</v>
      </c>
      <c r="Q10" s="13">
        <v>97.373905053842094</v>
      </c>
      <c r="R10" s="13">
        <v>97.007692313495028</v>
      </c>
      <c r="S10" s="13">
        <v>96.401005994353341</v>
      </c>
      <c r="T10" s="13">
        <v>95.794319675211668</v>
      </c>
      <c r="U10" s="13">
        <v>95.328245351216054</v>
      </c>
      <c r="V10" s="13">
        <v>95.902714417378959</v>
      </c>
      <c r="W10" s="13">
        <v>96.931603508760801</v>
      </c>
      <c r="X10" s="13">
        <v>97.762828084193615</v>
      </c>
      <c r="Y10" s="13">
        <v>98.310469722800491</v>
      </c>
      <c r="Z10" s="13">
        <v>97.970745617857006</v>
      </c>
      <c r="AA10" s="13">
        <v>97.724257587267033</v>
      </c>
      <c r="AB10" s="13">
        <v>97.48751893711308</v>
      </c>
      <c r="AC10" s="13">
        <v>96.577763373437449</v>
      </c>
      <c r="AD10" s="13">
        <v>95.418459888109069</v>
      </c>
      <c r="AE10" s="13">
        <v>94.780725161189352</v>
      </c>
      <c r="AF10" s="13">
        <v>93.409273749629193</v>
      </c>
      <c r="AG10" s="13">
        <v>83.913436816608268</v>
      </c>
      <c r="AH10" s="13">
        <v>88.512030865372822</v>
      </c>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row>
    <row r="11" spans="1:77" x14ac:dyDescent="0.2">
      <c r="A11" s="24" t="s">
        <v>63</v>
      </c>
      <c r="B11" s="25" t="s">
        <v>101</v>
      </c>
      <c r="C11" s="26" t="s">
        <v>39</v>
      </c>
      <c r="D11" s="26" t="s">
        <v>39</v>
      </c>
      <c r="E11" s="26" t="s">
        <v>39</v>
      </c>
      <c r="F11" s="26" t="s">
        <v>39</v>
      </c>
      <c r="G11" s="26" t="s">
        <v>39</v>
      </c>
      <c r="H11" s="26" t="s">
        <v>39</v>
      </c>
      <c r="I11" s="26" t="s">
        <v>39</v>
      </c>
      <c r="J11" s="26" t="s">
        <v>39</v>
      </c>
      <c r="K11" s="26" t="s">
        <v>39</v>
      </c>
      <c r="L11" s="26" t="s">
        <v>39</v>
      </c>
      <c r="M11" s="26" t="s">
        <v>39</v>
      </c>
      <c r="N11" s="26" t="s">
        <v>39</v>
      </c>
      <c r="O11" s="26" t="s">
        <v>39</v>
      </c>
      <c r="P11" s="26" t="s">
        <v>39</v>
      </c>
      <c r="Q11" s="26" t="s">
        <v>39</v>
      </c>
      <c r="R11" s="26" t="s">
        <v>39</v>
      </c>
      <c r="S11" s="26" t="s">
        <v>39</v>
      </c>
      <c r="T11" s="26" t="s">
        <v>39</v>
      </c>
      <c r="U11" s="26" t="s">
        <v>39</v>
      </c>
      <c r="V11" s="26" t="s">
        <v>39</v>
      </c>
      <c r="W11" s="26">
        <v>90.645994036600825</v>
      </c>
      <c r="X11" s="26">
        <v>88.09752658631443</v>
      </c>
      <c r="Y11" s="26">
        <v>88.895221715989479</v>
      </c>
      <c r="Z11" s="26">
        <v>87.927883956482177</v>
      </c>
      <c r="AA11" s="26">
        <v>88.411057007661057</v>
      </c>
      <c r="AB11" s="26">
        <v>87.444555092244443</v>
      </c>
      <c r="AC11" s="26">
        <v>86.570816925696775</v>
      </c>
      <c r="AD11" s="26">
        <v>87.479105984345708</v>
      </c>
      <c r="AE11" s="26">
        <v>87.603987698143769</v>
      </c>
      <c r="AF11" s="26">
        <v>85.731881587927148</v>
      </c>
      <c r="AG11" s="26">
        <v>77.226498652301103</v>
      </c>
      <c r="AH11" s="26">
        <v>79.64987047885154</v>
      </c>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row>
    <row r="12" spans="1:77" x14ac:dyDescent="0.2">
      <c r="A12" s="12" t="s">
        <v>7</v>
      </c>
      <c r="B12" s="108" t="s">
        <v>102</v>
      </c>
      <c r="C12" s="13" t="s">
        <v>39</v>
      </c>
      <c r="D12" s="13" t="s">
        <v>39</v>
      </c>
      <c r="E12" s="13" t="s">
        <v>39</v>
      </c>
      <c r="F12" s="13" t="s">
        <v>39</v>
      </c>
      <c r="G12" s="13" t="s">
        <v>39</v>
      </c>
      <c r="H12" s="13" t="s">
        <v>39</v>
      </c>
      <c r="I12" s="13" t="s">
        <v>39</v>
      </c>
      <c r="J12" s="13" t="s">
        <v>39</v>
      </c>
      <c r="K12" s="13" t="s">
        <v>39</v>
      </c>
      <c r="L12" s="13" t="s">
        <v>39</v>
      </c>
      <c r="M12" s="13" t="s">
        <v>39</v>
      </c>
      <c r="N12" s="13" t="s">
        <v>39</v>
      </c>
      <c r="O12" s="13">
        <v>80.780877554540041</v>
      </c>
      <c r="P12" s="13">
        <v>80.486020487923298</v>
      </c>
      <c r="Q12" s="13">
        <v>80.061019120750046</v>
      </c>
      <c r="R12" s="13">
        <v>79.63601775357678</v>
      </c>
      <c r="S12" s="13">
        <v>80.059674594550927</v>
      </c>
      <c r="T12" s="13">
        <v>81.2271500955882</v>
      </c>
      <c r="U12" s="13">
        <v>81.851702151773651</v>
      </c>
      <c r="V12" s="13">
        <v>79.678554169703972</v>
      </c>
      <c r="W12" s="13">
        <v>78.821801352457285</v>
      </c>
      <c r="X12" s="13">
        <v>79.014161606907834</v>
      </c>
      <c r="Y12" s="13">
        <v>79.244499072975827</v>
      </c>
      <c r="Z12" s="13">
        <v>79.659389739652539</v>
      </c>
      <c r="AA12" s="13">
        <v>80.803908307061789</v>
      </c>
      <c r="AB12" s="13">
        <v>81.630699947263437</v>
      </c>
      <c r="AC12" s="13">
        <v>82.922937599385634</v>
      </c>
      <c r="AD12" s="13">
        <v>84.41444777140758</v>
      </c>
      <c r="AE12" s="13">
        <v>85.312025667492577</v>
      </c>
      <c r="AF12" s="13">
        <v>85.244315065143766</v>
      </c>
      <c r="AG12" s="13">
        <v>84.092552263785649</v>
      </c>
      <c r="AH12" s="13">
        <v>82.472680637230354</v>
      </c>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row>
    <row r="13" spans="1:77" x14ac:dyDescent="0.2">
      <c r="A13" s="24" t="s">
        <v>10</v>
      </c>
      <c r="B13" s="25" t="s">
        <v>103</v>
      </c>
      <c r="C13" s="26">
        <v>77.293318770305703</v>
      </c>
      <c r="D13" s="26">
        <v>75.174781570569849</v>
      </c>
      <c r="E13" s="26">
        <v>75.688786109324781</v>
      </c>
      <c r="F13" s="26">
        <v>72.606335120944195</v>
      </c>
      <c r="G13" s="26">
        <v>75.766699275054137</v>
      </c>
      <c r="H13" s="26">
        <v>77.894367775972199</v>
      </c>
      <c r="I13" s="26">
        <v>77.045366857353528</v>
      </c>
      <c r="J13" s="26">
        <v>76.729837708335722</v>
      </c>
      <c r="K13" s="26">
        <v>76.674958914425957</v>
      </c>
      <c r="L13" s="26">
        <v>78.069589972479193</v>
      </c>
      <c r="M13" s="26">
        <v>78.566936656534807</v>
      </c>
      <c r="N13" s="26">
        <v>78.347313403445341</v>
      </c>
      <c r="O13" s="26">
        <v>77.409211675663016</v>
      </c>
      <c r="P13" s="26">
        <v>76.836078097202943</v>
      </c>
      <c r="Q13" s="26">
        <v>76.801941168831519</v>
      </c>
      <c r="R13" s="26">
        <v>76.954037108039259</v>
      </c>
      <c r="S13" s="26">
        <v>78.111520717236715</v>
      </c>
      <c r="T13" s="26">
        <v>74.445834027496545</v>
      </c>
      <c r="U13" s="26">
        <v>73.280604856742343</v>
      </c>
      <c r="V13" s="26">
        <v>68.447831565353596</v>
      </c>
      <c r="W13" s="26">
        <v>66.842263123492302</v>
      </c>
      <c r="X13" s="26">
        <v>67.011141133535943</v>
      </c>
      <c r="Y13" s="26">
        <v>65.875210163527555</v>
      </c>
      <c r="Z13" s="26">
        <v>65.491697709671428</v>
      </c>
      <c r="AA13" s="26">
        <v>66.165654421650927</v>
      </c>
      <c r="AB13" s="26">
        <v>67.106045796732957</v>
      </c>
      <c r="AC13" s="26">
        <v>67.222776126941227</v>
      </c>
      <c r="AD13" s="26">
        <v>67.48563184203482</v>
      </c>
      <c r="AE13" s="26">
        <v>68.42000187236053</v>
      </c>
      <c r="AF13" s="26">
        <v>69.200475631355829</v>
      </c>
      <c r="AG13" s="26">
        <v>68.658297363550076</v>
      </c>
      <c r="AH13" s="26">
        <v>71.834509053686403</v>
      </c>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row>
    <row r="14" spans="1:77" x14ac:dyDescent="0.2">
      <c r="A14" s="12" t="s">
        <v>11</v>
      </c>
      <c r="B14" s="108" t="s">
        <v>104</v>
      </c>
      <c r="C14" s="13" t="s">
        <v>39</v>
      </c>
      <c r="D14" s="13" t="s">
        <v>39</v>
      </c>
      <c r="E14" s="13" t="s">
        <v>39</v>
      </c>
      <c r="F14" s="13" t="s">
        <v>39</v>
      </c>
      <c r="G14" s="13" t="s">
        <v>39</v>
      </c>
      <c r="H14" s="13" t="s">
        <v>39</v>
      </c>
      <c r="I14" s="13" t="s">
        <v>39</v>
      </c>
      <c r="J14" s="13" t="s">
        <v>39</v>
      </c>
      <c r="K14" s="13" t="s">
        <v>39</v>
      </c>
      <c r="L14" s="13" t="s">
        <v>39</v>
      </c>
      <c r="M14" s="13">
        <v>67.045636969612843</v>
      </c>
      <c r="N14" s="13">
        <v>67.430558235614157</v>
      </c>
      <c r="O14" s="13">
        <v>66.611298667724313</v>
      </c>
      <c r="P14" s="13">
        <v>68.119571101913351</v>
      </c>
      <c r="Q14" s="13">
        <v>66.996624499075736</v>
      </c>
      <c r="R14" s="13">
        <v>67.92682698178065</v>
      </c>
      <c r="S14" s="13">
        <v>73.13362072720588</v>
      </c>
      <c r="T14" s="13">
        <v>75.200305901685198</v>
      </c>
      <c r="U14" s="13">
        <v>74.929467775592144</v>
      </c>
      <c r="V14" s="13">
        <v>64.459196912335415</v>
      </c>
      <c r="W14" s="13">
        <v>62.081520759582112</v>
      </c>
      <c r="X14" s="13">
        <v>68.202796833574325</v>
      </c>
      <c r="Y14" s="13">
        <v>70.386026704192304</v>
      </c>
      <c r="Z14" s="13">
        <v>71.624744065992786</v>
      </c>
      <c r="AA14" s="13">
        <v>72.90496462907727</v>
      </c>
      <c r="AB14" s="13">
        <v>75.505089187948613</v>
      </c>
      <c r="AC14" s="13">
        <v>75.059701078233374</v>
      </c>
      <c r="AD14" s="13">
        <v>77.081776995791216</v>
      </c>
      <c r="AE14" s="13">
        <v>77.389701440292498</v>
      </c>
      <c r="AF14" s="13">
        <v>77.598178639293749</v>
      </c>
      <c r="AG14" s="13">
        <v>74.516088600280696</v>
      </c>
      <c r="AH14" s="13">
        <v>73.936455481653638</v>
      </c>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row>
    <row r="15" spans="1:77" x14ac:dyDescent="0.2">
      <c r="A15" s="24" t="s">
        <v>17</v>
      </c>
      <c r="B15" s="25" t="s">
        <v>105</v>
      </c>
      <c r="C15" s="26" t="s">
        <v>39</v>
      </c>
      <c r="D15" s="26" t="s">
        <v>39</v>
      </c>
      <c r="E15" s="26" t="s">
        <v>39</v>
      </c>
      <c r="F15" s="26" t="s">
        <v>39</v>
      </c>
      <c r="G15" s="26" t="s">
        <v>39</v>
      </c>
      <c r="H15" s="26" t="s">
        <v>39</v>
      </c>
      <c r="I15" s="26" t="s">
        <v>39</v>
      </c>
      <c r="J15" s="26" t="s">
        <v>39</v>
      </c>
      <c r="K15" s="26" t="s">
        <v>39</v>
      </c>
      <c r="L15" s="26" t="s">
        <v>39</v>
      </c>
      <c r="M15" s="26" t="s">
        <v>39</v>
      </c>
      <c r="N15" s="26">
        <v>71.54093435572112</v>
      </c>
      <c r="O15" s="26">
        <v>70.589313145764692</v>
      </c>
      <c r="P15" s="26">
        <v>70.148002973749001</v>
      </c>
      <c r="Q15" s="26">
        <v>69.700411399165148</v>
      </c>
      <c r="R15" s="26">
        <v>71.062025760567053</v>
      </c>
      <c r="S15" s="26">
        <v>72.242982825272492</v>
      </c>
      <c r="T15" s="26">
        <v>71.868483194919776</v>
      </c>
      <c r="U15" s="26">
        <v>72.878528709486673</v>
      </c>
      <c r="V15" s="26">
        <v>68.906125094054275</v>
      </c>
      <c r="W15" s="26">
        <v>68.731405299556371</v>
      </c>
      <c r="X15" s="26">
        <v>69.727661839343</v>
      </c>
      <c r="Y15" s="26">
        <v>69.653064938793108</v>
      </c>
      <c r="Z15" s="26">
        <v>68.725845723202454</v>
      </c>
      <c r="AA15" s="26">
        <v>68.053325616219951</v>
      </c>
      <c r="AB15" s="26">
        <v>67.803544665707676</v>
      </c>
      <c r="AC15" s="26">
        <v>68.765226713547349</v>
      </c>
      <c r="AD15" s="26">
        <v>69.36021268956641</v>
      </c>
      <c r="AE15" s="26">
        <v>71.440222993656477</v>
      </c>
      <c r="AF15" s="26">
        <v>72.03285989117515</v>
      </c>
      <c r="AG15" s="26">
        <v>70.870103193979986</v>
      </c>
      <c r="AH15" s="26">
        <v>69.688656189221192</v>
      </c>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row>
    <row r="16" spans="1:77" x14ac:dyDescent="0.2">
      <c r="A16" s="12" t="s">
        <v>18</v>
      </c>
      <c r="B16" s="108" t="s">
        <v>106</v>
      </c>
      <c r="C16" s="13">
        <v>73.601546856684052</v>
      </c>
      <c r="D16" s="13">
        <v>73.45609575979762</v>
      </c>
      <c r="E16" s="13">
        <v>72.409424952257069</v>
      </c>
      <c r="F16" s="13">
        <v>71.0575286577795</v>
      </c>
      <c r="G16" s="13">
        <v>70.295152535156248</v>
      </c>
      <c r="H16" s="13">
        <v>70.459872930805972</v>
      </c>
      <c r="I16" s="13">
        <v>70.211790147774451</v>
      </c>
      <c r="J16" s="13">
        <v>69.438098917758865</v>
      </c>
      <c r="K16" s="13">
        <v>69.477131243464058</v>
      </c>
      <c r="L16" s="13">
        <v>69.591189675747813</v>
      </c>
      <c r="M16" s="13">
        <v>69.696816949782701</v>
      </c>
      <c r="N16" s="13">
        <v>69.212249235084897</v>
      </c>
      <c r="O16" s="13">
        <v>67.872538258497897</v>
      </c>
      <c r="P16" s="13">
        <v>71.535793211692521</v>
      </c>
      <c r="Q16" s="13">
        <v>70.993832214721266</v>
      </c>
      <c r="R16" s="13">
        <v>70.925421153039025</v>
      </c>
      <c r="S16" s="13">
        <v>70.694200391761683</v>
      </c>
      <c r="T16" s="13">
        <v>70.844670476202097</v>
      </c>
      <c r="U16" s="13">
        <v>71.173704820381303</v>
      </c>
      <c r="V16" s="13">
        <v>69.895809890375517</v>
      </c>
      <c r="W16" s="13">
        <v>69.718884990189537</v>
      </c>
      <c r="X16" s="13">
        <v>69.550945994837392</v>
      </c>
      <c r="Y16" s="13">
        <v>69.228255453531659</v>
      </c>
      <c r="Z16" s="13">
        <v>68.173562594999581</v>
      </c>
      <c r="AA16" s="13">
        <v>67.300212797555133</v>
      </c>
      <c r="AB16" s="13">
        <v>67.201172398074561</v>
      </c>
      <c r="AC16" s="13">
        <v>67.6684035135643</v>
      </c>
      <c r="AD16" s="13">
        <v>68.218646802221457</v>
      </c>
      <c r="AE16" s="13">
        <v>68.721249076718578</v>
      </c>
      <c r="AF16" s="13">
        <v>68.71966639599701</v>
      </c>
      <c r="AG16" s="13">
        <v>68.142190494669407</v>
      </c>
      <c r="AH16" s="13">
        <v>68.814350666466808</v>
      </c>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row>
    <row r="17" spans="1:77" x14ac:dyDescent="0.2">
      <c r="A17" s="24" t="s">
        <v>8</v>
      </c>
      <c r="B17" s="25" t="s">
        <v>107</v>
      </c>
      <c r="C17" s="26">
        <v>78.27510644929859</v>
      </c>
      <c r="D17" s="26">
        <v>80.026741953276627</v>
      </c>
      <c r="E17" s="26">
        <v>78.567062716466694</v>
      </c>
      <c r="F17" s="26">
        <v>76.604711589465268</v>
      </c>
      <c r="G17" s="26">
        <v>75.771923997780362</v>
      </c>
      <c r="H17" s="26">
        <v>75.310242286603341</v>
      </c>
      <c r="I17" s="26">
        <v>75.205621864682229</v>
      </c>
      <c r="J17" s="26">
        <v>74.388276123722889</v>
      </c>
      <c r="K17" s="26">
        <v>74.96893671869924</v>
      </c>
      <c r="L17" s="26">
        <v>74.956374199096217</v>
      </c>
      <c r="M17" s="26">
        <v>75.073535900362373</v>
      </c>
      <c r="N17" s="26">
        <v>74.47834111320816</v>
      </c>
      <c r="O17" s="26">
        <v>72.901920096904718</v>
      </c>
      <c r="P17" s="26">
        <v>70.67081699286436</v>
      </c>
      <c r="Q17" s="26">
        <v>71.42290198648854</v>
      </c>
      <c r="R17" s="26">
        <v>71.916605085503335</v>
      </c>
      <c r="S17" s="26">
        <v>73.147656733761252</v>
      </c>
      <c r="T17" s="26">
        <v>74.864054780372726</v>
      </c>
      <c r="U17" s="26">
        <v>76.068471997003229</v>
      </c>
      <c r="V17" s="26">
        <v>75.889370653418155</v>
      </c>
      <c r="W17" s="26">
        <v>76.549615182756753</v>
      </c>
      <c r="X17" s="26">
        <v>77.851586264767704</v>
      </c>
      <c r="Y17" s="26">
        <v>78.042877815513421</v>
      </c>
      <c r="Z17" s="26">
        <v>77.577932214399013</v>
      </c>
      <c r="AA17" s="26">
        <v>77.384405155435161</v>
      </c>
      <c r="AB17" s="26">
        <v>77.018612133582309</v>
      </c>
      <c r="AC17" s="26">
        <v>77.252140461940542</v>
      </c>
      <c r="AD17" s="26">
        <v>77.211969232648485</v>
      </c>
      <c r="AE17" s="26">
        <v>77.704632818618151</v>
      </c>
      <c r="AF17" s="26">
        <v>78.25430169409664</v>
      </c>
      <c r="AG17" s="26">
        <v>76.126993783411692</v>
      </c>
      <c r="AH17" s="26">
        <v>76.625231923963668</v>
      </c>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row>
    <row r="18" spans="1:77" x14ac:dyDescent="0.2">
      <c r="A18" s="12" t="s">
        <v>19</v>
      </c>
      <c r="B18" s="108" t="s">
        <v>108</v>
      </c>
      <c r="C18" s="13">
        <v>82.416299200328993</v>
      </c>
      <c r="D18" s="13">
        <v>81.817212460938023</v>
      </c>
      <c r="E18" s="13">
        <v>82.45207930578259</v>
      </c>
      <c r="F18" s="13">
        <v>81.740702848585869</v>
      </c>
      <c r="G18" s="13">
        <v>81.872653892593959</v>
      </c>
      <c r="H18" s="13">
        <v>81.926625330249749</v>
      </c>
      <c r="I18" s="13">
        <v>82.317964953579988</v>
      </c>
      <c r="J18" s="13">
        <v>81.457136175132646</v>
      </c>
      <c r="K18" s="13">
        <v>80.623938987127417</v>
      </c>
      <c r="L18" s="13">
        <v>80.199375697231346</v>
      </c>
      <c r="M18" s="13">
        <v>80.302938986514903</v>
      </c>
      <c r="N18" s="13">
        <v>80.111598457990524</v>
      </c>
      <c r="O18" s="13">
        <v>80.835001636264366</v>
      </c>
      <c r="P18" s="13">
        <v>82.041111688910618</v>
      </c>
      <c r="Q18" s="13">
        <v>81.94157713642133</v>
      </c>
      <c r="R18" s="13">
        <v>82.474068437601119</v>
      </c>
      <c r="S18" s="13">
        <v>82.757517705757635</v>
      </c>
      <c r="T18" s="13">
        <v>82.538399091634545</v>
      </c>
      <c r="U18" s="13">
        <v>82.63786475746987</v>
      </c>
      <c r="V18" s="13">
        <v>81.301966619674758</v>
      </c>
      <c r="W18" s="13">
        <v>77.850644057786525</v>
      </c>
      <c r="X18" s="13">
        <v>71.82278686477629</v>
      </c>
      <c r="Y18" s="13">
        <v>66.115608894660852</v>
      </c>
      <c r="Z18" s="13">
        <v>63.946970604562225</v>
      </c>
      <c r="AA18" s="13">
        <v>63.849946635439231</v>
      </c>
      <c r="AB18" s="13">
        <v>65.712720783288972</v>
      </c>
      <c r="AC18" s="13">
        <v>67.713267979420294</v>
      </c>
      <c r="AD18" s="13">
        <v>69.316286954045069</v>
      </c>
      <c r="AE18" s="13">
        <v>71.47139618877128</v>
      </c>
      <c r="AF18" s="13">
        <v>72.253146917278826</v>
      </c>
      <c r="AG18" s="13">
        <v>71.50960298526374</v>
      </c>
      <c r="AH18" s="13">
        <v>72.088017305480577</v>
      </c>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row>
    <row r="19" spans="1:77" x14ac:dyDescent="0.2">
      <c r="A19" s="24" t="s">
        <v>20</v>
      </c>
      <c r="B19" s="25" t="s">
        <v>109</v>
      </c>
      <c r="C19" s="26" t="s">
        <v>39</v>
      </c>
      <c r="D19" s="26" t="s">
        <v>39</v>
      </c>
      <c r="E19" s="26" t="s">
        <v>39</v>
      </c>
      <c r="F19" s="26" t="s">
        <v>39</v>
      </c>
      <c r="G19" s="26" t="s">
        <v>39</v>
      </c>
      <c r="H19" s="26">
        <v>64.345253619578585</v>
      </c>
      <c r="I19" s="26">
        <v>64.375995191388228</v>
      </c>
      <c r="J19" s="26">
        <v>64.311735293187255</v>
      </c>
      <c r="K19" s="26">
        <v>63.673263311121559</v>
      </c>
      <c r="L19" s="26">
        <v>66.044745412843525</v>
      </c>
      <c r="M19" s="26">
        <v>66.639245015742432</v>
      </c>
      <c r="N19" s="26">
        <v>65.941317827780352</v>
      </c>
      <c r="O19" s="26">
        <v>65.741002280435069</v>
      </c>
      <c r="P19" s="26">
        <v>66.302011519206559</v>
      </c>
      <c r="Q19" s="26">
        <v>65.492468995411727</v>
      </c>
      <c r="R19" s="26">
        <v>65.084558018333979</v>
      </c>
      <c r="S19" s="26">
        <v>65.814764628185827</v>
      </c>
      <c r="T19" s="26">
        <v>65.364830056406319</v>
      </c>
      <c r="U19" s="26">
        <v>64.037352437875043</v>
      </c>
      <c r="V19" s="26">
        <v>61.613921908963206</v>
      </c>
      <c r="W19" s="26">
        <v>60.603386871684528</v>
      </c>
      <c r="X19" s="26">
        <v>60.98265256123932</v>
      </c>
      <c r="Y19" s="26">
        <v>62.027929606087717</v>
      </c>
      <c r="Z19" s="26">
        <v>64.233650159380119</v>
      </c>
      <c r="AA19" s="26">
        <v>68.691325050492054</v>
      </c>
      <c r="AB19" s="26">
        <v>71.282435986114649</v>
      </c>
      <c r="AC19" s="26">
        <v>73.725067192827979</v>
      </c>
      <c r="AD19" s="26">
        <v>75.996101939556212</v>
      </c>
      <c r="AE19" s="26">
        <v>76.863527111936875</v>
      </c>
      <c r="AF19" s="26">
        <v>77.757576287677864</v>
      </c>
      <c r="AG19" s="26">
        <v>76.849156532149991</v>
      </c>
      <c r="AH19" s="26">
        <v>77.943023364992015</v>
      </c>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row>
    <row r="20" spans="1:77" x14ac:dyDescent="0.2">
      <c r="A20" s="12" t="s">
        <v>9</v>
      </c>
      <c r="B20" s="108" t="s">
        <v>110</v>
      </c>
      <c r="C20" s="13" t="s">
        <v>39</v>
      </c>
      <c r="D20" s="13" t="s">
        <v>39</v>
      </c>
      <c r="E20" s="13" t="s">
        <v>39</v>
      </c>
      <c r="F20" s="13" t="s">
        <v>39</v>
      </c>
      <c r="G20" s="13" t="s">
        <v>39</v>
      </c>
      <c r="H20" s="13" t="s">
        <v>39</v>
      </c>
      <c r="I20" s="13" t="s">
        <v>39</v>
      </c>
      <c r="J20" s="13" t="s">
        <v>39</v>
      </c>
      <c r="K20" s="13" t="s">
        <v>39</v>
      </c>
      <c r="L20" s="13" t="s">
        <v>39</v>
      </c>
      <c r="M20" s="13">
        <v>109.63528419530485</v>
      </c>
      <c r="N20" s="13">
        <v>107.9252136850063</v>
      </c>
      <c r="O20" s="13">
        <v>102.17476819122973</v>
      </c>
      <c r="P20" s="13">
        <v>100.18761529586962</v>
      </c>
      <c r="Q20" s="13">
        <v>98.656999861401687</v>
      </c>
      <c r="R20" s="13">
        <v>101.74897746023279</v>
      </c>
      <c r="S20" s="13">
        <v>103.02558146101819</v>
      </c>
      <c r="T20" s="13">
        <v>103.42196840391016</v>
      </c>
      <c r="U20" s="13">
        <v>98.48244692994723</v>
      </c>
      <c r="V20" s="13">
        <v>85.393319911313739</v>
      </c>
      <c r="W20" s="13">
        <v>84.816861731125897</v>
      </c>
      <c r="X20" s="13">
        <v>86.725953356598637</v>
      </c>
      <c r="Y20" s="13">
        <v>87.250716585979802</v>
      </c>
      <c r="Z20" s="13">
        <v>89.824207627407219</v>
      </c>
      <c r="AA20" s="13">
        <v>90.639728362024741</v>
      </c>
      <c r="AB20" s="13">
        <v>93.559173013346395</v>
      </c>
      <c r="AC20" s="13">
        <v>95.037146729050505</v>
      </c>
      <c r="AD20" s="13">
        <v>92.77780960526546</v>
      </c>
      <c r="AE20" s="13">
        <v>92.062548914637787</v>
      </c>
      <c r="AF20" s="13">
        <v>88.221019126148491</v>
      </c>
      <c r="AG20" s="13">
        <v>82.374710190389038</v>
      </c>
      <c r="AH20" s="13">
        <v>84.859789163644024</v>
      </c>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row>
    <row r="21" spans="1:77" x14ac:dyDescent="0.2">
      <c r="A21" s="24" t="s">
        <v>21</v>
      </c>
      <c r="B21" s="25" t="s">
        <v>111</v>
      </c>
      <c r="C21" s="26">
        <v>78.283116955694524</v>
      </c>
      <c r="D21" s="26">
        <v>75.634473592500342</v>
      </c>
      <c r="E21" s="26">
        <v>73.269960165796988</v>
      </c>
      <c r="F21" s="26">
        <v>72.001597141556942</v>
      </c>
      <c r="G21" s="26">
        <v>72.891169729724126</v>
      </c>
      <c r="H21" s="26">
        <v>75.159663916965059</v>
      </c>
      <c r="I21" s="26">
        <v>75.021816150808974</v>
      </c>
      <c r="J21" s="26">
        <v>74.893376780428781</v>
      </c>
      <c r="K21" s="26">
        <v>76.390264867264534</v>
      </c>
      <c r="L21" s="26">
        <v>77.682118224830091</v>
      </c>
      <c r="M21" s="26">
        <v>80.411226337056831</v>
      </c>
      <c r="N21" s="26">
        <v>80.275262382736358</v>
      </c>
      <c r="O21" s="26">
        <v>78.544143941588658</v>
      </c>
      <c r="P21" s="26">
        <v>77.642705213750702</v>
      </c>
      <c r="Q21" s="26">
        <v>78.203218281031951</v>
      </c>
      <c r="R21" s="26">
        <v>78.860844655654518</v>
      </c>
      <c r="S21" s="26">
        <v>78.919573098738425</v>
      </c>
      <c r="T21" s="26">
        <v>81.396260373611639</v>
      </c>
      <c r="U21" s="26">
        <v>77.399648700494026</v>
      </c>
      <c r="V21" s="26">
        <v>67.165992161660569</v>
      </c>
      <c r="W21" s="26">
        <v>63.453389198284981</v>
      </c>
      <c r="X21" s="26">
        <v>62.349862861834346</v>
      </c>
      <c r="Y21" s="26">
        <v>62.111174356012462</v>
      </c>
      <c r="Z21" s="26">
        <v>64.985911449945732</v>
      </c>
      <c r="AA21" s="26">
        <v>67.293300535267022</v>
      </c>
      <c r="AB21" s="26">
        <v>69.8129429909973</v>
      </c>
      <c r="AC21" s="26">
        <v>71.043012116776168</v>
      </c>
      <c r="AD21" s="26">
        <v>72.960479087386489</v>
      </c>
      <c r="AE21" s="26">
        <v>74.805495669234119</v>
      </c>
      <c r="AF21" s="26">
        <v>76.678018763177889</v>
      </c>
      <c r="AG21" s="26">
        <v>74.689571848087525</v>
      </c>
      <c r="AH21" s="26">
        <v>74.987003073677784</v>
      </c>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row>
    <row r="22" spans="1:77" x14ac:dyDescent="0.2">
      <c r="A22" s="12" t="s">
        <v>38</v>
      </c>
      <c r="B22" s="108" t="s">
        <v>112</v>
      </c>
      <c r="C22" s="13" t="s">
        <v>39</v>
      </c>
      <c r="D22" s="13" t="s">
        <v>39</v>
      </c>
      <c r="E22" s="13" t="s">
        <v>39</v>
      </c>
      <c r="F22" s="13" t="s">
        <v>39</v>
      </c>
      <c r="G22" s="13" t="s">
        <v>39</v>
      </c>
      <c r="H22" s="13">
        <v>88.683288922296839</v>
      </c>
      <c r="I22" s="13">
        <v>86.983505802922821</v>
      </c>
      <c r="J22" s="13">
        <v>85.175548720715454</v>
      </c>
      <c r="K22" s="13">
        <v>81.432753492722597</v>
      </c>
      <c r="L22" s="13">
        <v>80.342739993172216</v>
      </c>
      <c r="M22" s="13">
        <v>81.065317247539966</v>
      </c>
      <c r="N22" s="13">
        <v>79.474496920960704</v>
      </c>
      <c r="O22" s="13">
        <v>76.372206500847298</v>
      </c>
      <c r="P22" s="13">
        <v>75.812304754161829</v>
      </c>
      <c r="Q22" s="13">
        <v>77.126224417110038</v>
      </c>
      <c r="R22" s="13">
        <v>78.142946410856524</v>
      </c>
      <c r="S22" s="13">
        <v>78.978082089903978</v>
      </c>
      <c r="T22" s="13">
        <v>81.192730477055079</v>
      </c>
      <c r="U22" s="13">
        <v>81.153608055166686</v>
      </c>
      <c r="V22" s="13">
        <v>77.376120944841887</v>
      </c>
      <c r="W22" s="13">
        <v>78.483616285515865</v>
      </c>
      <c r="X22" s="13">
        <v>79.186540818951144</v>
      </c>
      <c r="Y22" s="13">
        <v>79.680651622835185</v>
      </c>
      <c r="Z22" s="13">
        <v>79.439860392094303</v>
      </c>
      <c r="AA22" s="13">
        <v>79.121014564030773</v>
      </c>
      <c r="AB22" s="13">
        <v>79.742639536909081</v>
      </c>
      <c r="AC22" s="13">
        <v>79.824802672830359</v>
      </c>
      <c r="AD22" s="13">
        <v>80.532016723464963</v>
      </c>
      <c r="AE22" s="13">
        <v>79.825720286926028</v>
      </c>
      <c r="AF22" s="13">
        <v>79.25802389478784</v>
      </c>
      <c r="AG22" s="13">
        <v>75.825716285997217</v>
      </c>
      <c r="AH22" s="13">
        <v>74.842236852846128</v>
      </c>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row>
    <row r="23" spans="1:77" x14ac:dyDescent="0.2">
      <c r="A23" s="24" t="s">
        <v>22</v>
      </c>
      <c r="B23" s="25" t="s">
        <v>113</v>
      </c>
      <c r="C23" s="26" t="s">
        <v>39</v>
      </c>
      <c r="D23" s="26" t="s">
        <v>39</v>
      </c>
      <c r="E23" s="26" t="s">
        <v>39</v>
      </c>
      <c r="F23" s="26" t="s">
        <v>39</v>
      </c>
      <c r="G23" s="26" t="s">
        <v>39</v>
      </c>
      <c r="H23" s="26">
        <v>69.20054679666093</v>
      </c>
      <c r="I23" s="26">
        <v>69.375857718694235</v>
      </c>
      <c r="J23" s="26">
        <v>69.158642445365345</v>
      </c>
      <c r="K23" s="26">
        <v>69.531882462595178</v>
      </c>
      <c r="L23" s="26">
        <v>69.858003841508321</v>
      </c>
      <c r="M23" s="26">
        <v>70.646903813121895</v>
      </c>
      <c r="N23" s="26">
        <v>71.105350291873435</v>
      </c>
      <c r="O23" s="26">
        <v>71.625773704464834</v>
      </c>
      <c r="P23" s="26">
        <v>72.1966129414688</v>
      </c>
      <c r="Q23" s="26">
        <v>72.944206146356322</v>
      </c>
      <c r="R23" s="26">
        <v>72.583901250559421</v>
      </c>
      <c r="S23" s="26">
        <v>73.158637486264467</v>
      </c>
      <c r="T23" s="26">
        <v>73.307953703063575</v>
      </c>
      <c r="U23" s="26">
        <v>72.548902377319408</v>
      </c>
      <c r="V23" s="26">
        <v>70.314718088998873</v>
      </c>
      <c r="W23" s="26">
        <v>69.048605789636554</v>
      </c>
      <c r="X23" s="26">
        <v>68.239269037067743</v>
      </c>
      <c r="Y23" s="26">
        <v>66.568213460482283</v>
      </c>
      <c r="Z23" s="26">
        <v>64.729914565641153</v>
      </c>
      <c r="AA23" s="26">
        <v>64.763869967827347</v>
      </c>
      <c r="AB23" s="26">
        <v>65.691855627683907</v>
      </c>
      <c r="AC23" s="26">
        <v>66.620702529862143</v>
      </c>
      <c r="AD23" s="26">
        <v>67.546398515062833</v>
      </c>
      <c r="AE23" s="26">
        <v>68.227985638887063</v>
      </c>
      <c r="AF23" s="26">
        <v>68.420054490300089</v>
      </c>
      <c r="AG23" s="26">
        <v>66.986956331364624</v>
      </c>
      <c r="AH23" s="26">
        <v>67.308051980165231</v>
      </c>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row>
    <row r="24" spans="1:77" x14ac:dyDescent="0.2">
      <c r="A24" s="12" t="s">
        <v>13</v>
      </c>
      <c r="B24" s="108" t="s">
        <v>114</v>
      </c>
      <c r="C24" s="13" t="s">
        <v>39</v>
      </c>
      <c r="D24" s="13" t="s">
        <v>39</v>
      </c>
      <c r="E24" s="13" t="s">
        <v>39</v>
      </c>
      <c r="F24" s="13" t="s">
        <v>39</v>
      </c>
      <c r="G24" s="13" t="s">
        <v>39</v>
      </c>
      <c r="H24" s="13" t="s">
        <v>39</v>
      </c>
      <c r="I24" s="13" t="s">
        <v>39</v>
      </c>
      <c r="J24" s="13" t="s">
        <v>39</v>
      </c>
      <c r="K24" s="13" t="s">
        <v>39</v>
      </c>
      <c r="L24" s="13" t="s">
        <v>39</v>
      </c>
      <c r="M24" s="13" t="s">
        <v>39</v>
      </c>
      <c r="N24" s="13" t="s">
        <v>39</v>
      </c>
      <c r="O24" s="13" t="s">
        <v>39</v>
      </c>
      <c r="P24" s="13" t="s">
        <v>39</v>
      </c>
      <c r="Q24" s="13" t="s">
        <v>39</v>
      </c>
      <c r="R24" s="13" t="s">
        <v>39</v>
      </c>
      <c r="S24" s="13" t="s">
        <v>39</v>
      </c>
      <c r="T24" s="13" t="s">
        <v>39</v>
      </c>
      <c r="U24" s="13" t="s">
        <v>39</v>
      </c>
      <c r="V24" s="13" t="s">
        <v>39</v>
      </c>
      <c r="W24" s="13" t="s">
        <v>39</v>
      </c>
      <c r="X24" s="13" t="s">
        <v>39</v>
      </c>
      <c r="Y24" s="13" t="s">
        <v>39</v>
      </c>
      <c r="Z24" s="13" t="s">
        <v>39</v>
      </c>
      <c r="AA24" s="13" t="s">
        <v>39</v>
      </c>
      <c r="AB24" s="13" t="s">
        <v>39</v>
      </c>
      <c r="AC24" s="13" t="s">
        <v>39</v>
      </c>
      <c r="AD24" s="13" t="s">
        <v>39</v>
      </c>
      <c r="AE24" s="13" t="s">
        <v>39</v>
      </c>
      <c r="AF24" s="13" t="s">
        <v>39</v>
      </c>
      <c r="AG24" s="13" t="s">
        <v>39</v>
      </c>
      <c r="AH24" s="13" t="s">
        <v>39</v>
      </c>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row>
    <row r="25" spans="1:77" x14ac:dyDescent="0.2">
      <c r="A25" s="24" t="s">
        <v>14</v>
      </c>
      <c r="B25" s="25" t="s">
        <v>115</v>
      </c>
      <c r="C25" s="26" t="s">
        <v>39</v>
      </c>
      <c r="D25" s="26">
        <v>104.56506559510865</v>
      </c>
      <c r="E25" s="26">
        <v>103.68737944136907</v>
      </c>
      <c r="F25" s="26">
        <v>103.42987952613596</v>
      </c>
      <c r="G25" s="26">
        <v>104.18497579369182</v>
      </c>
      <c r="H25" s="26">
        <v>105.06274582834799</v>
      </c>
      <c r="I25" s="26">
        <v>104.35044007070601</v>
      </c>
      <c r="J25" s="26">
        <v>102.00530988973631</v>
      </c>
      <c r="K25" s="26">
        <v>93.065938753971636</v>
      </c>
      <c r="L25" s="26">
        <v>93.994555895016276</v>
      </c>
      <c r="M25" s="26">
        <v>96.81738813109169</v>
      </c>
      <c r="N25" s="26">
        <v>97.448650286442017</v>
      </c>
      <c r="O25" s="26">
        <v>98.048041247571774</v>
      </c>
      <c r="P25" s="26">
        <v>96.996351222364126</v>
      </c>
      <c r="Q25" s="26">
        <v>96.641056715962989</v>
      </c>
      <c r="R25" s="26">
        <v>94.946685222999449</v>
      </c>
      <c r="S25" s="26">
        <v>94.382126915910263</v>
      </c>
      <c r="T25" s="26">
        <v>92.984916087606635</v>
      </c>
      <c r="U25" s="26">
        <v>90.609517527952264</v>
      </c>
      <c r="V25" s="26">
        <v>89.834202944094372</v>
      </c>
      <c r="W25" s="26">
        <v>89.16565774199799</v>
      </c>
      <c r="X25" s="26">
        <v>87.560929429451321</v>
      </c>
      <c r="Y25" s="26">
        <v>89.459492054031031</v>
      </c>
      <c r="Z25" s="26">
        <v>86.527382504958695</v>
      </c>
      <c r="AA25" s="26">
        <v>89.297512039980944</v>
      </c>
      <c r="AB25" s="26">
        <v>88.855808677677672</v>
      </c>
      <c r="AC25" s="26">
        <v>87.538003713870054</v>
      </c>
      <c r="AD25" s="26">
        <v>87.452964852687131</v>
      </c>
      <c r="AE25" s="26">
        <v>84.738210271561954</v>
      </c>
      <c r="AF25" s="26">
        <v>83.191948790262089</v>
      </c>
      <c r="AG25" s="26">
        <v>79.992564114771511</v>
      </c>
      <c r="AH25" s="26">
        <v>79.419687554602717</v>
      </c>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row>
    <row r="26" spans="1:77" x14ac:dyDescent="0.2">
      <c r="A26" s="92" t="s">
        <v>25</v>
      </c>
      <c r="B26" s="108" t="s">
        <v>116</v>
      </c>
      <c r="C26" s="94" t="s">
        <v>39</v>
      </c>
      <c r="D26" s="94" t="s">
        <v>39</v>
      </c>
      <c r="E26" s="94" t="s">
        <v>39</v>
      </c>
      <c r="F26" s="94" t="s">
        <v>39</v>
      </c>
      <c r="G26" s="94" t="s">
        <v>39</v>
      </c>
      <c r="H26" s="94" t="s">
        <v>39</v>
      </c>
      <c r="I26" s="94" t="s">
        <v>39</v>
      </c>
      <c r="J26" s="94" t="s">
        <v>39</v>
      </c>
      <c r="K26" s="94" t="s">
        <v>39</v>
      </c>
      <c r="L26" s="94" t="s">
        <v>39</v>
      </c>
      <c r="M26" s="94">
        <v>65.79621673898825</v>
      </c>
      <c r="N26" s="94">
        <v>67.831798224016154</v>
      </c>
      <c r="O26" s="94">
        <v>70.24368813492373</v>
      </c>
      <c r="P26" s="94">
        <v>71.070508298136062</v>
      </c>
      <c r="Q26" s="94">
        <v>69.82023622490091</v>
      </c>
      <c r="R26" s="94">
        <v>71.155140956333881</v>
      </c>
      <c r="S26" s="94">
        <v>75.614291662545355</v>
      </c>
      <c r="T26" s="94">
        <v>76.280719052730831</v>
      </c>
      <c r="U26" s="94">
        <v>73.710202296536892</v>
      </c>
      <c r="V26" s="94">
        <v>60.775202971368984</v>
      </c>
      <c r="W26" s="94">
        <v>57.314821734947905</v>
      </c>
      <c r="X26" s="94">
        <v>60.994946076180554</v>
      </c>
      <c r="Y26" s="94">
        <v>63.699499854776249</v>
      </c>
      <c r="Z26" s="94">
        <v>66.266178518242768</v>
      </c>
      <c r="AA26" s="94">
        <v>68.195839226086008</v>
      </c>
      <c r="AB26" s="94">
        <v>69.965873436292853</v>
      </c>
      <c r="AC26" s="94">
        <v>69.315908338643709</v>
      </c>
      <c r="AD26" s="94">
        <v>71.44335276053117</v>
      </c>
      <c r="AE26" s="94">
        <v>73.20237687659575</v>
      </c>
      <c r="AF26" s="94">
        <v>72.958670408626659</v>
      </c>
      <c r="AG26" s="94">
        <v>72.016448788627073</v>
      </c>
      <c r="AH26" s="94">
        <v>70.633058293837294</v>
      </c>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row>
    <row r="27" spans="1:77" x14ac:dyDescent="0.2">
      <c r="A27" s="24" t="s">
        <v>23</v>
      </c>
      <c r="B27" s="25" t="s">
        <v>117</v>
      </c>
      <c r="C27" s="26" t="s">
        <v>39</v>
      </c>
      <c r="D27" s="26" t="s">
        <v>39</v>
      </c>
      <c r="E27" s="26" t="s">
        <v>39</v>
      </c>
      <c r="F27" s="26" t="s">
        <v>39</v>
      </c>
      <c r="G27" s="26" t="s">
        <v>39</v>
      </c>
      <c r="H27" s="26" t="s">
        <v>39</v>
      </c>
      <c r="I27" s="26" t="s">
        <v>39</v>
      </c>
      <c r="J27" s="26" t="s">
        <v>39</v>
      </c>
      <c r="K27" s="26" t="s">
        <v>39</v>
      </c>
      <c r="L27" s="26" t="s">
        <v>39</v>
      </c>
      <c r="M27" s="26">
        <v>58.827560006568625</v>
      </c>
      <c r="N27" s="26">
        <v>57.739486358697704</v>
      </c>
      <c r="O27" s="26">
        <v>60.786897878489775</v>
      </c>
      <c r="P27" s="26">
        <v>62.696940353108083</v>
      </c>
      <c r="Q27" s="26">
        <v>64.093147957916841</v>
      </c>
      <c r="R27" s="26">
        <v>65.815177750895231</v>
      </c>
      <c r="S27" s="26">
        <v>65.676054776303914</v>
      </c>
      <c r="T27" s="26">
        <v>67.594102874904564</v>
      </c>
      <c r="U27" s="26">
        <v>67.130784824878432</v>
      </c>
      <c r="V27" s="26">
        <v>58.520491248161875</v>
      </c>
      <c r="W27" s="26">
        <v>55.378664757235597</v>
      </c>
      <c r="X27" s="26">
        <v>58.685694558939055</v>
      </c>
      <c r="Y27" s="26">
        <v>60.786181796299296</v>
      </c>
      <c r="Z27" s="26">
        <v>63.348082719940841</v>
      </c>
      <c r="AA27" s="26">
        <v>65.026684430019884</v>
      </c>
      <c r="AB27" s="26">
        <v>66.884500791014474</v>
      </c>
      <c r="AC27" s="26">
        <v>68.715839344710602</v>
      </c>
      <c r="AD27" s="26">
        <v>69.466340965441205</v>
      </c>
      <c r="AE27" s="26">
        <v>72.265413799123792</v>
      </c>
      <c r="AF27" s="26">
        <v>72.367947854058841</v>
      </c>
      <c r="AG27" s="26">
        <v>71.294861856094016</v>
      </c>
      <c r="AH27" s="26">
        <v>72.0446352157375</v>
      </c>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row>
    <row r="28" spans="1:77" x14ac:dyDescent="0.2">
      <c r="A28" s="12" t="s">
        <v>24</v>
      </c>
      <c r="B28" s="108" t="s">
        <v>118</v>
      </c>
      <c r="C28" s="13">
        <v>79.906033861327131</v>
      </c>
      <c r="D28" s="13">
        <v>81.265816452824723</v>
      </c>
      <c r="E28" s="13">
        <v>79.666757367184971</v>
      </c>
      <c r="F28" s="13">
        <v>80.848841581360972</v>
      </c>
      <c r="G28" s="13">
        <v>78.870203537391575</v>
      </c>
      <c r="H28" s="13">
        <v>78.037730806955409</v>
      </c>
      <c r="I28" s="13">
        <v>77.05571400232256</v>
      </c>
      <c r="J28" s="13">
        <v>76.186276839034491</v>
      </c>
      <c r="K28" s="13">
        <v>76.762056188391952</v>
      </c>
      <c r="L28" s="13">
        <v>76.965574298192337</v>
      </c>
      <c r="M28" s="13">
        <v>77.749076893830775</v>
      </c>
      <c r="N28" s="13">
        <v>77.209961813125545</v>
      </c>
      <c r="O28" s="13">
        <v>77.133215652214091</v>
      </c>
      <c r="P28" s="13">
        <v>75.283477417642644</v>
      </c>
      <c r="Q28" s="13">
        <v>74.106997901093308</v>
      </c>
      <c r="R28" s="13">
        <v>74.520622764351074</v>
      </c>
      <c r="S28" s="13">
        <v>72.827791225116954</v>
      </c>
      <c r="T28" s="13">
        <v>71.582215964913502</v>
      </c>
      <c r="U28" s="13">
        <v>70.805638052919889</v>
      </c>
      <c r="V28" s="13">
        <v>74.238979620445846</v>
      </c>
      <c r="W28" s="13">
        <v>74.168328894556254</v>
      </c>
      <c r="X28" s="13">
        <v>72.355876603845033</v>
      </c>
      <c r="Y28" s="13">
        <v>72.960246726681163</v>
      </c>
      <c r="Z28" s="13">
        <v>72.409970594875347</v>
      </c>
      <c r="AA28" s="13">
        <v>73.324765741569024</v>
      </c>
      <c r="AB28" s="13">
        <v>71.932171731827196</v>
      </c>
      <c r="AC28" s="13">
        <v>71.116202296143697</v>
      </c>
      <c r="AD28" s="13">
        <v>70.398253778423367</v>
      </c>
      <c r="AE28" s="13">
        <v>70.778340522918683</v>
      </c>
      <c r="AF28" s="13">
        <v>72.194440814384407</v>
      </c>
      <c r="AG28" s="13">
        <v>69.951108181899158</v>
      </c>
      <c r="AH28" s="13">
        <v>73.495745247884841</v>
      </c>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row>
    <row r="29" spans="1:77" x14ac:dyDescent="0.2">
      <c r="A29" s="24" t="s">
        <v>15</v>
      </c>
      <c r="B29" s="25" t="s">
        <v>119</v>
      </c>
      <c r="C29" s="26" t="s">
        <v>39</v>
      </c>
      <c r="D29" s="26" t="s">
        <v>39</v>
      </c>
      <c r="E29" s="26" t="s">
        <v>39</v>
      </c>
      <c r="F29" s="26" t="s">
        <v>39</v>
      </c>
      <c r="G29" s="26" t="s">
        <v>39</v>
      </c>
      <c r="H29" s="26">
        <v>94.456058922567792</v>
      </c>
      <c r="I29" s="26">
        <v>97.06069753187225</v>
      </c>
      <c r="J29" s="26">
        <v>100.79620453987656</v>
      </c>
      <c r="K29" s="26">
        <v>98.691447295867007</v>
      </c>
      <c r="L29" s="26">
        <v>99.298667826913956</v>
      </c>
      <c r="M29" s="26">
        <v>98.247207396837226</v>
      </c>
      <c r="N29" s="26">
        <v>96.490614779328467</v>
      </c>
      <c r="O29" s="26">
        <v>95.101668912485422</v>
      </c>
      <c r="P29" s="26">
        <v>94.270209618581248</v>
      </c>
      <c r="Q29" s="26">
        <v>95.105609391988295</v>
      </c>
      <c r="R29" s="26">
        <v>95.61016378832592</v>
      </c>
      <c r="S29" s="26">
        <v>95.993948724256967</v>
      </c>
      <c r="T29" s="26">
        <v>94.752853960471711</v>
      </c>
      <c r="U29" s="26">
        <v>93.901354595901168</v>
      </c>
      <c r="V29" s="26">
        <v>91.084513888918138</v>
      </c>
      <c r="W29" s="26">
        <v>90.708401069744639</v>
      </c>
      <c r="X29" s="26">
        <v>90.459073166274976</v>
      </c>
      <c r="Y29" s="26">
        <v>90.941752619933951</v>
      </c>
      <c r="Z29" s="26">
        <v>90.80541287358183</v>
      </c>
      <c r="AA29" s="26">
        <v>90.550095900637501</v>
      </c>
      <c r="AB29" s="26">
        <v>91.226462859628015</v>
      </c>
      <c r="AC29" s="26">
        <v>91.648979204437381</v>
      </c>
      <c r="AD29" s="26">
        <v>92.169022091536945</v>
      </c>
      <c r="AE29" s="26">
        <v>92.306284158080956</v>
      </c>
      <c r="AF29" s="26">
        <v>91.808589364723034</v>
      </c>
      <c r="AG29" s="26">
        <v>86.843183030930604</v>
      </c>
      <c r="AH29" s="26">
        <v>88.897358313536344</v>
      </c>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row>
    <row r="30" spans="1:77" x14ac:dyDescent="0.2">
      <c r="A30" s="12" t="s">
        <v>27</v>
      </c>
      <c r="B30" s="108" t="s">
        <v>120</v>
      </c>
      <c r="C30" s="13">
        <v>71.3826270533295</v>
      </c>
      <c r="D30" s="13">
        <v>70.968713123565038</v>
      </c>
      <c r="E30" s="13">
        <v>72.393660359166901</v>
      </c>
      <c r="F30" s="13">
        <v>71.819151147062115</v>
      </c>
      <c r="G30" s="13">
        <v>71.534045809005463</v>
      </c>
      <c r="H30" s="13">
        <v>72.431876983432574</v>
      </c>
      <c r="I30" s="13">
        <v>73.262688665445296</v>
      </c>
      <c r="J30" s="13">
        <v>74.243840758762616</v>
      </c>
      <c r="K30" s="13">
        <v>74.481061254469608</v>
      </c>
      <c r="L30" s="13">
        <v>75.302045567025345</v>
      </c>
      <c r="M30" s="13">
        <v>75.427632869627828</v>
      </c>
      <c r="N30" s="13">
        <v>75.35901676145653</v>
      </c>
      <c r="O30" s="13">
        <v>74.306144130855017</v>
      </c>
      <c r="P30" s="13">
        <v>71.618752998234086</v>
      </c>
      <c r="Q30" s="13">
        <v>70.75602797929028</v>
      </c>
      <c r="R30" s="13">
        <v>70.917637796986199</v>
      </c>
      <c r="S30" s="13">
        <v>71.713576727773557</v>
      </c>
      <c r="T30" s="13">
        <v>72.920796905177355</v>
      </c>
      <c r="U30" s="13">
        <v>73.855917016890771</v>
      </c>
      <c r="V30" s="13">
        <v>72.632147112434396</v>
      </c>
      <c r="W30" s="13">
        <v>71.578671488584035</v>
      </c>
      <c r="X30" s="13">
        <v>71.248357130255471</v>
      </c>
      <c r="Y30" s="13">
        <v>70.567072134971497</v>
      </c>
      <c r="Z30" s="13">
        <v>68.60754896720232</v>
      </c>
      <c r="AA30" s="13">
        <v>68.759546216288044</v>
      </c>
      <c r="AB30" s="13">
        <v>69.337958033433452</v>
      </c>
      <c r="AC30" s="13">
        <v>70.198996583400742</v>
      </c>
      <c r="AD30" s="13">
        <v>70.655415589052282</v>
      </c>
      <c r="AE30" s="13">
        <v>71.588941249194676</v>
      </c>
      <c r="AF30" s="13">
        <v>71.97026830157229</v>
      </c>
      <c r="AG30" s="13">
        <v>71.023647165752124</v>
      </c>
      <c r="AH30" s="13">
        <v>74.492596012291841</v>
      </c>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row>
    <row r="31" spans="1:77" x14ac:dyDescent="0.2">
      <c r="A31" s="24" t="s">
        <v>16</v>
      </c>
      <c r="B31" s="25" t="s">
        <v>121</v>
      </c>
      <c r="C31" s="26">
        <v>83.378647934633562</v>
      </c>
      <c r="D31" s="26">
        <v>79.568425807820418</v>
      </c>
      <c r="E31" s="26">
        <v>78.904496701816868</v>
      </c>
      <c r="F31" s="26">
        <v>80.533341366370081</v>
      </c>
      <c r="G31" s="26">
        <v>83.80182976661618</v>
      </c>
      <c r="H31" s="26">
        <v>86.179515704904759</v>
      </c>
      <c r="I31" s="26">
        <v>86.906688916023384</v>
      </c>
      <c r="J31" s="26">
        <v>85.677680229778616</v>
      </c>
      <c r="K31" s="26">
        <v>83.956606012366279</v>
      </c>
      <c r="L31" s="26">
        <v>84.205612765136109</v>
      </c>
      <c r="M31" s="26">
        <v>85.356206718841577</v>
      </c>
      <c r="N31" s="26">
        <v>85.627590031803294</v>
      </c>
      <c r="O31" s="26">
        <v>86.153527181103442</v>
      </c>
      <c r="P31" s="26">
        <v>85.750178893558115</v>
      </c>
      <c r="Q31" s="26">
        <v>86.881612807814562</v>
      </c>
      <c r="R31" s="26">
        <v>87.773087208677623</v>
      </c>
      <c r="S31" s="26">
        <v>87.819882194740529</v>
      </c>
      <c r="T31" s="26">
        <v>87.281859709789771</v>
      </c>
      <c r="U31" s="26">
        <v>85.846734565287278</v>
      </c>
      <c r="V31" s="26">
        <v>82.53210945637737</v>
      </c>
      <c r="W31" s="26">
        <v>82.287124828525236</v>
      </c>
      <c r="X31" s="26">
        <v>82.477965534642863</v>
      </c>
      <c r="Y31" s="26">
        <v>81.284498424020995</v>
      </c>
      <c r="Z31" s="26">
        <v>82.105926782434352</v>
      </c>
      <c r="AA31" s="26">
        <v>83.283308172586544</v>
      </c>
      <c r="AB31" s="26">
        <v>83.48837208752029</v>
      </c>
      <c r="AC31" s="26">
        <v>85.131937538962731</v>
      </c>
      <c r="AD31" s="26">
        <v>86.290823243006884</v>
      </c>
      <c r="AE31" s="26">
        <v>86.44948772130212</v>
      </c>
      <c r="AF31" s="26">
        <v>86.055132275502913</v>
      </c>
      <c r="AG31" s="26">
        <v>85.20554938267307</v>
      </c>
      <c r="AH31" s="26">
        <v>85.962688189903432</v>
      </c>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row>
    <row r="32" spans="1:77" x14ac:dyDescent="0.2">
      <c r="A32" s="12" t="s">
        <v>28</v>
      </c>
      <c r="B32" s="108" t="s">
        <v>122</v>
      </c>
      <c r="C32" s="13" t="s">
        <v>39</v>
      </c>
      <c r="D32" s="13" t="s">
        <v>39</v>
      </c>
      <c r="E32" s="13" t="s">
        <v>39</v>
      </c>
      <c r="F32" s="13" t="s">
        <v>39</v>
      </c>
      <c r="G32" s="13" t="s">
        <v>39</v>
      </c>
      <c r="H32" s="13" t="s">
        <v>39</v>
      </c>
      <c r="I32" s="13">
        <v>77.029045346802221</v>
      </c>
      <c r="J32" s="13">
        <v>78.624956352638435</v>
      </c>
      <c r="K32" s="13">
        <v>79.496668901985259</v>
      </c>
      <c r="L32" s="13">
        <v>78.223608473941994</v>
      </c>
      <c r="M32" s="13">
        <v>76.931119944235405</v>
      </c>
      <c r="N32" s="13">
        <v>76.200621658391682</v>
      </c>
      <c r="O32" s="13">
        <v>75.676389452093588</v>
      </c>
      <c r="P32" s="13">
        <v>73.63233097016527</v>
      </c>
      <c r="Q32" s="13">
        <v>72.706533284492068</v>
      </c>
      <c r="R32" s="13">
        <v>72.833249294076481</v>
      </c>
      <c r="S32" s="13">
        <v>73.238226306285441</v>
      </c>
      <c r="T32" s="13">
        <v>74.122345408157614</v>
      </c>
      <c r="U32" s="13">
        <v>74.64412284788358</v>
      </c>
      <c r="V32" s="13">
        <v>72.378751542632841</v>
      </c>
      <c r="W32" s="13">
        <v>71.192462927251967</v>
      </c>
      <c r="X32" s="13">
        <v>71.085295208518943</v>
      </c>
      <c r="Y32" s="13">
        <v>71.298027816326808</v>
      </c>
      <c r="Z32" s="13">
        <v>70.816451667991174</v>
      </c>
      <c r="AA32" s="13">
        <v>70.973531928439257</v>
      </c>
      <c r="AB32" s="13">
        <v>69.879876402267854</v>
      </c>
      <c r="AC32" s="13">
        <v>69.134745245906487</v>
      </c>
      <c r="AD32" s="13">
        <v>69.047881202383408</v>
      </c>
      <c r="AE32" s="13">
        <v>70.300906387676235</v>
      </c>
      <c r="AF32" s="13">
        <v>69.606200121792</v>
      </c>
      <c r="AG32" s="13">
        <v>68.406540750914445</v>
      </c>
      <c r="AH32" s="13">
        <v>70.969958915374406</v>
      </c>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row>
    <row r="33" spans="1:77" x14ac:dyDescent="0.2">
      <c r="A33" s="24" t="s">
        <v>29</v>
      </c>
      <c r="B33" s="25" t="s">
        <v>123</v>
      </c>
      <c r="C33" s="26" t="s">
        <v>39</v>
      </c>
      <c r="D33" s="26" t="s">
        <v>39</v>
      </c>
      <c r="E33" s="26" t="s">
        <v>39</v>
      </c>
      <c r="F33" s="26" t="s">
        <v>39</v>
      </c>
      <c r="G33" s="26" t="s">
        <v>39</v>
      </c>
      <c r="H33" s="26" t="s">
        <v>39</v>
      </c>
      <c r="I33" s="26" t="s">
        <v>39</v>
      </c>
      <c r="J33" s="26">
        <v>71.743920249100455</v>
      </c>
      <c r="K33" s="26">
        <v>71.290761929002969</v>
      </c>
      <c r="L33" s="26">
        <v>66.990214234302258</v>
      </c>
      <c r="M33" s="26">
        <v>65.285638255412437</v>
      </c>
      <c r="N33" s="26">
        <v>63.875046794882699</v>
      </c>
      <c r="O33" s="26">
        <v>61.913934541865885</v>
      </c>
      <c r="P33" s="26">
        <v>61.761583439002479</v>
      </c>
      <c r="Q33" s="26">
        <v>62.386762465313176</v>
      </c>
      <c r="R33" s="26">
        <v>64.124140208961563</v>
      </c>
      <c r="S33" s="26">
        <v>65.892698398701583</v>
      </c>
      <c r="T33" s="26">
        <v>68.892180555781977</v>
      </c>
      <c r="U33" s="26">
        <v>71.567612394654574</v>
      </c>
      <c r="V33" s="26">
        <v>70.815223003519094</v>
      </c>
      <c r="W33" s="26">
        <v>69.670903055776407</v>
      </c>
      <c r="X33" s="26">
        <v>70.142182803725206</v>
      </c>
      <c r="Y33" s="26">
        <v>70.644003638391524</v>
      </c>
      <c r="Z33" s="26">
        <v>71.037892671898348</v>
      </c>
      <c r="AA33" s="26">
        <v>72.659029149506452</v>
      </c>
      <c r="AB33" s="26">
        <v>73.538861385342059</v>
      </c>
      <c r="AC33" s="26">
        <v>75.212045011320384</v>
      </c>
      <c r="AD33" s="26">
        <v>76.701924076126971</v>
      </c>
      <c r="AE33" s="26">
        <v>77.666929935878088</v>
      </c>
      <c r="AF33" s="26">
        <v>78.873145999616639</v>
      </c>
      <c r="AG33" s="26">
        <v>78.803594435839216</v>
      </c>
      <c r="AH33" s="26">
        <v>79.499286848956288</v>
      </c>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row>
    <row r="34" spans="1:77" x14ac:dyDescent="0.2">
      <c r="A34" s="12" t="s">
        <v>30</v>
      </c>
      <c r="B34" s="108" t="s">
        <v>124</v>
      </c>
      <c r="C34" s="13">
        <v>87.363020633199667</v>
      </c>
      <c r="D34" s="13">
        <v>86.69593611167781</v>
      </c>
      <c r="E34" s="13">
        <v>84.845879232454166</v>
      </c>
      <c r="F34" s="13">
        <v>81.778974232050388</v>
      </c>
      <c r="G34" s="13">
        <v>79.67051407172039</v>
      </c>
      <c r="H34" s="13">
        <v>78.816669275076194</v>
      </c>
      <c r="I34" s="13">
        <v>78.394947191514433</v>
      </c>
      <c r="J34" s="13">
        <v>78.165464605781864</v>
      </c>
      <c r="K34" s="13">
        <v>81.039763179549638</v>
      </c>
      <c r="L34" s="13">
        <v>79.755908919468226</v>
      </c>
      <c r="M34" s="13">
        <v>79.549765725801691</v>
      </c>
      <c r="N34" s="13">
        <v>79.621580877960668</v>
      </c>
      <c r="O34" s="13">
        <v>79.330397266485448</v>
      </c>
      <c r="P34" s="13">
        <v>77.117229833395982</v>
      </c>
      <c r="Q34" s="13">
        <v>76.324334348517723</v>
      </c>
      <c r="R34" s="13">
        <v>75.672099339940857</v>
      </c>
      <c r="S34" s="13">
        <v>75.571115318459789</v>
      </c>
      <c r="T34" s="13">
        <v>75.400940881083869</v>
      </c>
      <c r="U34" s="13">
        <v>75.847552910396146</v>
      </c>
      <c r="V34" s="13">
        <v>72.665754201914382</v>
      </c>
      <c r="W34" s="13">
        <v>71.241314217253162</v>
      </c>
      <c r="X34" s="13">
        <v>69.009759149429499</v>
      </c>
      <c r="Y34" s="13">
        <v>65.343084978566338</v>
      </c>
      <c r="Z34" s="13">
        <v>64.752169624686744</v>
      </c>
      <c r="AA34" s="13">
        <v>67.78315868167077</v>
      </c>
      <c r="AB34" s="13">
        <v>68.940257074325956</v>
      </c>
      <c r="AC34" s="13">
        <v>70.57770451770736</v>
      </c>
      <c r="AD34" s="13">
        <v>74.178082485318015</v>
      </c>
      <c r="AE34" s="13">
        <v>76.16923748080346</v>
      </c>
      <c r="AF34" s="13">
        <v>77.791283673714346</v>
      </c>
      <c r="AG34" s="13">
        <v>74.916275015797609</v>
      </c>
      <c r="AH34" s="13">
        <v>77.332847995591081</v>
      </c>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row>
    <row r="35" spans="1:77" x14ac:dyDescent="0.2">
      <c r="A35" s="24" t="s">
        <v>34</v>
      </c>
      <c r="B35" s="25" t="s">
        <v>125</v>
      </c>
      <c r="C35" s="26" t="s">
        <v>39</v>
      </c>
      <c r="D35" s="26" t="s">
        <v>39</v>
      </c>
      <c r="E35" s="26" t="s">
        <v>39</v>
      </c>
      <c r="F35" s="26" t="s">
        <v>39</v>
      </c>
      <c r="G35" s="26">
        <v>73.251441671556265</v>
      </c>
      <c r="H35" s="26">
        <v>74.018261229488104</v>
      </c>
      <c r="I35" s="26">
        <v>75.711895898560414</v>
      </c>
      <c r="J35" s="26">
        <v>75.072284485199958</v>
      </c>
      <c r="K35" s="26">
        <v>74.382925952953357</v>
      </c>
      <c r="L35" s="26">
        <v>69.996756087523153</v>
      </c>
      <c r="M35" s="26">
        <v>67.515349066542214</v>
      </c>
      <c r="N35" s="26">
        <v>66.788836431140382</v>
      </c>
      <c r="O35" s="26">
        <v>65.844871199615326</v>
      </c>
      <c r="P35" s="26">
        <v>65.494115449683761</v>
      </c>
      <c r="Q35" s="26">
        <v>65.74309644591149</v>
      </c>
      <c r="R35" s="26">
        <v>67.7606733937846</v>
      </c>
      <c r="S35" s="26">
        <v>70.354680022288818</v>
      </c>
      <c r="T35" s="26">
        <v>72.079360334775728</v>
      </c>
      <c r="U35" s="26">
        <v>73.530330198280168</v>
      </c>
      <c r="V35" s="26">
        <v>70.449199501819891</v>
      </c>
      <c r="W35" s="26">
        <v>67.658720849331388</v>
      </c>
      <c r="X35" s="26">
        <v>68.734140424907906</v>
      </c>
      <c r="Y35" s="26">
        <v>69.52670669838038</v>
      </c>
      <c r="Z35" s="26">
        <v>69.277594169099729</v>
      </c>
      <c r="AA35" s="26">
        <v>70.138692035580107</v>
      </c>
      <c r="AB35" s="26">
        <v>71.563930563483282</v>
      </c>
      <c r="AC35" s="26">
        <v>73.212031222895405</v>
      </c>
      <c r="AD35" s="26">
        <v>73.602002360693547</v>
      </c>
      <c r="AE35" s="26">
        <v>75.623342723471765</v>
      </c>
      <c r="AF35" s="26">
        <v>76.453363141123845</v>
      </c>
      <c r="AG35" s="26">
        <v>74.86106340144002</v>
      </c>
      <c r="AH35" s="26">
        <v>74.15647806091296</v>
      </c>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row>
    <row r="36" spans="1:77" x14ac:dyDescent="0.2">
      <c r="A36" s="12" t="s">
        <v>33</v>
      </c>
      <c r="B36" s="108" t="s">
        <v>126</v>
      </c>
      <c r="C36" s="13" t="s">
        <v>39</v>
      </c>
      <c r="D36" s="13" t="s">
        <v>39</v>
      </c>
      <c r="E36" s="13" t="s">
        <v>39</v>
      </c>
      <c r="F36" s="13" t="s">
        <v>39</v>
      </c>
      <c r="G36" s="13" t="s">
        <v>39</v>
      </c>
      <c r="H36" s="13" t="s">
        <v>39</v>
      </c>
      <c r="I36" s="13" t="s">
        <v>39</v>
      </c>
      <c r="J36" s="13" t="s">
        <v>39</v>
      </c>
      <c r="K36" s="13" t="s">
        <v>39</v>
      </c>
      <c r="L36" s="13" t="s">
        <v>39</v>
      </c>
      <c r="M36" s="13">
        <v>71.308764078857351</v>
      </c>
      <c r="N36" s="13">
        <v>73.063631280160365</v>
      </c>
      <c r="O36" s="13">
        <v>72.285320076112868</v>
      </c>
      <c r="P36" s="13">
        <v>70.797949672619453</v>
      </c>
      <c r="Q36" s="13">
        <v>73.116090827976251</v>
      </c>
      <c r="R36" s="13">
        <v>73.70487352243309</v>
      </c>
      <c r="S36" s="13">
        <v>73.744086800841785</v>
      </c>
      <c r="T36" s="13">
        <v>75.237815789509824</v>
      </c>
      <c r="U36" s="13">
        <v>75.577477802848506</v>
      </c>
      <c r="V36" s="13">
        <v>72.581680119688102</v>
      </c>
      <c r="W36" s="13">
        <v>70.569113108431878</v>
      </c>
      <c r="X36" s="13">
        <v>68.593063598056872</v>
      </c>
      <c r="Y36" s="13">
        <v>68.816971740482103</v>
      </c>
      <c r="Z36" s="13">
        <v>68.268830334948234</v>
      </c>
      <c r="AA36" s="13">
        <v>68.314061629764893</v>
      </c>
      <c r="AB36" s="13">
        <v>69.870874832903183</v>
      </c>
      <c r="AC36" s="13">
        <v>69.750915268493841</v>
      </c>
      <c r="AD36" s="13">
        <v>73.030206637249506</v>
      </c>
      <c r="AE36" s="13">
        <v>75.401313048824733</v>
      </c>
      <c r="AF36" s="13">
        <v>76.063543935167587</v>
      </c>
      <c r="AG36" s="13">
        <v>74.509577167663025</v>
      </c>
      <c r="AH36" s="13">
        <v>75.106567644046208</v>
      </c>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row>
    <row r="37" spans="1:77" x14ac:dyDescent="0.2">
      <c r="A37" s="24" t="s">
        <v>12</v>
      </c>
      <c r="B37" s="25" t="s">
        <v>127</v>
      </c>
      <c r="C37" s="26">
        <v>76.26746791436014</v>
      </c>
      <c r="D37" s="26">
        <v>75.348943075994896</v>
      </c>
      <c r="E37" s="26">
        <v>72.405051160529069</v>
      </c>
      <c r="F37" s="26">
        <v>68.034627040528122</v>
      </c>
      <c r="G37" s="26">
        <v>66.674334243829236</v>
      </c>
      <c r="H37" s="26">
        <v>67.520058859424168</v>
      </c>
      <c r="I37" s="26">
        <v>68.023971852004962</v>
      </c>
      <c r="J37" s="26">
        <v>69.686023271133109</v>
      </c>
      <c r="K37" s="26">
        <v>72.200640261269442</v>
      </c>
      <c r="L37" s="26">
        <v>74.602106413846812</v>
      </c>
      <c r="M37" s="26">
        <v>76.562988091137839</v>
      </c>
      <c r="N37" s="26">
        <v>77.53165850173626</v>
      </c>
      <c r="O37" s="26">
        <v>77.138624700453406</v>
      </c>
      <c r="P37" s="26">
        <v>77.483214645786319</v>
      </c>
      <c r="Q37" s="26">
        <v>77.858631861288316</v>
      </c>
      <c r="R37" s="26">
        <v>80.268906029522867</v>
      </c>
      <c r="S37" s="26">
        <v>81.129313125662947</v>
      </c>
      <c r="T37" s="26">
        <v>80.959184404356435</v>
      </c>
      <c r="U37" s="26">
        <v>77.792755596513786</v>
      </c>
      <c r="V37" s="26">
        <v>70.057713557994703</v>
      </c>
      <c r="W37" s="26">
        <v>67.925507386802451</v>
      </c>
      <c r="X37" s="26">
        <v>65.965123686916542</v>
      </c>
      <c r="Y37" s="26">
        <v>62.536209291793213</v>
      </c>
      <c r="Z37" s="26">
        <v>61.24816045769218</v>
      </c>
      <c r="AA37" s="26">
        <v>62.748123548781713</v>
      </c>
      <c r="AB37" s="26">
        <v>64.794246124622376</v>
      </c>
      <c r="AC37" s="26">
        <v>66.34926034185699</v>
      </c>
      <c r="AD37" s="26">
        <v>67.965372771728667</v>
      </c>
      <c r="AE37" s="26">
        <v>69.432624333603158</v>
      </c>
      <c r="AF37" s="26">
        <v>69.748261932882272</v>
      </c>
      <c r="AG37" s="26">
        <v>66.883574762857421</v>
      </c>
      <c r="AH37" s="26">
        <v>68.221681842438414</v>
      </c>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row>
    <row r="38" spans="1:77" x14ac:dyDescent="0.2">
      <c r="A38" s="12" t="s">
        <v>32</v>
      </c>
      <c r="B38" s="108" t="s">
        <v>128</v>
      </c>
      <c r="C38" s="13" t="s">
        <v>39</v>
      </c>
      <c r="D38" s="13" t="s">
        <v>39</v>
      </c>
      <c r="E38" s="13" t="s">
        <v>39</v>
      </c>
      <c r="F38" s="13" t="s">
        <v>39</v>
      </c>
      <c r="G38" s="13" t="s">
        <v>39</v>
      </c>
      <c r="H38" s="13" t="s">
        <v>39</v>
      </c>
      <c r="I38" s="13" t="s">
        <v>39</v>
      </c>
      <c r="J38" s="13" t="s">
        <v>39</v>
      </c>
      <c r="K38" s="13" t="s">
        <v>39</v>
      </c>
      <c r="L38" s="13" t="s">
        <v>39</v>
      </c>
      <c r="M38" s="13" t="s">
        <v>39</v>
      </c>
      <c r="N38" s="13" t="s">
        <v>39</v>
      </c>
      <c r="O38" s="13">
        <v>75.539069828878425</v>
      </c>
      <c r="P38" s="13">
        <v>74.245908740252574</v>
      </c>
      <c r="Q38" s="13">
        <v>73.450494486250562</v>
      </c>
      <c r="R38" s="13">
        <v>74.505861163231458</v>
      </c>
      <c r="S38" s="13">
        <v>75.274396881215921</v>
      </c>
      <c r="T38" s="13">
        <v>74.277053045650803</v>
      </c>
      <c r="U38" s="13">
        <v>74.220910761822125</v>
      </c>
      <c r="V38" s="13">
        <v>71.556315093113071</v>
      </c>
      <c r="W38" s="13">
        <v>71.921313235307167</v>
      </c>
      <c r="X38" s="13">
        <v>73.004281642171264</v>
      </c>
      <c r="Y38" s="13">
        <v>72.844849824898759</v>
      </c>
      <c r="Z38" s="13">
        <v>73.290374477150834</v>
      </c>
      <c r="AA38" s="13">
        <v>73.449949004948635</v>
      </c>
      <c r="AB38" s="13">
        <v>73.803535340768121</v>
      </c>
      <c r="AC38" s="13">
        <v>74.465031042847102</v>
      </c>
      <c r="AD38" s="13">
        <v>74.83396277990451</v>
      </c>
      <c r="AE38" s="13">
        <v>75.411898992655438</v>
      </c>
      <c r="AF38" s="13">
        <v>75.241619090575583</v>
      </c>
      <c r="AG38" s="13">
        <v>73.211128067388202</v>
      </c>
      <c r="AH38" s="13">
        <v>76.554266639397582</v>
      </c>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row>
    <row r="39" spans="1:77" x14ac:dyDescent="0.2">
      <c r="A39" s="24" t="s">
        <v>5</v>
      </c>
      <c r="B39" s="25" t="s">
        <v>129</v>
      </c>
      <c r="C39" s="26" t="s">
        <v>39</v>
      </c>
      <c r="D39" s="26">
        <v>93.922086401227233</v>
      </c>
      <c r="E39" s="26">
        <v>92.458807790949962</v>
      </c>
      <c r="F39" s="26">
        <v>91.32696741323538</v>
      </c>
      <c r="G39" s="26">
        <v>90.002139533473184</v>
      </c>
      <c r="H39" s="26">
        <v>91.558671594307029</v>
      </c>
      <c r="I39" s="26">
        <v>90.747475927647727</v>
      </c>
      <c r="J39" s="26">
        <v>90.647330324939105</v>
      </c>
      <c r="K39" s="26">
        <v>91.411817486151264</v>
      </c>
      <c r="L39" s="26">
        <v>91.645279030309467</v>
      </c>
      <c r="M39" s="26">
        <v>90.640370187066225</v>
      </c>
      <c r="N39" s="26">
        <v>89.861573851245879</v>
      </c>
      <c r="O39" s="26">
        <v>88.40556874185755</v>
      </c>
      <c r="P39" s="26">
        <v>87.012774232080716</v>
      </c>
      <c r="Q39" s="26">
        <v>86.075722783393473</v>
      </c>
      <c r="R39" s="26">
        <v>85.712338527619622</v>
      </c>
      <c r="S39" s="26">
        <v>85.893223601916844</v>
      </c>
      <c r="T39" s="26">
        <v>86.93054493295989</v>
      </c>
      <c r="U39" s="26">
        <v>86.489020526558164</v>
      </c>
      <c r="V39" s="26">
        <v>85.18327228121025</v>
      </c>
      <c r="W39" s="26">
        <v>84.674132720601193</v>
      </c>
      <c r="X39" s="26">
        <v>85.4547513268312</v>
      </c>
      <c r="Y39" s="26">
        <v>85.04347123026136</v>
      </c>
      <c r="Z39" s="26">
        <v>84.392193641379933</v>
      </c>
      <c r="AA39" s="26">
        <v>83.458506832482982</v>
      </c>
      <c r="AB39" s="26">
        <v>83.432592287258672</v>
      </c>
      <c r="AC39" s="26">
        <v>84.290450280130386</v>
      </c>
      <c r="AD39" s="26">
        <v>84.483637163778837</v>
      </c>
      <c r="AE39" s="26">
        <v>84.72563463669394</v>
      </c>
      <c r="AF39" s="26">
        <v>83.769912943799028</v>
      </c>
      <c r="AG39" s="26">
        <v>82.936156232555078</v>
      </c>
      <c r="AH39" s="26">
        <v>84.431182804596432</v>
      </c>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row>
    <row r="40" spans="1:77" x14ac:dyDescent="0.2">
      <c r="A40" s="12" t="s">
        <v>145</v>
      </c>
      <c r="B40" s="108" t="s">
        <v>130</v>
      </c>
      <c r="C40" s="13" t="s">
        <v>39</v>
      </c>
      <c r="D40" s="13" t="s">
        <v>39</v>
      </c>
      <c r="E40" s="13" t="s">
        <v>39</v>
      </c>
      <c r="F40" s="13" t="s">
        <v>39</v>
      </c>
      <c r="G40" s="13" t="s">
        <v>39</v>
      </c>
      <c r="H40" s="13" t="s">
        <v>39</v>
      </c>
      <c r="I40" s="13" t="s">
        <v>39</v>
      </c>
      <c r="J40" s="13" t="s">
        <v>39</v>
      </c>
      <c r="K40" s="13" t="s">
        <v>39</v>
      </c>
      <c r="L40" s="13" t="s">
        <v>39</v>
      </c>
      <c r="M40" s="13" t="s">
        <v>39</v>
      </c>
      <c r="N40" s="13" t="s">
        <v>39</v>
      </c>
      <c r="O40" s="13" t="s">
        <v>39</v>
      </c>
      <c r="P40" s="13" t="s">
        <v>39</v>
      </c>
      <c r="Q40" s="13" t="s">
        <v>39</v>
      </c>
      <c r="R40" s="13" t="s">
        <v>39</v>
      </c>
      <c r="S40" s="13">
        <v>92.006998972561675</v>
      </c>
      <c r="T40" s="13">
        <v>89.807196965050423</v>
      </c>
      <c r="U40" s="13">
        <v>88.707171514796258</v>
      </c>
      <c r="V40" s="13">
        <v>84.69209778881158</v>
      </c>
      <c r="W40" s="13">
        <v>87.246896583061968</v>
      </c>
      <c r="X40" s="13">
        <v>90.087428655995396</v>
      </c>
      <c r="Y40" s="13">
        <v>88.949447650045869</v>
      </c>
      <c r="Z40" s="13">
        <v>88.499599070746854</v>
      </c>
      <c r="AA40" s="13">
        <v>87.713875732393632</v>
      </c>
      <c r="AB40" s="13">
        <v>87.33414330270179</v>
      </c>
      <c r="AC40" s="13">
        <v>86.378046195576559</v>
      </c>
      <c r="AD40" s="13">
        <v>86.689749630175996</v>
      </c>
      <c r="AE40" s="13">
        <v>85.385014453294275</v>
      </c>
      <c r="AF40" s="13">
        <v>81.486159370127609</v>
      </c>
      <c r="AG40" s="13">
        <v>76.008934332193775</v>
      </c>
      <c r="AH40" s="13" t="s">
        <v>39</v>
      </c>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row>
    <row r="41" spans="1:77" x14ac:dyDescent="0.2">
      <c r="A41" s="24" t="s">
        <v>35</v>
      </c>
      <c r="B41" s="25" t="s">
        <v>131</v>
      </c>
      <c r="C41" s="26">
        <v>92.887387647601841</v>
      </c>
      <c r="D41" s="26">
        <v>89.206353920162343</v>
      </c>
      <c r="E41" s="26">
        <v>84.862455103003143</v>
      </c>
      <c r="F41" s="26">
        <v>83.157604968914995</v>
      </c>
      <c r="G41" s="26">
        <v>83.865563444402426</v>
      </c>
      <c r="H41" s="26">
        <v>84.85345334652078</v>
      </c>
      <c r="I41" s="26">
        <v>84.783422049017375</v>
      </c>
      <c r="J41" s="26">
        <v>85.902445355064643</v>
      </c>
      <c r="K41" s="26">
        <v>86.164138609363604</v>
      </c>
      <c r="L41" s="26">
        <v>85.597086560299545</v>
      </c>
      <c r="M41" s="26">
        <v>85.830208456242644</v>
      </c>
      <c r="N41" s="26">
        <v>85.8136593364692</v>
      </c>
      <c r="O41" s="26">
        <v>84.615817022393173</v>
      </c>
      <c r="P41" s="26">
        <v>84.59332979650398</v>
      </c>
      <c r="Q41" s="26">
        <v>83.798157438198132</v>
      </c>
      <c r="R41" s="26">
        <v>83.032535261695315</v>
      </c>
      <c r="S41" s="26">
        <v>82.427318685559626</v>
      </c>
      <c r="T41" s="26">
        <v>82.511445756034689</v>
      </c>
      <c r="U41" s="26">
        <v>81.475108367478597</v>
      </c>
      <c r="V41" s="26">
        <v>78.306409491567692</v>
      </c>
      <c r="W41" s="26">
        <v>77.498142713862876</v>
      </c>
      <c r="X41" s="26">
        <v>77.2651614163223</v>
      </c>
      <c r="Y41" s="26">
        <v>77.614234911948984</v>
      </c>
      <c r="Z41" s="26">
        <v>78.336443679729086</v>
      </c>
      <c r="AA41" s="26">
        <v>79.673707956210237</v>
      </c>
      <c r="AB41" s="26">
        <v>80.883600424541726</v>
      </c>
      <c r="AC41" s="26">
        <v>81.015450012486312</v>
      </c>
      <c r="AD41" s="26">
        <v>81.404534039914168</v>
      </c>
      <c r="AE41" s="26">
        <v>81.310006727428473</v>
      </c>
      <c r="AF41" s="26">
        <v>81.296171127863275</v>
      </c>
      <c r="AG41" s="26">
        <v>79.18698617089639</v>
      </c>
      <c r="AH41" s="26" t="s">
        <v>39</v>
      </c>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row>
    <row r="42" spans="1:77" x14ac:dyDescent="0.2">
      <c r="A42" s="27" t="s">
        <v>36</v>
      </c>
      <c r="B42" s="28" t="s">
        <v>132</v>
      </c>
      <c r="C42" s="29">
        <v>81.415024456801788</v>
      </c>
      <c r="D42" s="29">
        <v>79.202550440538374</v>
      </c>
      <c r="E42" s="29">
        <v>78.600742011553052</v>
      </c>
      <c r="F42" s="29">
        <v>79.095035823676071</v>
      </c>
      <c r="G42" s="29">
        <v>81.176979620792693</v>
      </c>
      <c r="H42" s="29">
        <v>82.072775134364505</v>
      </c>
      <c r="I42" s="29">
        <v>82.206956889090364</v>
      </c>
      <c r="J42" s="29">
        <v>82.573842987097606</v>
      </c>
      <c r="K42" s="29">
        <v>83.080217472965288</v>
      </c>
      <c r="L42" s="29">
        <v>83.033561729079977</v>
      </c>
      <c r="M42" s="29">
        <v>83.277940198649176</v>
      </c>
      <c r="N42" s="29">
        <v>81.572903561480544</v>
      </c>
      <c r="O42" s="29">
        <v>79.892734702409783</v>
      </c>
      <c r="P42" s="29">
        <v>78.585151676575606</v>
      </c>
      <c r="Q42" s="29">
        <v>78.885186344081092</v>
      </c>
      <c r="R42" s="29">
        <v>79.472544472201477</v>
      </c>
      <c r="S42" s="29">
        <v>80.156846497425406</v>
      </c>
      <c r="T42" s="29">
        <v>79.782046821569182</v>
      </c>
      <c r="U42" s="29">
        <v>77.961104630962907</v>
      </c>
      <c r="V42" s="29">
        <v>72.414362037876927</v>
      </c>
      <c r="W42" s="29">
        <v>71.575570418379968</v>
      </c>
      <c r="X42" s="29">
        <v>71.929743513627585</v>
      </c>
      <c r="Y42" s="29">
        <v>73.107161749643851</v>
      </c>
      <c r="Z42" s="29">
        <v>73.302143003688698</v>
      </c>
      <c r="AA42" s="29">
        <v>74.614348970021027</v>
      </c>
      <c r="AB42" s="29">
        <v>75.245668605274645</v>
      </c>
      <c r="AC42" s="29">
        <v>75.806956657034817</v>
      </c>
      <c r="AD42" s="29">
        <v>76.471842151308763</v>
      </c>
      <c r="AE42" s="29">
        <v>77.187203855562672</v>
      </c>
      <c r="AF42" s="29">
        <v>77.651550601132811</v>
      </c>
      <c r="AG42" s="29">
        <v>72.860933544791195</v>
      </c>
      <c r="AH42" s="29">
        <v>75.024675233126374</v>
      </c>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row>
    <row r="43" spans="1:77" x14ac:dyDescent="0.2">
      <c r="A43" s="24" t="s">
        <v>46</v>
      </c>
      <c r="B43" s="25" t="s">
        <v>133</v>
      </c>
      <c r="C43" s="26" t="s">
        <v>39</v>
      </c>
      <c r="D43" s="26" t="s">
        <v>39</v>
      </c>
      <c r="E43" s="26" t="s">
        <v>39</v>
      </c>
      <c r="F43" s="26" t="s">
        <v>39</v>
      </c>
      <c r="G43" s="26" t="s">
        <v>39</v>
      </c>
      <c r="H43" s="26" t="s">
        <v>39</v>
      </c>
      <c r="I43" s="26" t="s">
        <v>39</v>
      </c>
      <c r="J43" s="26" t="s">
        <v>39</v>
      </c>
      <c r="K43" s="26" t="s">
        <v>39</v>
      </c>
      <c r="L43" s="26" t="s">
        <v>39</v>
      </c>
      <c r="M43" s="26" t="s">
        <v>39</v>
      </c>
      <c r="N43" s="26">
        <v>88.087173433713829</v>
      </c>
      <c r="O43" s="26">
        <v>87.56344818334766</v>
      </c>
      <c r="P43" s="26">
        <v>86.371635304456504</v>
      </c>
      <c r="Q43" s="26">
        <v>87.822670253471614</v>
      </c>
      <c r="R43" s="26">
        <v>86.685815483814054</v>
      </c>
      <c r="S43" s="26">
        <v>86.355250750881424</v>
      </c>
      <c r="T43" s="26">
        <v>86.373041986083621</v>
      </c>
      <c r="U43" s="26">
        <v>86.80494790444132</v>
      </c>
      <c r="V43" s="26">
        <v>85.641881260377531</v>
      </c>
      <c r="W43" s="26">
        <v>0</v>
      </c>
      <c r="X43" s="26">
        <v>84.402350169824018</v>
      </c>
      <c r="Y43" s="26">
        <v>81.502931960606077</v>
      </c>
      <c r="Z43" s="26">
        <v>80.686179494542188</v>
      </c>
      <c r="AA43" s="26">
        <v>79.667641481235606</v>
      </c>
      <c r="AB43" s="26">
        <v>77.813622910300211</v>
      </c>
      <c r="AC43" s="26">
        <v>75.222044015213541</v>
      </c>
      <c r="AD43" s="26">
        <v>74.100565442650705</v>
      </c>
      <c r="AE43" s="26">
        <v>74.459458999085811</v>
      </c>
      <c r="AF43" s="26">
        <v>75.800163744257105</v>
      </c>
      <c r="AG43" s="26">
        <v>69.990116047981431</v>
      </c>
      <c r="AH43" s="26">
        <v>71.94035906182873</v>
      </c>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row>
    <row r="44" spans="1:77" x14ac:dyDescent="0.2">
      <c r="A44" s="12" t="s">
        <v>47</v>
      </c>
      <c r="B44" s="108" t="s">
        <v>134</v>
      </c>
      <c r="C44" s="13" t="s">
        <v>39</v>
      </c>
      <c r="D44" s="13" t="s">
        <v>39</v>
      </c>
      <c r="E44" s="13" t="s">
        <v>39</v>
      </c>
      <c r="F44" s="13" t="s">
        <v>39</v>
      </c>
      <c r="G44" s="13" t="s">
        <v>39</v>
      </c>
      <c r="H44" s="13" t="s">
        <v>39</v>
      </c>
      <c r="I44" s="13" t="s">
        <v>39</v>
      </c>
      <c r="J44" s="13" t="s">
        <v>39</v>
      </c>
      <c r="K44" s="13" t="s">
        <v>39</v>
      </c>
      <c r="L44" s="13" t="s">
        <v>39</v>
      </c>
      <c r="M44" s="13" t="s">
        <v>39</v>
      </c>
      <c r="N44" s="13" t="s">
        <v>39</v>
      </c>
      <c r="O44" s="13" t="s">
        <v>39</v>
      </c>
      <c r="P44" s="13" t="s">
        <v>39</v>
      </c>
      <c r="Q44" s="13" t="s">
        <v>39</v>
      </c>
      <c r="R44" s="13" t="s">
        <v>39</v>
      </c>
      <c r="S44" s="13" t="s">
        <v>39</v>
      </c>
      <c r="T44" s="13" t="s">
        <v>39</v>
      </c>
      <c r="U44" s="13" t="s">
        <v>39</v>
      </c>
      <c r="V44" s="13" t="s">
        <v>39</v>
      </c>
      <c r="W44" s="13" t="s">
        <v>39</v>
      </c>
      <c r="X44" s="13" t="s">
        <v>39</v>
      </c>
      <c r="Y44" s="13" t="s">
        <v>39</v>
      </c>
      <c r="Z44" s="13" t="s">
        <v>39</v>
      </c>
      <c r="AA44" s="13" t="s">
        <v>39</v>
      </c>
      <c r="AB44" s="13" t="s">
        <v>39</v>
      </c>
      <c r="AC44" s="13" t="s">
        <v>39</v>
      </c>
      <c r="AD44" s="13" t="s">
        <v>39</v>
      </c>
      <c r="AE44" s="13" t="s">
        <v>39</v>
      </c>
      <c r="AF44" s="13" t="s">
        <v>39</v>
      </c>
      <c r="AG44" s="13" t="s">
        <v>39</v>
      </c>
      <c r="AH44" s="13" t="s">
        <v>39</v>
      </c>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row>
    <row r="45" spans="1:77" x14ac:dyDescent="0.2">
      <c r="A45" s="24" t="s">
        <v>48</v>
      </c>
      <c r="B45" s="25" t="s">
        <v>135</v>
      </c>
      <c r="C45" s="26" t="s">
        <v>39</v>
      </c>
      <c r="D45" s="26" t="s">
        <v>39</v>
      </c>
      <c r="E45" s="26" t="s">
        <v>39</v>
      </c>
      <c r="F45" s="26" t="s">
        <v>39</v>
      </c>
      <c r="G45" s="26" t="s">
        <v>39</v>
      </c>
      <c r="H45" s="26" t="s">
        <v>39</v>
      </c>
      <c r="I45" s="26" t="s">
        <v>39</v>
      </c>
      <c r="J45" s="26" t="s">
        <v>39</v>
      </c>
      <c r="K45" s="26" t="s">
        <v>39</v>
      </c>
      <c r="L45" s="26" t="s">
        <v>39</v>
      </c>
      <c r="M45" s="26" t="s">
        <v>39</v>
      </c>
      <c r="N45" s="26" t="s">
        <v>39</v>
      </c>
      <c r="O45" s="26" t="s">
        <v>39</v>
      </c>
      <c r="P45" s="26" t="s">
        <v>39</v>
      </c>
      <c r="Q45" s="26" t="s">
        <v>39</v>
      </c>
      <c r="R45" s="26" t="s">
        <v>39</v>
      </c>
      <c r="S45" s="26" t="s">
        <v>39</v>
      </c>
      <c r="T45" s="26" t="s">
        <v>39</v>
      </c>
      <c r="U45" s="26" t="s">
        <v>39</v>
      </c>
      <c r="V45" s="26" t="s">
        <v>39</v>
      </c>
      <c r="W45" s="26" t="s">
        <v>39</v>
      </c>
      <c r="X45" s="26" t="s">
        <v>39</v>
      </c>
      <c r="Y45" s="26" t="s">
        <v>39</v>
      </c>
      <c r="Z45" s="26" t="s">
        <v>39</v>
      </c>
      <c r="AA45" s="26" t="s">
        <v>39</v>
      </c>
      <c r="AB45" s="26" t="s">
        <v>39</v>
      </c>
      <c r="AC45" s="26" t="s">
        <v>39</v>
      </c>
      <c r="AD45" s="26" t="s">
        <v>39</v>
      </c>
      <c r="AE45" s="26" t="s">
        <v>39</v>
      </c>
      <c r="AF45" s="26" t="s">
        <v>39</v>
      </c>
      <c r="AG45" s="26" t="s">
        <v>39</v>
      </c>
      <c r="AH45" s="26" t="s">
        <v>39</v>
      </c>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row>
    <row r="46" spans="1:77" x14ac:dyDescent="0.2">
      <c r="A46" s="12" t="s">
        <v>49</v>
      </c>
      <c r="B46" s="108" t="s">
        <v>136</v>
      </c>
      <c r="C46" s="13" t="s">
        <v>39</v>
      </c>
      <c r="D46" s="13" t="s">
        <v>39</v>
      </c>
      <c r="E46" s="13" t="s">
        <v>39</v>
      </c>
      <c r="F46" s="13" t="s">
        <v>39</v>
      </c>
      <c r="G46" s="13" t="s">
        <v>39</v>
      </c>
      <c r="H46" s="13" t="s">
        <v>39</v>
      </c>
      <c r="I46" s="13" t="s">
        <v>39</v>
      </c>
      <c r="J46" s="13" t="s">
        <v>39</v>
      </c>
      <c r="K46" s="13" t="s">
        <v>39</v>
      </c>
      <c r="L46" s="13" t="s">
        <v>39</v>
      </c>
      <c r="M46" s="13" t="s">
        <v>39</v>
      </c>
      <c r="N46" s="13" t="s">
        <v>39</v>
      </c>
      <c r="O46" s="13" t="s">
        <v>39</v>
      </c>
      <c r="P46" s="13" t="s">
        <v>39</v>
      </c>
      <c r="Q46" s="13" t="s">
        <v>39</v>
      </c>
      <c r="R46" s="13" t="s">
        <v>39</v>
      </c>
      <c r="S46" s="13" t="s">
        <v>39</v>
      </c>
      <c r="T46" s="13" t="s">
        <v>39</v>
      </c>
      <c r="U46" s="13" t="s">
        <v>39</v>
      </c>
      <c r="V46" s="13" t="s">
        <v>39</v>
      </c>
      <c r="W46" s="13" t="s">
        <v>39</v>
      </c>
      <c r="X46" s="13" t="s">
        <v>39</v>
      </c>
      <c r="Y46" s="13" t="s">
        <v>39</v>
      </c>
      <c r="Z46" s="13" t="s">
        <v>39</v>
      </c>
      <c r="AA46" s="13" t="s">
        <v>39</v>
      </c>
      <c r="AB46" s="13" t="s">
        <v>39</v>
      </c>
      <c r="AC46" s="13" t="s">
        <v>39</v>
      </c>
      <c r="AD46" s="13" t="s">
        <v>39</v>
      </c>
      <c r="AE46" s="13" t="s">
        <v>39</v>
      </c>
      <c r="AF46" s="13" t="s">
        <v>39</v>
      </c>
      <c r="AG46" s="13" t="s">
        <v>39</v>
      </c>
      <c r="AH46" s="13" t="s">
        <v>39</v>
      </c>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row>
    <row r="47" spans="1:77" x14ac:dyDescent="0.2">
      <c r="A47" s="24" t="s">
        <v>41</v>
      </c>
      <c r="B47" s="25" t="s">
        <v>137</v>
      </c>
      <c r="C47" s="26" t="s">
        <v>39</v>
      </c>
      <c r="D47" s="26" t="s">
        <v>39</v>
      </c>
      <c r="E47" s="26" t="s">
        <v>39</v>
      </c>
      <c r="F47" s="26" t="s">
        <v>39</v>
      </c>
      <c r="G47" s="26" t="s">
        <v>39</v>
      </c>
      <c r="H47" s="26" t="s">
        <v>39</v>
      </c>
      <c r="I47" s="26" t="s">
        <v>39</v>
      </c>
      <c r="J47" s="26" t="s">
        <v>39</v>
      </c>
      <c r="K47" s="26" t="s">
        <v>39</v>
      </c>
      <c r="L47" s="26" t="s">
        <v>39</v>
      </c>
      <c r="M47" s="26" t="s">
        <v>39</v>
      </c>
      <c r="N47" s="26" t="s">
        <v>39</v>
      </c>
      <c r="O47" s="26" t="s">
        <v>39</v>
      </c>
      <c r="P47" s="26" t="s">
        <v>39</v>
      </c>
      <c r="Q47" s="26" t="s">
        <v>39</v>
      </c>
      <c r="R47" s="26" t="s">
        <v>39</v>
      </c>
      <c r="S47" s="26" t="s">
        <v>39</v>
      </c>
      <c r="T47" s="26" t="s">
        <v>39</v>
      </c>
      <c r="U47" s="26" t="s">
        <v>39</v>
      </c>
      <c r="V47" s="26" t="s">
        <v>39</v>
      </c>
      <c r="W47" s="26" t="s">
        <v>39</v>
      </c>
      <c r="X47" s="26" t="s">
        <v>39</v>
      </c>
      <c r="Y47" s="26" t="s">
        <v>39</v>
      </c>
      <c r="Z47" s="26" t="s">
        <v>39</v>
      </c>
      <c r="AA47" s="26" t="s">
        <v>39</v>
      </c>
      <c r="AB47" s="26" t="s">
        <v>39</v>
      </c>
      <c r="AC47" s="26" t="s">
        <v>39</v>
      </c>
      <c r="AD47" s="26" t="s">
        <v>39</v>
      </c>
      <c r="AE47" s="26" t="s">
        <v>39</v>
      </c>
      <c r="AF47" s="26" t="s">
        <v>39</v>
      </c>
      <c r="AG47" s="26" t="s">
        <v>39</v>
      </c>
      <c r="AH47" s="26" t="s">
        <v>39</v>
      </c>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row>
    <row r="48" spans="1:77" x14ac:dyDescent="0.2">
      <c r="A48" s="27" t="s">
        <v>40</v>
      </c>
      <c r="B48" s="28" t="s">
        <v>138</v>
      </c>
      <c r="C48" s="29" t="s">
        <v>39</v>
      </c>
      <c r="D48" s="29" t="s">
        <v>39</v>
      </c>
      <c r="E48" s="29" t="s">
        <v>39</v>
      </c>
      <c r="F48" s="29" t="s">
        <v>39</v>
      </c>
      <c r="G48" s="29" t="s">
        <v>39</v>
      </c>
      <c r="H48" s="29" t="s">
        <v>39</v>
      </c>
      <c r="I48" s="29" t="s">
        <v>39</v>
      </c>
      <c r="J48" s="29" t="s">
        <v>39</v>
      </c>
      <c r="K48" s="29" t="s">
        <v>39</v>
      </c>
      <c r="L48" s="29" t="s">
        <v>39</v>
      </c>
      <c r="M48" s="29" t="s">
        <v>39</v>
      </c>
      <c r="N48" s="29" t="s">
        <v>39</v>
      </c>
      <c r="O48" s="29" t="s">
        <v>39</v>
      </c>
      <c r="P48" s="29" t="s">
        <v>39</v>
      </c>
      <c r="Q48" s="29" t="s">
        <v>39</v>
      </c>
      <c r="R48" s="29" t="s">
        <v>39</v>
      </c>
      <c r="S48" s="29" t="s">
        <v>39</v>
      </c>
      <c r="T48" s="29" t="s">
        <v>39</v>
      </c>
      <c r="U48" s="29" t="s">
        <v>39</v>
      </c>
      <c r="V48" s="29" t="s">
        <v>39</v>
      </c>
      <c r="W48" s="29" t="s">
        <v>39</v>
      </c>
      <c r="X48" s="29" t="s">
        <v>39</v>
      </c>
      <c r="Y48" s="29" t="s">
        <v>39</v>
      </c>
      <c r="Z48" s="29" t="s">
        <v>39</v>
      </c>
      <c r="AA48" s="29" t="s">
        <v>39</v>
      </c>
      <c r="AB48" s="29" t="s">
        <v>39</v>
      </c>
      <c r="AC48" s="29" t="s">
        <v>39</v>
      </c>
      <c r="AD48" s="29" t="s">
        <v>39</v>
      </c>
      <c r="AE48" s="29" t="s">
        <v>39</v>
      </c>
      <c r="AF48" s="29" t="s">
        <v>39</v>
      </c>
      <c r="AG48" s="29" t="s">
        <v>39</v>
      </c>
      <c r="AH48" s="29" t="s">
        <v>39</v>
      </c>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row>
    <row r="49" spans="1:76" x14ac:dyDescent="0.2">
      <c r="A49" s="24" t="s">
        <v>3</v>
      </c>
      <c r="B49" s="25" t="s">
        <v>139</v>
      </c>
      <c r="C49" s="26" t="s">
        <v>39</v>
      </c>
      <c r="D49" s="26" t="s">
        <v>39</v>
      </c>
      <c r="E49" s="26" t="s">
        <v>39</v>
      </c>
      <c r="F49" s="26" t="s">
        <v>39</v>
      </c>
      <c r="G49" s="26" t="s">
        <v>39</v>
      </c>
      <c r="H49" s="26" t="s">
        <v>39</v>
      </c>
      <c r="I49" s="26" t="s">
        <v>39</v>
      </c>
      <c r="J49" s="26" t="s">
        <v>39</v>
      </c>
      <c r="K49" s="26" t="s">
        <v>39</v>
      </c>
      <c r="L49" s="26" t="s">
        <v>39</v>
      </c>
      <c r="M49" s="26">
        <v>56.413889856237972</v>
      </c>
      <c r="N49" s="26">
        <v>54.877845871788942</v>
      </c>
      <c r="O49" s="26">
        <v>55.736108235297579</v>
      </c>
      <c r="P49" s="26">
        <v>57.934550996945333</v>
      </c>
      <c r="Q49" s="26">
        <v>60.067508498536711</v>
      </c>
      <c r="R49" s="26">
        <v>62.272210157206153</v>
      </c>
      <c r="S49" s="26">
        <v>65.772719198800189</v>
      </c>
      <c r="T49" s="26">
        <v>69.431417165797853</v>
      </c>
      <c r="U49" s="26">
        <v>72.319714185374409</v>
      </c>
      <c r="V49" s="26">
        <v>69.986297643182482</v>
      </c>
      <c r="W49" s="26">
        <v>65.817457359841029</v>
      </c>
      <c r="X49" s="26">
        <v>63.032135358593031</v>
      </c>
      <c r="Y49" s="26">
        <v>62.87695123922289</v>
      </c>
      <c r="Z49" s="26">
        <v>63.707767639723102</v>
      </c>
      <c r="AA49" s="26">
        <v>65.673995863401558</v>
      </c>
      <c r="AB49" s="26">
        <v>67.891065453158348</v>
      </c>
      <c r="AC49" s="26">
        <v>68.614397747654365</v>
      </c>
      <c r="AD49" s="26">
        <v>72.527939770036085</v>
      </c>
      <c r="AE49" s="26">
        <v>73.3253393059708</v>
      </c>
      <c r="AF49" s="26">
        <v>75.613595240494334</v>
      </c>
      <c r="AG49" s="26">
        <v>73.825449757853278</v>
      </c>
      <c r="AH49" s="26">
        <v>73.128522087418418</v>
      </c>
    </row>
    <row r="50" spans="1:76" x14ac:dyDescent="0.2">
      <c r="A50" s="12" t="s">
        <v>50</v>
      </c>
      <c r="B50" s="108" t="s">
        <v>140</v>
      </c>
      <c r="C50" s="13" t="s">
        <v>39</v>
      </c>
      <c r="D50" s="13" t="s">
        <v>39</v>
      </c>
      <c r="E50" s="13" t="s">
        <v>39</v>
      </c>
      <c r="F50" s="13" t="s">
        <v>39</v>
      </c>
      <c r="G50" s="13" t="s">
        <v>39</v>
      </c>
      <c r="H50" s="13" t="s">
        <v>39</v>
      </c>
      <c r="I50" s="13" t="s">
        <v>39</v>
      </c>
      <c r="J50" s="13" t="s">
        <v>39</v>
      </c>
      <c r="K50" s="13" t="s">
        <v>39</v>
      </c>
      <c r="L50" s="13" t="s">
        <v>39</v>
      </c>
      <c r="M50" s="13">
        <v>0</v>
      </c>
      <c r="N50" s="13">
        <v>0</v>
      </c>
      <c r="O50" s="13">
        <v>63.804508023977078</v>
      </c>
      <c r="P50" s="13">
        <v>64.036298802689359</v>
      </c>
      <c r="Q50" s="13">
        <v>64.964407733519039</v>
      </c>
      <c r="R50" s="13">
        <v>64.319876345488368</v>
      </c>
      <c r="S50" s="13">
        <v>64.038596546260877</v>
      </c>
      <c r="T50" s="13">
        <v>69.332240404002889</v>
      </c>
      <c r="U50" s="13">
        <v>69.951526629433729</v>
      </c>
      <c r="V50" s="13">
        <v>67.73605573248301</v>
      </c>
      <c r="W50" s="13">
        <v>64.731336309469256</v>
      </c>
      <c r="X50" s="13">
        <v>62.181074152893146</v>
      </c>
      <c r="Y50" s="13">
        <v>59.669745392212789</v>
      </c>
      <c r="Z50" s="13">
        <v>57.24130965411355</v>
      </c>
      <c r="AA50" s="13">
        <v>60.079273032428077</v>
      </c>
      <c r="AB50" s="13">
        <v>60.939448850129551</v>
      </c>
      <c r="AC50" s="13">
        <v>61.797092421794481</v>
      </c>
      <c r="AD50" s="13">
        <v>64.311546525882918</v>
      </c>
      <c r="AE50" s="13">
        <v>65.708325389989767</v>
      </c>
      <c r="AF50" s="13">
        <v>67.720652030282494</v>
      </c>
      <c r="AG50" s="13">
        <v>67.608024291660001</v>
      </c>
      <c r="AH50" s="13">
        <v>68.488386231071772</v>
      </c>
    </row>
    <row r="51" spans="1:76" x14ac:dyDescent="0.2">
      <c r="A51" s="24" t="s">
        <v>6</v>
      </c>
      <c r="B51" s="25" t="s">
        <v>141</v>
      </c>
      <c r="C51" s="26" t="s">
        <v>39</v>
      </c>
      <c r="D51" s="26" t="s">
        <v>39</v>
      </c>
      <c r="E51" s="26" t="s">
        <v>39</v>
      </c>
      <c r="F51" s="26" t="s">
        <v>39</v>
      </c>
      <c r="G51" s="26" t="s">
        <v>39</v>
      </c>
      <c r="H51" s="26" t="s">
        <v>39</v>
      </c>
      <c r="I51" s="26" t="s">
        <v>39</v>
      </c>
      <c r="J51" s="26" t="s">
        <v>39</v>
      </c>
      <c r="K51" s="26" t="s">
        <v>39</v>
      </c>
      <c r="L51" s="26" t="s">
        <v>39</v>
      </c>
      <c r="M51" s="26">
        <v>84.3631117831154</v>
      </c>
      <c r="N51" s="26">
        <v>83.249084003832394</v>
      </c>
      <c r="O51" s="26">
        <v>83.001067416870455</v>
      </c>
      <c r="P51" s="26">
        <v>83.124096462648993</v>
      </c>
      <c r="Q51" s="26">
        <v>85.799640293077658</v>
      </c>
      <c r="R51" s="26">
        <v>84.841463738924887</v>
      </c>
      <c r="S51" s="26">
        <v>84.195535129939429</v>
      </c>
      <c r="T51" s="26">
        <v>84.253804522761001</v>
      </c>
      <c r="U51" s="26">
        <v>83.743393311267511</v>
      </c>
      <c r="V51" s="26">
        <v>81.125639233061904</v>
      </c>
      <c r="W51" s="26">
        <v>79.387637159041503</v>
      </c>
      <c r="X51" s="26">
        <v>76.650270590367043</v>
      </c>
      <c r="Y51" s="26">
        <v>73.13951711341069</v>
      </c>
      <c r="Z51" s="26">
        <v>70.007937791986564</v>
      </c>
      <c r="AA51" s="26">
        <v>68.506292775323374</v>
      </c>
      <c r="AB51" s="26">
        <v>69.251716390146967</v>
      </c>
      <c r="AC51" s="26">
        <v>70.15340625454094</v>
      </c>
      <c r="AD51" s="26">
        <v>72.079715660084929</v>
      </c>
      <c r="AE51" s="26">
        <v>75.236976191257128</v>
      </c>
      <c r="AF51" s="26">
        <v>78.171190633117718</v>
      </c>
      <c r="AG51" s="26">
        <v>77.286349455452935</v>
      </c>
      <c r="AH51" s="26">
        <v>76.889189872837875</v>
      </c>
    </row>
    <row r="52" spans="1:76" x14ac:dyDescent="0.2">
      <c r="A52" s="12" t="s">
        <v>26</v>
      </c>
      <c r="B52" s="108" t="s">
        <v>142</v>
      </c>
      <c r="C52" s="13" t="s">
        <v>39</v>
      </c>
      <c r="D52" s="13" t="s">
        <v>39</v>
      </c>
      <c r="E52" s="13" t="s">
        <v>39</v>
      </c>
      <c r="F52" s="13" t="s">
        <v>39</v>
      </c>
      <c r="G52" s="13" t="s">
        <v>39</v>
      </c>
      <c r="H52" s="13" t="s">
        <v>39</v>
      </c>
      <c r="I52" s="13" t="s">
        <v>39</v>
      </c>
      <c r="J52" s="13" t="s">
        <v>39</v>
      </c>
      <c r="K52" s="13" t="s">
        <v>39</v>
      </c>
      <c r="L52" s="13" t="s">
        <v>39</v>
      </c>
      <c r="M52" s="13">
        <v>79.308445718037419</v>
      </c>
      <c r="N52" s="13">
        <v>77.957701210533131</v>
      </c>
      <c r="O52" s="13">
        <v>78.128081194227292</v>
      </c>
      <c r="P52" s="13">
        <v>78.248022960996877</v>
      </c>
      <c r="Q52" s="13">
        <v>78.045091659412975</v>
      </c>
      <c r="R52" s="13">
        <v>76.233768625678437</v>
      </c>
      <c r="S52" s="13">
        <v>75.420485438503846</v>
      </c>
      <c r="T52" s="13">
        <v>75.859963921848959</v>
      </c>
      <c r="U52" s="13">
        <v>75.068482923087117</v>
      </c>
      <c r="V52" s="13">
        <v>73.587837311949244</v>
      </c>
      <c r="W52" s="13">
        <v>74.540580452937348</v>
      </c>
      <c r="X52" s="13">
        <v>75.803730837297536</v>
      </c>
      <c r="Y52" s="13">
        <v>76.126796498141431</v>
      </c>
      <c r="Z52" s="13">
        <v>76.583414616052096</v>
      </c>
      <c r="AA52" s="13">
        <v>77.051689066513561</v>
      </c>
      <c r="AB52" s="13">
        <v>78.990785782436348</v>
      </c>
      <c r="AC52" s="13">
        <v>80.75062803253546</v>
      </c>
      <c r="AD52" s="13">
        <v>82.226993447619776</v>
      </c>
      <c r="AE52" s="13">
        <v>83.776524393042308</v>
      </c>
      <c r="AF52" s="13">
        <v>85.605936997675684</v>
      </c>
      <c r="AG52" s="13">
        <v>84.436288629465309</v>
      </c>
      <c r="AH52" s="13">
        <v>83.482701393989103</v>
      </c>
    </row>
    <row r="53" spans="1:76" x14ac:dyDescent="0.2">
      <c r="A53" s="30" t="s">
        <v>31</v>
      </c>
      <c r="B53" s="31" t="s">
        <v>143</v>
      </c>
      <c r="C53" s="32" t="s">
        <v>39</v>
      </c>
      <c r="D53" s="32" t="s">
        <v>39</v>
      </c>
      <c r="E53" s="32" t="s">
        <v>39</v>
      </c>
      <c r="F53" s="32" t="s">
        <v>39</v>
      </c>
      <c r="G53" s="32" t="s">
        <v>39</v>
      </c>
      <c r="H53" s="32" t="s">
        <v>39</v>
      </c>
      <c r="I53" s="32" t="s">
        <v>39</v>
      </c>
      <c r="J53" s="32" t="s">
        <v>39</v>
      </c>
      <c r="K53" s="32" t="s">
        <v>39</v>
      </c>
      <c r="L53" s="32" t="s">
        <v>39</v>
      </c>
      <c r="M53" s="32">
        <v>71.380668373694732</v>
      </c>
      <c r="N53" s="32">
        <v>70.546659077264778</v>
      </c>
      <c r="O53" s="32">
        <v>66.952318428335587</v>
      </c>
      <c r="P53" s="32">
        <v>67.07920633667149</v>
      </c>
      <c r="Q53" s="32">
        <v>66.498334141904266</v>
      </c>
      <c r="R53" s="32">
        <v>66.881501239909383</v>
      </c>
      <c r="S53" s="32">
        <v>67.213003333174058</v>
      </c>
      <c r="T53" s="32">
        <v>67.363712203738601</v>
      </c>
      <c r="U53" s="32">
        <v>68.222722034506845</v>
      </c>
      <c r="V53" s="32">
        <v>67.48775194966511</v>
      </c>
      <c r="W53" s="32">
        <v>69.971708234426046</v>
      </c>
      <c r="X53" s="32">
        <v>68.186528771740427</v>
      </c>
      <c r="Y53" s="32">
        <v>69.444341185211655</v>
      </c>
      <c r="Z53" s="32">
        <v>69.384464205022255</v>
      </c>
      <c r="AA53" s="32">
        <v>70.237866908784071</v>
      </c>
      <c r="AB53" s="32">
        <v>70.872705901924078</v>
      </c>
      <c r="AC53" s="32">
        <v>71.105915881540625</v>
      </c>
      <c r="AD53" s="32">
        <v>72.971630793755111</v>
      </c>
      <c r="AE53" s="32">
        <v>74.196212144756174</v>
      </c>
      <c r="AF53" s="32">
        <v>75.818854997230716</v>
      </c>
      <c r="AG53" s="32">
        <v>75.539255767258865</v>
      </c>
      <c r="AH53" s="32">
        <v>72.140238673290725</v>
      </c>
    </row>
    <row r="54" spans="1:76" x14ac:dyDescent="0.2">
      <c r="A54" s="128" t="s">
        <v>156</v>
      </c>
      <c r="B54" s="127"/>
      <c r="C54" s="6"/>
      <c r="D54" s="6"/>
      <c r="E54" s="6"/>
      <c r="F54" s="6"/>
      <c r="G54" s="6"/>
      <c r="H54" s="6"/>
      <c r="I54" s="6"/>
      <c r="J54" s="6"/>
      <c r="K54" s="6"/>
      <c r="L54" s="6"/>
      <c r="M54" s="136">
        <f>AVERAGE(N5,M6:M7,M9,N10,W11,O12,M13:M14,N15,M16:M23,M25:M37,O38,M39,S40,M41:M42)</f>
        <v>79.332962662336641</v>
      </c>
      <c r="N54" s="136">
        <f>AVERAGE(N5,N6:N7,N9,N10,W11,O12,N13:N14,N15,N16:N23,N25:N37,O38,N39,S40,N41:N42)</f>
        <v>79.044430542243674</v>
      </c>
      <c r="O54" s="136">
        <f>AVERAGE(O5,O6:O7,O9,O10,W11,O12,O13:O14,O15,O16:O23,O25:O37,O38,O39,S40,O41:O42)</f>
        <v>78.394390304697268</v>
      </c>
      <c r="P54" s="136">
        <f>AVERAGE(P5,P6:P7,P9,P10,W11,P12,P13:P14,P15,P16:P23,P25:P37,P38,P39,S40,P41:P42)</f>
        <v>78.131004144728422</v>
      </c>
      <c r="Q54" s="136">
        <f>AVERAGE(Q5,Q6:Q7,Q9,Q10,W11,Q12,Q13:Q14,Q15,Q16:Q23,Q25:Q37,Q38,Q39,S40,Q41:Q42)</f>
        <v>78.105725477688225</v>
      </c>
      <c r="R54" s="136">
        <f>AVERAGE(R5,R6:R7,R9,R10,W11,R12,R13:R14,R15,R16:R23,R25:R37,R38,R39,S40,R41:R42)</f>
        <v>78.533883474292097</v>
      </c>
      <c r="S54" s="136">
        <f>AVERAGE(S5,S6:S7,S9,S10,$W11,S12,S13:S14,S15,S16:S23,S25:S37,S38,S39,S40,S41:S42)</f>
        <v>79.202395686688888</v>
      </c>
      <c r="T54" s="136">
        <f t="shared" ref="T54:V54" si="0">AVERAGE(T5,T6:T7,T9,T10,$W11,T12,T13:T14,T15,T16:T23,T25:T37,T38,T39,T40,T41:T42)</f>
        <v>79.530748172791903</v>
      </c>
      <c r="U54" s="136">
        <f t="shared" si="0"/>
        <v>78.963564575671356</v>
      </c>
      <c r="V54" s="136">
        <f t="shared" si="0"/>
        <v>75.407978889293645</v>
      </c>
      <c r="W54" s="136">
        <f>AVERAGE(W5,W6:W7,W9,W10,W11,W12,W13:W14,W15,W16:W23,W25:W37,W38,W39,W40,W41:W42)</f>
        <v>74.640051573709556</v>
      </c>
      <c r="X54" s="136">
        <f t="shared" ref="X54:AE54" si="1">AVERAGE(X5,X6:X7,X9,X10,X11,X12,X13:X14,X15,X16:X23,X25:X37,X38,X39,X40,X41:X42)</f>
        <v>74.832854321191007</v>
      </c>
      <c r="Y54" s="136">
        <f t="shared" si="1"/>
        <v>74.725745298694193</v>
      </c>
      <c r="Z54" s="136">
        <f t="shared" si="1"/>
        <v>74.625703371994916</v>
      </c>
      <c r="AA54" s="136">
        <f t="shared" si="1"/>
        <v>75.191821904662277</v>
      </c>
      <c r="AB54" s="136">
        <f t="shared" si="1"/>
        <v>75.862597782262071</v>
      </c>
      <c r="AC54" s="136">
        <f t="shared" si="1"/>
        <v>76.318544460603803</v>
      </c>
      <c r="AD54" s="136">
        <f t="shared" si="1"/>
        <v>77.112247152329871</v>
      </c>
      <c r="AE54" s="136">
        <f t="shared" si="1"/>
        <v>77.764358921355608</v>
      </c>
      <c r="AF54" s="136">
        <f>AVERAGE(AE5,AF6:AF7,AF9,AF10:AF11,AF12,AF13:AF14,AF15,AF16:AF23,AF25:AF37,AF38,AF39:AF40,AF41:AF42)</f>
        <v>77.678329400174363</v>
      </c>
      <c r="AG54" s="136">
        <f>AVERAGE(AE5,AG6:AG7,AG9,AG10:AG11,AG12,AG13:AG14,AG15,AG16:AG23,AG25:AG37,AG38,AG39:AG40,AG41:AG42)</f>
        <v>75.142805109068803</v>
      </c>
      <c r="AH54" s="136">
        <f>AVERAGE(AE5,AH6:AH7,AH9,AH10:AH11,AH12,AH13:AH14,AH15,AH16:AH23,AH25:AH37,AH38,AH39,AG40:AG41,AH42)</f>
        <v>76.098902411767838</v>
      </c>
      <c r="AJ54" s="142"/>
    </row>
    <row r="55" spans="1:76" x14ac:dyDescent="0.2">
      <c r="A55" s="14"/>
      <c r="B55" s="132" t="s">
        <v>155</v>
      </c>
      <c r="C55" s="6"/>
      <c r="D55" s="6"/>
      <c r="E55" s="6"/>
      <c r="F55" s="6"/>
      <c r="G55" s="6"/>
      <c r="H55" s="6"/>
      <c r="I55" s="6"/>
      <c r="J55" s="6"/>
      <c r="K55" s="6"/>
      <c r="L55" s="6"/>
      <c r="M55" s="13">
        <f>M54-'FTE-EPR_Women'!M54</f>
        <v>29.54765256606651</v>
      </c>
      <c r="N55" s="13">
        <f>N54-'FTE-EPR_Women'!N54</f>
        <v>29.145650138585239</v>
      </c>
      <c r="O55" s="13">
        <f>O54-'FTE-EPR_Women'!O54</f>
        <v>28.421128426727115</v>
      </c>
      <c r="P55" s="13">
        <f>P54-'FTE-EPR_Women'!P54</f>
        <v>28.080165591371227</v>
      </c>
      <c r="Q55" s="13">
        <f>Q54-'FTE-EPR_Women'!Q54</f>
        <v>27.996364474113186</v>
      </c>
      <c r="R55" s="13">
        <f>R54-'FTE-EPR_Women'!R54</f>
        <v>27.769034242492701</v>
      </c>
      <c r="S55" s="13">
        <f>S54-'FTE-EPR_Women'!S54</f>
        <v>27.631871454193536</v>
      </c>
      <c r="T55" s="13">
        <f>T54-'FTE-EPR_Women'!T54</f>
        <v>27.365191852523957</v>
      </c>
      <c r="U55" s="13">
        <f>U54-'FTE-EPR_Women'!U54</f>
        <v>26.395679655047985</v>
      </c>
      <c r="V55" s="13">
        <f>V54-'FTE-EPR_Women'!V54</f>
        <v>23.90618350821147</v>
      </c>
      <c r="W55" s="13">
        <f>W54-'FTE-EPR_Women'!W54</f>
        <v>23.510831620756456</v>
      </c>
      <c r="X55" s="13">
        <f>X54-'FTE-EPR_Women'!X54</f>
        <v>23.460515491279189</v>
      </c>
      <c r="Y55" s="13">
        <f>Y54-'FTE-EPR_Women'!Y54</f>
        <v>22.837203112749719</v>
      </c>
      <c r="Z55" s="13">
        <f>Z54-'FTE-EPR_Women'!Z54</f>
        <v>22.542325060692932</v>
      </c>
      <c r="AA55" s="13">
        <f>AA54-'FTE-EPR_Women'!AA54</f>
        <v>22.369985121290249</v>
      </c>
      <c r="AB55" s="13">
        <f>AB54-'FTE-EPR_Women'!AB54</f>
        <v>22.233012706787441</v>
      </c>
      <c r="AC55" s="13">
        <f>AC54-'FTE-EPR_Women'!AC54</f>
        <v>21.921623807666542</v>
      </c>
      <c r="AD55" s="13">
        <f>AD54-'FTE-EPR_Women'!AD54</f>
        <v>21.819238332475599</v>
      </c>
      <c r="AE55" s="13">
        <f>AE54-'FTE-EPR_Women'!AE54</f>
        <v>21.694615639913224</v>
      </c>
      <c r="AF55" s="13">
        <f>AF54-'FTE-EPR_Women'!AF54</f>
        <v>21.085339896733842</v>
      </c>
      <c r="AG55" s="13">
        <f>AG54-'FTE-EPR_Women'!AG54</f>
        <v>19.928621889312048</v>
      </c>
      <c r="AH55" s="13">
        <f>AH54-'FTE-EPR_Women'!AH54</f>
        <v>19.609925976477484</v>
      </c>
      <c r="AI55" s="97"/>
      <c r="AJ55" s="142"/>
      <c r="AK55" s="97"/>
      <c r="AL55" s="97"/>
      <c r="AM55" s="97"/>
      <c r="AN55" s="97"/>
      <c r="AO55" s="97"/>
      <c r="AP55" s="97"/>
      <c r="AQ55" s="97"/>
      <c r="AR55" s="97"/>
      <c r="AS55" s="97"/>
      <c r="AT55" s="97"/>
      <c r="AU55" s="97"/>
      <c r="AV55" s="97"/>
      <c r="AW55" s="97"/>
      <c r="AX55" s="97"/>
      <c r="AY55" s="97"/>
      <c r="AZ55" s="97"/>
      <c r="BA55" s="97"/>
      <c r="BB55" s="97"/>
      <c r="BC55" s="97"/>
      <c r="BD55" s="97"/>
      <c r="BE55" s="97"/>
      <c r="BF55" s="97"/>
      <c r="BG55" s="97"/>
      <c r="BH55" s="97"/>
      <c r="BI55" s="97"/>
      <c r="BJ55" s="97"/>
      <c r="BK55" s="97"/>
      <c r="BL55" s="97"/>
      <c r="BM55" s="97"/>
      <c r="BN55" s="97"/>
      <c r="BO55" s="97"/>
      <c r="BP55" s="97"/>
      <c r="BQ55" s="97"/>
      <c r="BR55" s="97"/>
      <c r="BS55" s="97"/>
      <c r="BT55" s="97"/>
      <c r="BU55" s="97"/>
      <c r="BV55" s="97"/>
      <c r="BW55" s="97"/>
      <c r="BX55" s="97"/>
    </row>
    <row r="56" spans="1:76" s="16" customFormat="1" x14ac:dyDescent="0.2">
      <c r="A56" s="14" t="s">
        <v>45</v>
      </c>
      <c r="B56" s="19"/>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row>
    <row r="57" spans="1:76" x14ac:dyDescent="0.2">
      <c r="A57" s="190" t="s">
        <v>77</v>
      </c>
      <c r="B57" s="190"/>
      <c r="C57" s="190"/>
      <c r="D57" s="190"/>
      <c r="E57" s="190"/>
      <c r="F57" s="190"/>
      <c r="G57" s="190"/>
      <c r="H57" s="190"/>
      <c r="I57" s="190"/>
      <c r="J57" s="190"/>
      <c r="K57" s="190"/>
      <c r="L57" s="190"/>
      <c r="M57" s="190"/>
      <c r="N57" s="190"/>
      <c r="O57" s="190"/>
      <c r="P57" s="190"/>
      <c r="Q57" s="190"/>
      <c r="R57" s="190"/>
      <c r="S57" s="190"/>
      <c r="T57" s="190"/>
      <c r="U57" s="190"/>
      <c r="V57" s="190"/>
      <c r="W57" s="190"/>
      <c r="X57" s="190"/>
      <c r="Y57" s="190"/>
      <c r="Z57" s="190"/>
      <c r="AA57" s="190"/>
      <c r="AB57" s="190"/>
      <c r="AC57" s="190"/>
      <c r="AD57" s="190"/>
      <c r="AE57" s="17"/>
      <c r="AF57" s="17"/>
      <c r="AG57" s="17"/>
      <c r="AH57" s="17"/>
      <c r="AI57" s="17"/>
      <c r="AJ57" s="17"/>
      <c r="AK57" s="17"/>
      <c r="AL57" s="17"/>
      <c r="AM57" s="17"/>
      <c r="AN57" s="17"/>
      <c r="AO57" s="17"/>
      <c r="AP57" s="17"/>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row>
    <row r="58" spans="1:76" ht="12.75" customHeight="1" x14ac:dyDescent="0.2">
      <c r="A58" s="190"/>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c r="AA58" s="190"/>
      <c r="AB58" s="190"/>
      <c r="AC58" s="190"/>
      <c r="AD58" s="190"/>
      <c r="AE58" s="7"/>
    </row>
    <row r="59" spans="1:76" x14ac:dyDescent="0.2">
      <c r="A59" s="186" t="s">
        <v>74</v>
      </c>
      <c r="B59" s="186"/>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7"/>
    </row>
    <row r="60" spans="1:76" ht="12.75" customHeight="1" x14ac:dyDescent="0.2">
      <c r="A60" s="186"/>
      <c r="B60" s="186"/>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7"/>
    </row>
    <row r="61" spans="1:76" ht="12.75" customHeight="1" x14ac:dyDescent="0.2">
      <c r="A61" s="185" t="s">
        <v>75</v>
      </c>
      <c r="B61" s="185"/>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7"/>
    </row>
    <row r="62" spans="1:76" ht="12.75" customHeight="1" x14ac:dyDescent="0.2">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c r="AE62" s="7"/>
    </row>
    <row r="63" spans="1:76" x14ac:dyDescent="0.2">
      <c r="A63" s="185" t="s">
        <v>76</v>
      </c>
      <c r="B63" s="185"/>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c r="AE63" s="7"/>
    </row>
    <row r="64" spans="1:76" x14ac:dyDescent="0.2">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c r="AE64" s="7"/>
    </row>
    <row r="65" spans="1:34" x14ac:dyDescent="0.2">
      <c r="A65" s="18" t="s">
        <v>64</v>
      </c>
      <c r="B65" s="19"/>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row>
    <row r="66" spans="1:34" x14ac:dyDescent="0.2">
      <c r="C66" s="97"/>
      <c r="D66" s="97"/>
      <c r="E66" s="97"/>
      <c r="F66" s="97"/>
      <c r="G66" s="97"/>
      <c r="H66" s="97"/>
      <c r="I66" s="97"/>
      <c r="J66" s="97"/>
      <c r="K66" s="97"/>
      <c r="L66" s="97"/>
      <c r="M66" s="97"/>
      <c r="N66" s="97"/>
      <c r="O66" s="97"/>
      <c r="P66" s="97"/>
      <c r="Q66" s="97"/>
      <c r="R66" s="97"/>
      <c r="S66" s="97"/>
      <c r="T66" s="97"/>
      <c r="U66" s="97"/>
      <c r="V66" s="97"/>
      <c r="W66" s="97"/>
      <c r="X66" s="97"/>
      <c r="Y66" s="97"/>
      <c r="Z66" s="97"/>
      <c r="AA66" s="97"/>
      <c r="AB66" s="97"/>
      <c r="AC66" s="97"/>
      <c r="AD66" s="97"/>
    </row>
  </sheetData>
  <mergeCells count="7">
    <mergeCell ref="A61:AD62"/>
    <mergeCell ref="A63:AD64"/>
    <mergeCell ref="A57:AD58"/>
    <mergeCell ref="A59:AD60"/>
    <mergeCell ref="A1:AH1"/>
    <mergeCell ref="A2:AH2"/>
    <mergeCell ref="A3:AH3"/>
  </mergeCells>
  <hyperlinks>
    <hyperlink ref="A65" r:id="rId1" display="Source: OECD Employment Database 2014" xr:uid="{00000000-0004-0000-0400-000000000000}"/>
  </hyperlinks>
  <pageMargins left="0.70866141732283472" right="0.70866141732283472" top="0.74803149606299213" bottom="0.74803149606299213" header="0.31496062992125984" footer="0.31496062992125984"/>
  <pageSetup paperSize="9" scale="57" orientation="portrait" r:id="rId2"/>
  <headerFooter>
    <oddHeader>&amp;LOECD Family database (http://www.oecd.org/els/family/database.htm)</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BZ65"/>
  <sheetViews>
    <sheetView showGridLines="0" zoomScale="85" zoomScaleNormal="85" workbookViewId="0">
      <pane xSplit="2" ySplit="4" topLeftCell="C5" activePane="bottomRight" state="frozen"/>
      <selection activeCell="M55" sqref="M55"/>
      <selection pane="topRight" activeCell="M55" sqref="M55"/>
      <selection pane="bottomLeft" activeCell="M55" sqref="M55"/>
      <selection pane="bottomRight" activeCell="C5" sqref="C5"/>
    </sheetView>
  </sheetViews>
  <sheetFormatPr defaultColWidth="8.85546875" defaultRowHeight="12.75" x14ac:dyDescent="0.2"/>
  <cols>
    <col min="1" max="1" width="16.85546875" style="9" customWidth="1"/>
    <col min="2" max="2" width="4.28515625" style="20" customWidth="1"/>
    <col min="3" max="18" width="5" style="97" bestFit="1" customWidth="1"/>
    <col min="19" max="21" width="5" style="97" customWidth="1"/>
    <col min="22" max="25" width="5" style="97" bestFit="1" customWidth="1"/>
    <col min="26" max="27" width="5" style="97" customWidth="1"/>
    <col min="28" max="30" width="5" style="97" bestFit="1" customWidth="1"/>
    <col min="31" max="34" width="4.42578125" style="97" bestFit="1" customWidth="1"/>
    <col min="35" max="51" width="5" style="7" bestFit="1" customWidth="1"/>
    <col min="52" max="52" width="5" style="7" customWidth="1"/>
    <col min="53" max="75" width="5" style="7" bestFit="1" customWidth="1"/>
    <col min="76" max="77" width="5" style="7" customWidth="1"/>
    <col min="78" max="78" width="10" style="8" customWidth="1"/>
    <col min="79" max="16384" width="8.85546875" style="9"/>
  </cols>
  <sheetData>
    <row r="1" spans="1:78" x14ac:dyDescent="0.2">
      <c r="A1" s="187" t="s">
        <v>148</v>
      </c>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c r="AH1" s="187"/>
      <c r="BO1" s="8"/>
      <c r="BP1" s="9"/>
      <c r="BQ1" s="9"/>
      <c r="BR1" s="9"/>
      <c r="BS1" s="9"/>
      <c r="BT1" s="9"/>
      <c r="BU1" s="9"/>
      <c r="BV1" s="9"/>
      <c r="BW1" s="9"/>
      <c r="BX1" s="9"/>
      <c r="BY1" s="9"/>
      <c r="BZ1" s="9"/>
    </row>
    <row r="2" spans="1:78" ht="13.5" thickBot="1" x14ac:dyDescent="0.25">
      <c r="A2" s="188" t="s">
        <v>52</v>
      </c>
      <c r="B2" s="188"/>
      <c r="C2" s="188"/>
      <c r="D2" s="188"/>
      <c r="E2" s="188"/>
      <c r="F2" s="188"/>
      <c r="G2" s="188"/>
      <c r="H2" s="188"/>
      <c r="I2" s="188"/>
      <c r="J2" s="188"/>
      <c r="K2" s="188"/>
      <c r="L2" s="188"/>
      <c r="M2" s="188"/>
      <c r="N2" s="188"/>
      <c r="O2" s="188"/>
      <c r="P2" s="188"/>
      <c r="Q2" s="188"/>
      <c r="R2" s="188"/>
      <c r="S2" s="188"/>
      <c r="T2" s="188"/>
      <c r="U2" s="188"/>
      <c r="V2" s="188"/>
      <c r="W2" s="188"/>
      <c r="X2" s="188"/>
      <c r="Y2" s="188"/>
      <c r="Z2" s="188"/>
      <c r="AA2" s="188"/>
      <c r="AB2" s="188"/>
      <c r="AC2" s="188"/>
      <c r="AD2" s="188"/>
      <c r="AE2" s="188"/>
      <c r="AF2" s="188"/>
      <c r="AG2" s="188"/>
      <c r="AH2" s="188"/>
      <c r="BZ2" s="7"/>
    </row>
    <row r="3" spans="1:78" x14ac:dyDescent="0.2">
      <c r="A3" s="189" t="s">
        <v>51</v>
      </c>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row>
    <row r="4" spans="1:78" ht="12.75" customHeight="1" x14ac:dyDescent="0.2">
      <c r="A4" s="21" t="s">
        <v>42</v>
      </c>
      <c r="B4" s="22" t="s">
        <v>44</v>
      </c>
      <c r="C4" s="23">
        <v>1990</v>
      </c>
      <c r="D4" s="23">
        <v>1991</v>
      </c>
      <c r="E4" s="23">
        <v>1992</v>
      </c>
      <c r="F4" s="23">
        <v>1993</v>
      </c>
      <c r="G4" s="23">
        <v>1994</v>
      </c>
      <c r="H4" s="23">
        <v>1995</v>
      </c>
      <c r="I4" s="23">
        <v>1996</v>
      </c>
      <c r="J4" s="23">
        <v>1997</v>
      </c>
      <c r="K4" s="23">
        <v>1998</v>
      </c>
      <c r="L4" s="23">
        <v>1999</v>
      </c>
      <c r="M4" s="23">
        <v>2000</v>
      </c>
      <c r="N4" s="23">
        <v>2001</v>
      </c>
      <c r="O4" s="23">
        <v>2002</v>
      </c>
      <c r="P4" s="23">
        <v>2003</v>
      </c>
      <c r="Q4" s="23">
        <v>2004</v>
      </c>
      <c r="R4" s="23">
        <v>2005</v>
      </c>
      <c r="S4" s="23">
        <v>2006</v>
      </c>
      <c r="T4" s="23">
        <v>2007</v>
      </c>
      <c r="U4" s="23">
        <v>2008</v>
      </c>
      <c r="V4" s="23">
        <v>2009</v>
      </c>
      <c r="W4" s="23">
        <v>2010</v>
      </c>
      <c r="X4" s="23">
        <v>2011</v>
      </c>
      <c r="Y4" s="23">
        <v>2012</v>
      </c>
      <c r="Z4" s="23">
        <v>2013</v>
      </c>
      <c r="AA4" s="23">
        <v>2014</v>
      </c>
      <c r="AB4" s="88">
        <v>2015</v>
      </c>
      <c r="AC4" s="88">
        <v>2016</v>
      </c>
      <c r="AD4" s="88">
        <v>2017</v>
      </c>
      <c r="AE4" s="88">
        <v>2018</v>
      </c>
      <c r="AF4" s="88">
        <v>2019</v>
      </c>
      <c r="AG4" s="88">
        <v>2020</v>
      </c>
      <c r="AH4" s="88">
        <v>2021</v>
      </c>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row>
    <row r="5" spans="1:78" x14ac:dyDescent="0.2">
      <c r="A5" s="24" t="s">
        <v>0</v>
      </c>
      <c r="B5" s="25" t="s">
        <v>95</v>
      </c>
      <c r="C5" s="26" t="s">
        <v>39</v>
      </c>
      <c r="D5" s="26" t="s">
        <v>39</v>
      </c>
      <c r="E5" s="26" t="s">
        <v>39</v>
      </c>
      <c r="F5" s="26" t="s">
        <v>39</v>
      </c>
      <c r="G5" s="26" t="s">
        <v>39</v>
      </c>
      <c r="H5" s="26" t="s">
        <v>39</v>
      </c>
      <c r="I5" s="26" t="s">
        <v>39</v>
      </c>
      <c r="J5" s="26" t="s">
        <v>39</v>
      </c>
      <c r="K5" s="26" t="s">
        <v>39</v>
      </c>
      <c r="L5" s="26" t="s">
        <v>39</v>
      </c>
      <c r="M5" s="26" t="s">
        <v>39</v>
      </c>
      <c r="N5" s="26">
        <v>47.935210498322519</v>
      </c>
      <c r="O5" s="26">
        <v>48.087403907904203</v>
      </c>
      <c r="P5" s="26">
        <v>48.774249445163534</v>
      </c>
      <c r="Q5" s="26">
        <v>49.075433973090369</v>
      </c>
      <c r="R5" s="26">
        <v>50.317027291406603</v>
      </c>
      <c r="S5" s="26">
        <v>51.032238377329655</v>
      </c>
      <c r="T5" s="26">
        <v>51.873661210235731</v>
      </c>
      <c r="U5" s="26">
        <v>52.488806177557386</v>
      </c>
      <c r="V5" s="26">
        <v>51.715892397053381</v>
      </c>
      <c r="W5" s="26">
        <v>51.457392378578447</v>
      </c>
      <c r="X5" s="26">
        <v>51.887473953414805</v>
      </c>
      <c r="Y5" s="26">
        <v>51.944972208669853</v>
      </c>
      <c r="Z5" s="26">
        <v>51.815576837702999</v>
      </c>
      <c r="AA5" s="26">
        <v>51.342685718994346</v>
      </c>
      <c r="AB5" s="26">
        <v>52.304614188786999</v>
      </c>
      <c r="AC5" s="26">
        <v>52.613091829591589</v>
      </c>
      <c r="AD5" s="26">
        <v>53.289883942943632</v>
      </c>
      <c r="AE5" s="26">
        <v>54.279305589508169</v>
      </c>
      <c r="AF5" s="26" t="s">
        <v>39</v>
      </c>
      <c r="AG5" s="26" t="s">
        <v>39</v>
      </c>
      <c r="AH5" s="26" t="s">
        <v>39</v>
      </c>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row>
    <row r="6" spans="1:78" x14ac:dyDescent="0.2">
      <c r="A6" s="12" t="s">
        <v>1</v>
      </c>
      <c r="B6" s="116" t="s">
        <v>96</v>
      </c>
      <c r="C6" s="13" t="s">
        <v>39</v>
      </c>
      <c r="D6" s="13" t="s">
        <v>39</v>
      </c>
      <c r="E6" s="13" t="s">
        <v>39</v>
      </c>
      <c r="F6" s="13" t="s">
        <v>39</v>
      </c>
      <c r="G6" s="13" t="s">
        <v>39</v>
      </c>
      <c r="H6" s="13">
        <v>52.970888116994402</v>
      </c>
      <c r="I6" s="13">
        <v>52.482402504787572</v>
      </c>
      <c r="J6" s="13">
        <v>52.677507783885382</v>
      </c>
      <c r="K6" s="13">
        <v>52.05381060800228</v>
      </c>
      <c r="L6" s="13">
        <v>52.166930469636611</v>
      </c>
      <c r="M6" s="13">
        <v>52.071771399920124</v>
      </c>
      <c r="N6" s="13">
        <v>51.956428013824926</v>
      </c>
      <c r="O6" s="13">
        <v>52.593468243480764</v>
      </c>
      <c r="P6" s="13">
        <v>52.705362223354129</v>
      </c>
      <c r="Q6" s="13">
        <v>51.330368790804883</v>
      </c>
      <c r="R6" s="13">
        <v>51.863492844605346</v>
      </c>
      <c r="S6" s="13">
        <v>52.564547601111109</v>
      </c>
      <c r="T6" s="13">
        <v>53.431236823990616</v>
      </c>
      <c r="U6" s="13">
        <v>54.221470368645058</v>
      </c>
      <c r="V6" s="13">
        <v>53.865200311276752</v>
      </c>
      <c r="W6" s="13">
        <v>53.993795254550363</v>
      </c>
      <c r="X6" s="13">
        <v>54.154042614015893</v>
      </c>
      <c r="Y6" s="13">
        <v>54.454703883964115</v>
      </c>
      <c r="Z6" s="13">
        <v>54.298979349960156</v>
      </c>
      <c r="AA6" s="13">
        <v>53.642276945019276</v>
      </c>
      <c r="AB6" s="13">
        <v>53.681177478790701</v>
      </c>
      <c r="AC6" s="13">
        <v>54.098663092890412</v>
      </c>
      <c r="AD6" s="13">
        <v>54.416943260307541</v>
      </c>
      <c r="AE6" s="13">
        <v>54.857857624757983</v>
      </c>
      <c r="AF6" s="13">
        <v>55.264635239111655</v>
      </c>
      <c r="AG6" s="13">
        <v>54.767448208900042</v>
      </c>
      <c r="AH6" s="13">
        <v>53.85742214672397</v>
      </c>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row>
    <row r="7" spans="1:78" x14ac:dyDescent="0.2">
      <c r="A7" s="24" t="s">
        <v>2</v>
      </c>
      <c r="B7" s="25" t="s">
        <v>97</v>
      </c>
      <c r="C7" s="26">
        <v>35.054219308630408</v>
      </c>
      <c r="D7" s="26">
        <v>36.388032522522337</v>
      </c>
      <c r="E7" s="26">
        <v>37.73191838008735</v>
      </c>
      <c r="F7" s="26">
        <v>37.279366638487623</v>
      </c>
      <c r="G7" s="26">
        <v>37.302070700737573</v>
      </c>
      <c r="H7" s="26">
        <v>38.06978319810834</v>
      </c>
      <c r="I7" s="26">
        <v>37.87496114707028</v>
      </c>
      <c r="J7" s="26">
        <v>38.861207912702469</v>
      </c>
      <c r="K7" s="26">
        <v>39.93981150171664</v>
      </c>
      <c r="L7" s="26">
        <v>40.959389671505946</v>
      </c>
      <c r="M7" s="26">
        <v>41.994081722616571</v>
      </c>
      <c r="N7" s="26">
        <v>41.752591223761733</v>
      </c>
      <c r="O7" s="26">
        <v>42.597288894735641</v>
      </c>
      <c r="P7" s="26">
        <v>42.45179696426311</v>
      </c>
      <c r="Q7" s="26">
        <v>42.665374416427419</v>
      </c>
      <c r="R7" s="26">
        <v>43.914450725434378</v>
      </c>
      <c r="S7" s="26">
        <v>43.706314495686499</v>
      </c>
      <c r="T7" s="26">
        <v>45.399030364828441</v>
      </c>
      <c r="U7" s="26">
        <v>45.800258122867689</v>
      </c>
      <c r="V7" s="26">
        <v>45.870800143631627</v>
      </c>
      <c r="W7" s="26">
        <v>46.438496771134645</v>
      </c>
      <c r="X7" s="26">
        <v>46.298997654181001</v>
      </c>
      <c r="Y7" s="26">
        <v>46.541551006644148</v>
      </c>
      <c r="Z7" s="26">
        <v>47.264172269594681</v>
      </c>
      <c r="AA7" s="26">
        <v>48.049781493732702</v>
      </c>
      <c r="AB7" s="26">
        <v>48.212454912832285</v>
      </c>
      <c r="AC7" s="26">
        <v>48.186043925792447</v>
      </c>
      <c r="AD7" s="26">
        <v>49.559145149352823</v>
      </c>
      <c r="AE7" s="26">
        <v>50.936723483638687</v>
      </c>
      <c r="AF7" s="26">
        <v>51.865685452735718</v>
      </c>
      <c r="AG7" s="26">
        <v>51.526963580147331</v>
      </c>
      <c r="AH7" s="26">
        <v>51.6511873454305</v>
      </c>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row>
    <row r="8" spans="1:78" x14ac:dyDescent="0.2">
      <c r="A8" s="12" t="s">
        <v>4</v>
      </c>
      <c r="B8" s="116" t="s">
        <v>98</v>
      </c>
      <c r="C8" s="13" t="s">
        <v>39</v>
      </c>
      <c r="D8" s="13" t="s">
        <v>39</v>
      </c>
      <c r="E8" s="13" t="s">
        <v>39</v>
      </c>
      <c r="F8" s="13" t="s">
        <v>39</v>
      </c>
      <c r="G8" s="13" t="s">
        <v>39</v>
      </c>
      <c r="H8" s="13" t="s">
        <v>39</v>
      </c>
      <c r="I8" s="13" t="s">
        <v>39</v>
      </c>
      <c r="J8" s="13" t="s">
        <v>39</v>
      </c>
      <c r="K8" s="13" t="s">
        <v>39</v>
      </c>
      <c r="L8" s="13" t="s">
        <v>39</v>
      </c>
      <c r="M8" s="13" t="s">
        <v>39</v>
      </c>
      <c r="N8" s="13" t="s">
        <v>39</v>
      </c>
      <c r="O8" s="13" t="s">
        <v>39</v>
      </c>
      <c r="P8" s="13" t="s">
        <v>39</v>
      </c>
      <c r="Q8" s="13" t="s">
        <v>39</v>
      </c>
      <c r="R8" s="13" t="s">
        <v>39</v>
      </c>
      <c r="S8" s="13" t="s">
        <v>39</v>
      </c>
      <c r="T8" s="13" t="s">
        <v>39</v>
      </c>
      <c r="U8" s="13" t="s">
        <v>39</v>
      </c>
      <c r="V8" s="13" t="s">
        <v>39</v>
      </c>
      <c r="W8" s="13" t="s">
        <v>39</v>
      </c>
      <c r="X8" s="13" t="s">
        <v>39</v>
      </c>
      <c r="Y8" s="13" t="s">
        <v>39</v>
      </c>
      <c r="Z8" s="13" t="s">
        <v>39</v>
      </c>
      <c r="AA8" s="13" t="s">
        <v>39</v>
      </c>
      <c r="AB8" s="13" t="s">
        <v>39</v>
      </c>
      <c r="AC8" s="13" t="s">
        <v>39</v>
      </c>
      <c r="AD8" s="13" t="s">
        <v>39</v>
      </c>
      <c r="AE8" s="13" t="s">
        <v>39</v>
      </c>
      <c r="AF8" s="13" t="s">
        <v>39</v>
      </c>
      <c r="AG8" s="13" t="s">
        <v>39</v>
      </c>
      <c r="AH8" s="13" t="s">
        <v>39</v>
      </c>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row>
    <row r="9" spans="1:78" x14ac:dyDescent="0.2">
      <c r="A9" s="24" t="s">
        <v>37</v>
      </c>
      <c r="B9" s="25" t="s">
        <v>99</v>
      </c>
      <c r="C9" s="26" t="s">
        <v>39</v>
      </c>
      <c r="D9" s="26" t="s">
        <v>39</v>
      </c>
      <c r="E9" s="26" t="s">
        <v>39</v>
      </c>
      <c r="F9" s="26" t="s">
        <v>39</v>
      </c>
      <c r="G9" s="26" t="s">
        <v>39</v>
      </c>
      <c r="H9" s="26" t="s">
        <v>39</v>
      </c>
      <c r="I9" s="26">
        <v>39.782938052646543</v>
      </c>
      <c r="J9" s="26">
        <v>40.433195200871047</v>
      </c>
      <c r="K9" s="26">
        <v>41.26126399109441</v>
      </c>
      <c r="L9" s="26">
        <v>40.035632810133748</v>
      </c>
      <c r="M9" s="26">
        <v>40.251166297785673</v>
      </c>
      <c r="N9" s="26">
        <v>39.569672053988221</v>
      </c>
      <c r="O9" s="26">
        <v>39.66339248330975</v>
      </c>
      <c r="P9" s="26">
        <v>40.764638263884002</v>
      </c>
      <c r="Q9" s="26">
        <v>41.45318043832777</v>
      </c>
      <c r="R9" s="26">
        <v>41.497664005023054</v>
      </c>
      <c r="S9" s="26">
        <v>42.698634534321862</v>
      </c>
      <c r="T9" s="26">
        <v>43.794778143703027</v>
      </c>
      <c r="U9" s="26">
        <v>45.355549429827882</v>
      </c>
      <c r="V9" s="26">
        <v>44.711938742961877</v>
      </c>
      <c r="W9" s="26">
        <v>45.880813680907991</v>
      </c>
      <c r="X9" s="26">
        <v>47.910230652040489</v>
      </c>
      <c r="Y9" s="26">
        <v>49.010269203268891</v>
      </c>
      <c r="Z9" s="26">
        <v>49.891228603500068</v>
      </c>
      <c r="AA9" s="26">
        <v>50.232961034600237</v>
      </c>
      <c r="AB9" s="26">
        <v>50.174711994787167</v>
      </c>
      <c r="AC9" s="26">
        <v>49.850577533351974</v>
      </c>
      <c r="AD9" s="26">
        <v>50.761905692550364</v>
      </c>
      <c r="AE9" s="26">
        <v>51.322983427902173</v>
      </c>
      <c r="AF9" s="26">
        <v>51.317600746332765</v>
      </c>
      <c r="AG9" s="26">
        <v>45.330910780045734</v>
      </c>
      <c r="AH9" s="26">
        <v>47.284075426791034</v>
      </c>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row>
    <row r="10" spans="1:78" x14ac:dyDescent="0.2">
      <c r="A10" s="12" t="s">
        <v>62</v>
      </c>
      <c r="B10" s="116" t="s">
        <v>100</v>
      </c>
      <c r="C10" s="13" t="s">
        <v>39</v>
      </c>
      <c r="D10" s="13" t="s">
        <v>39</v>
      </c>
      <c r="E10" s="13" t="s">
        <v>39</v>
      </c>
      <c r="F10" s="13" t="s">
        <v>39</v>
      </c>
      <c r="G10" s="13" t="s">
        <v>39</v>
      </c>
      <c r="H10" s="13" t="s">
        <v>39</v>
      </c>
      <c r="I10" s="13" t="s">
        <v>39</v>
      </c>
      <c r="J10" s="13" t="s">
        <v>39</v>
      </c>
      <c r="K10" s="13" t="s">
        <v>39</v>
      </c>
      <c r="L10" s="13" t="s">
        <v>39</v>
      </c>
      <c r="M10" s="13" t="s">
        <v>39</v>
      </c>
      <c r="N10" s="13">
        <v>47.460463988441674</v>
      </c>
      <c r="O10" s="13">
        <v>46.515160664444409</v>
      </c>
      <c r="P10" s="13">
        <v>50.104305886889044</v>
      </c>
      <c r="Q10" s="13">
        <v>48.772312766124806</v>
      </c>
      <c r="R10" s="13">
        <v>49.824318092621716</v>
      </c>
      <c r="S10" s="13">
        <v>49.789981419630934</v>
      </c>
      <c r="T10" s="13">
        <v>49.755644746640158</v>
      </c>
      <c r="U10" s="13">
        <v>49.506496039389198</v>
      </c>
      <c r="V10" s="13">
        <v>50.978602610814249</v>
      </c>
      <c r="W10" s="13">
        <v>52.526586721947503</v>
      </c>
      <c r="X10" s="13">
        <v>53.485212878692096</v>
      </c>
      <c r="Y10" s="13">
        <v>54.542142025901661</v>
      </c>
      <c r="Z10" s="13">
        <v>54.840163448208827</v>
      </c>
      <c r="AA10" s="13">
        <v>55.562099018765004</v>
      </c>
      <c r="AB10" s="13">
        <v>56.058073831252031</v>
      </c>
      <c r="AC10" s="13">
        <v>55.597176570751799</v>
      </c>
      <c r="AD10" s="13">
        <v>55.456636332542736</v>
      </c>
      <c r="AE10" s="13">
        <v>54.48793387191256</v>
      </c>
      <c r="AF10" s="13">
        <v>53.189299209017179</v>
      </c>
      <c r="AG10" s="13">
        <v>45.285126442819745</v>
      </c>
      <c r="AH10" s="13">
        <v>48.311840760248842</v>
      </c>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row>
    <row r="11" spans="1:78" x14ac:dyDescent="0.2">
      <c r="A11" s="24" t="s">
        <v>63</v>
      </c>
      <c r="B11" s="25" t="s">
        <v>101</v>
      </c>
      <c r="C11" s="26" t="s">
        <v>39</v>
      </c>
      <c r="D11" s="26" t="s">
        <v>39</v>
      </c>
      <c r="E11" s="26" t="s">
        <v>39</v>
      </c>
      <c r="F11" s="26" t="s">
        <v>39</v>
      </c>
      <c r="G11" s="26" t="s">
        <v>39</v>
      </c>
      <c r="H11" s="26" t="s">
        <v>39</v>
      </c>
      <c r="I11" s="26" t="s">
        <v>39</v>
      </c>
      <c r="J11" s="26" t="s">
        <v>39</v>
      </c>
      <c r="K11" s="26" t="s">
        <v>39</v>
      </c>
      <c r="L11" s="26" t="s">
        <v>39</v>
      </c>
      <c r="M11" s="26" t="s">
        <v>39</v>
      </c>
      <c r="N11" s="26" t="s">
        <v>39</v>
      </c>
      <c r="O11" s="26" t="s">
        <v>39</v>
      </c>
      <c r="P11" s="26" t="s">
        <v>39</v>
      </c>
      <c r="Q11" s="26" t="s">
        <v>39</v>
      </c>
      <c r="R11" s="26" t="s">
        <v>39</v>
      </c>
      <c r="S11" s="26" t="s">
        <v>39</v>
      </c>
      <c r="T11" s="26" t="s">
        <v>39</v>
      </c>
      <c r="U11" s="26" t="s">
        <v>39</v>
      </c>
      <c r="V11" s="26" t="s">
        <v>39</v>
      </c>
      <c r="W11" s="26">
        <v>42.737725084213032</v>
      </c>
      <c r="X11" s="26">
        <v>43.000272906992159</v>
      </c>
      <c r="Y11" s="26">
        <v>46.147089067668887</v>
      </c>
      <c r="Z11" s="26">
        <v>44.577068690624671</v>
      </c>
      <c r="AA11" s="26">
        <v>43.580045292787261</v>
      </c>
      <c r="AB11" s="26">
        <v>43.771444383850785</v>
      </c>
      <c r="AC11" s="26">
        <v>42.544457438243498</v>
      </c>
      <c r="AD11" s="26">
        <v>42.685113867206894</v>
      </c>
      <c r="AE11" s="26">
        <v>42.782393688014579</v>
      </c>
      <c r="AF11" s="26">
        <v>43.83665474819626</v>
      </c>
      <c r="AG11" s="26">
        <v>38.476348714256901</v>
      </c>
      <c r="AH11" s="26">
        <v>40.687330256415379</v>
      </c>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row>
    <row r="12" spans="1:78" x14ac:dyDescent="0.2">
      <c r="A12" s="12" t="s">
        <v>7</v>
      </c>
      <c r="B12" s="116" t="s">
        <v>102</v>
      </c>
      <c r="C12" s="13" t="s">
        <v>39</v>
      </c>
      <c r="D12" s="13" t="s">
        <v>39</v>
      </c>
      <c r="E12" s="13" t="s">
        <v>39</v>
      </c>
      <c r="F12" s="13" t="s">
        <v>39</v>
      </c>
      <c r="G12" s="13" t="s">
        <v>39</v>
      </c>
      <c r="H12" s="13" t="s">
        <v>39</v>
      </c>
      <c r="I12" s="13" t="s">
        <v>39</v>
      </c>
      <c r="J12" s="13" t="s">
        <v>39</v>
      </c>
      <c r="K12" s="13" t="s">
        <v>39</v>
      </c>
      <c r="L12" s="13" t="s">
        <v>39</v>
      </c>
      <c r="M12" s="13" t="s">
        <v>39</v>
      </c>
      <c r="N12" s="13" t="s">
        <v>39</v>
      </c>
      <c r="O12" s="13">
        <v>56.405275832513894</v>
      </c>
      <c r="P12" s="13">
        <v>55.748610633313902</v>
      </c>
      <c r="Q12" s="13">
        <v>55.749515355846867</v>
      </c>
      <c r="R12" s="13">
        <v>55.750420078379832</v>
      </c>
      <c r="S12" s="13">
        <v>56.142656586526257</v>
      </c>
      <c r="T12" s="13">
        <v>56.603630827344389</v>
      </c>
      <c r="U12" s="13">
        <v>56.860120347931264</v>
      </c>
      <c r="V12" s="13">
        <v>55.584357593594802</v>
      </c>
      <c r="W12" s="13">
        <v>54.996641358622391</v>
      </c>
      <c r="X12" s="13">
        <v>55.923771373934031</v>
      </c>
      <c r="Y12" s="13">
        <v>56.67375698953056</v>
      </c>
      <c r="Z12" s="13">
        <v>57.469472601326743</v>
      </c>
      <c r="AA12" s="13">
        <v>58.512664164641706</v>
      </c>
      <c r="AB12" s="13">
        <v>60.337443031682902</v>
      </c>
      <c r="AC12" s="13">
        <v>62.08113587844025</v>
      </c>
      <c r="AD12" s="13">
        <v>63.374026975010999</v>
      </c>
      <c r="AE12" s="13">
        <v>64.815411409886096</v>
      </c>
      <c r="AF12" s="13">
        <v>65.299230638490556</v>
      </c>
      <c r="AG12" s="13">
        <v>64.522346641178984</v>
      </c>
      <c r="AH12" s="13">
        <v>64.079544161489508</v>
      </c>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row>
    <row r="13" spans="1:78" x14ac:dyDescent="0.2">
      <c r="A13" s="24" t="s">
        <v>10</v>
      </c>
      <c r="B13" s="25" t="s">
        <v>103</v>
      </c>
      <c r="C13" s="26">
        <v>56.767193139459096</v>
      </c>
      <c r="D13" s="26">
        <v>55.862150028882603</v>
      </c>
      <c r="E13" s="26">
        <v>56.18673911305526</v>
      </c>
      <c r="F13" s="26">
        <v>54.578509164884096</v>
      </c>
      <c r="G13" s="26">
        <v>54.992960834738753</v>
      </c>
      <c r="H13" s="26">
        <v>54.170294120802851</v>
      </c>
      <c r="I13" s="26">
        <v>54.457673681272205</v>
      </c>
      <c r="J13" s="26">
        <v>56.191571882794584</v>
      </c>
      <c r="K13" s="26">
        <v>56.464109276296526</v>
      </c>
      <c r="L13" s="26">
        <v>58.560485711571445</v>
      </c>
      <c r="M13" s="26">
        <v>58.988700359014729</v>
      </c>
      <c r="N13" s="26">
        <v>59.646079210956657</v>
      </c>
      <c r="O13" s="26">
        <v>59.14674332486139</v>
      </c>
      <c r="P13" s="26">
        <v>57.701111685399304</v>
      </c>
      <c r="Q13" s="26">
        <v>57.7232638687194</v>
      </c>
      <c r="R13" s="26">
        <v>58.438897941149193</v>
      </c>
      <c r="S13" s="26">
        <v>59.234659843357349</v>
      </c>
      <c r="T13" s="26">
        <v>58.454991403096969</v>
      </c>
      <c r="U13" s="26">
        <v>57.888005600595321</v>
      </c>
      <c r="V13" s="26">
        <v>55.84150148632996</v>
      </c>
      <c r="W13" s="26">
        <v>54.280845694514767</v>
      </c>
      <c r="X13" s="26">
        <v>53.746309692903523</v>
      </c>
      <c r="Y13" s="26">
        <v>53.624098910756004</v>
      </c>
      <c r="Z13" s="26">
        <v>53.559940422214467</v>
      </c>
      <c r="AA13" s="26">
        <v>53.026078672736489</v>
      </c>
      <c r="AB13" s="26">
        <v>53.416354814880947</v>
      </c>
      <c r="AC13" s="26">
        <v>54.124795765647278</v>
      </c>
      <c r="AD13" s="26">
        <v>54.802802458577716</v>
      </c>
      <c r="AE13" s="26">
        <v>55.46132566673036</v>
      </c>
      <c r="AF13" s="26">
        <v>55.901549333957426</v>
      </c>
      <c r="AG13" s="26">
        <v>55.75876516951022</v>
      </c>
      <c r="AH13" s="26">
        <v>58.376808740264451</v>
      </c>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row>
    <row r="14" spans="1:78" x14ac:dyDescent="0.2">
      <c r="A14" s="12" t="s">
        <v>11</v>
      </c>
      <c r="B14" s="116" t="s">
        <v>104</v>
      </c>
      <c r="C14" s="13" t="s">
        <v>39</v>
      </c>
      <c r="D14" s="13" t="s">
        <v>39</v>
      </c>
      <c r="E14" s="13" t="s">
        <v>39</v>
      </c>
      <c r="F14" s="13" t="s">
        <v>39</v>
      </c>
      <c r="G14" s="13" t="s">
        <v>39</v>
      </c>
      <c r="H14" s="13" t="s">
        <v>39</v>
      </c>
      <c r="I14" s="13" t="s">
        <v>39</v>
      </c>
      <c r="J14" s="13" t="s">
        <v>39</v>
      </c>
      <c r="K14" s="13" t="s">
        <v>39</v>
      </c>
      <c r="L14" s="13" t="s">
        <v>39</v>
      </c>
      <c r="M14" s="13">
        <v>55.960371460563159</v>
      </c>
      <c r="N14" s="13">
        <v>56.214934048158213</v>
      </c>
      <c r="O14" s="13">
        <v>56.276737416645474</v>
      </c>
      <c r="P14" s="13">
        <v>57.29494888854672</v>
      </c>
      <c r="Q14" s="13">
        <v>58.237657870570843</v>
      </c>
      <c r="R14" s="13">
        <v>60.559937687579612</v>
      </c>
      <c r="S14" s="13">
        <v>62.836688799601326</v>
      </c>
      <c r="T14" s="13">
        <v>63.18576803445351</v>
      </c>
      <c r="U14" s="13">
        <v>63.765229947429042</v>
      </c>
      <c r="V14" s="13">
        <v>59.548669432418343</v>
      </c>
      <c r="W14" s="13">
        <v>57.065702279518987</v>
      </c>
      <c r="X14" s="13">
        <v>58.873727171766674</v>
      </c>
      <c r="Y14" s="13">
        <v>60.822508083970639</v>
      </c>
      <c r="Z14" s="13">
        <v>62.053600082714183</v>
      </c>
      <c r="AA14" s="13">
        <v>62.962608487259843</v>
      </c>
      <c r="AB14" s="13">
        <v>63.977293220999002</v>
      </c>
      <c r="AC14" s="13">
        <v>63.879634872973725</v>
      </c>
      <c r="AD14" s="13">
        <v>66.197212603530986</v>
      </c>
      <c r="AE14" s="13">
        <v>66.156838635078685</v>
      </c>
      <c r="AF14" s="13">
        <v>66.357489838338111</v>
      </c>
      <c r="AG14" s="13">
        <v>65.985254528278432</v>
      </c>
      <c r="AH14" s="13">
        <v>65.963105240827787</v>
      </c>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row>
    <row r="15" spans="1:78" x14ac:dyDescent="0.2">
      <c r="A15" s="24" t="s">
        <v>17</v>
      </c>
      <c r="B15" s="25" t="s">
        <v>105</v>
      </c>
      <c r="C15" s="26" t="s">
        <v>39</v>
      </c>
      <c r="D15" s="26" t="s">
        <v>39</v>
      </c>
      <c r="E15" s="26" t="s">
        <v>39</v>
      </c>
      <c r="F15" s="26" t="s">
        <v>39</v>
      </c>
      <c r="G15" s="26" t="s">
        <v>39</v>
      </c>
      <c r="H15" s="26" t="s">
        <v>39</v>
      </c>
      <c r="I15" s="26" t="s">
        <v>39</v>
      </c>
      <c r="J15" s="26" t="s">
        <v>39</v>
      </c>
      <c r="K15" s="26" t="s">
        <v>39</v>
      </c>
      <c r="L15" s="26" t="s">
        <v>39</v>
      </c>
      <c r="M15" s="26" t="s">
        <v>39</v>
      </c>
      <c r="N15" s="26">
        <v>58.379032232835165</v>
      </c>
      <c r="O15" s="26">
        <v>59.365148138101873</v>
      </c>
      <c r="P15" s="26">
        <v>58.655866748159966</v>
      </c>
      <c r="Q15" s="26">
        <v>58.33917010636619</v>
      </c>
      <c r="R15" s="26">
        <v>59.876530492370122</v>
      </c>
      <c r="S15" s="26">
        <v>60.354208742065815</v>
      </c>
      <c r="T15" s="26">
        <v>60.408768497827211</v>
      </c>
      <c r="U15" s="26">
        <v>61.062418798267842</v>
      </c>
      <c r="V15" s="26">
        <v>59.825642237975124</v>
      </c>
      <c r="W15" s="26">
        <v>58.83341386849586</v>
      </c>
      <c r="X15" s="26">
        <v>59.446336227558547</v>
      </c>
      <c r="Y15" s="26">
        <v>59.710149045427748</v>
      </c>
      <c r="Z15" s="26">
        <v>59.138285190325369</v>
      </c>
      <c r="AA15" s="26">
        <v>59.298666940530516</v>
      </c>
      <c r="AB15" s="26">
        <v>59.30758846181201</v>
      </c>
      <c r="AC15" s="26">
        <v>58.727128925050508</v>
      </c>
      <c r="AD15" s="26">
        <v>59.905774452239598</v>
      </c>
      <c r="AE15" s="26">
        <v>61.825658835255751</v>
      </c>
      <c r="AF15" s="26">
        <v>62.303868356472847</v>
      </c>
      <c r="AG15" s="26">
        <v>61.854807193346495</v>
      </c>
      <c r="AH15" s="26">
        <v>60.348714520763551</v>
      </c>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row>
    <row r="16" spans="1:78" x14ac:dyDescent="0.2">
      <c r="A16" s="12" t="s">
        <v>18</v>
      </c>
      <c r="B16" s="116" t="s">
        <v>106</v>
      </c>
      <c r="C16" s="13">
        <v>46.321159649334348</v>
      </c>
      <c r="D16" s="13">
        <v>46.769706360223836</v>
      </c>
      <c r="E16" s="13">
        <v>46.526056793112801</v>
      </c>
      <c r="F16" s="13">
        <v>46.547757040790614</v>
      </c>
      <c r="G16" s="13">
        <v>46.252404720957898</v>
      </c>
      <c r="H16" s="13">
        <v>46.58454896990488</v>
      </c>
      <c r="I16" s="13">
        <v>46.649455764596766</v>
      </c>
      <c r="J16" s="13">
        <v>45.958160908516057</v>
      </c>
      <c r="K16" s="13">
        <v>46.531945323621045</v>
      </c>
      <c r="L16" s="13">
        <v>47.023648306541574</v>
      </c>
      <c r="M16" s="13">
        <v>47.627731770165681</v>
      </c>
      <c r="N16" s="13">
        <v>47.900915595911535</v>
      </c>
      <c r="O16" s="13">
        <v>47.788140679417367</v>
      </c>
      <c r="P16" s="13">
        <v>49.47066391221864</v>
      </c>
      <c r="Q16" s="13">
        <v>49.312906999611677</v>
      </c>
      <c r="R16" s="13">
        <v>49.664319358497991</v>
      </c>
      <c r="S16" s="13">
        <v>50.056307411512485</v>
      </c>
      <c r="T16" s="13">
        <v>51.030903337036094</v>
      </c>
      <c r="U16" s="13">
        <v>51.781177159496032</v>
      </c>
      <c r="V16" s="13">
        <v>51.193229552027631</v>
      </c>
      <c r="W16" s="13">
        <v>51.303989948378522</v>
      </c>
      <c r="X16" s="13">
        <v>51.2865542781323</v>
      </c>
      <c r="Y16" s="13">
        <v>51.494441024430671</v>
      </c>
      <c r="Z16" s="13">
        <v>51.403119453061706</v>
      </c>
      <c r="AA16" s="13">
        <v>51.625180395328393</v>
      </c>
      <c r="AB16" s="13">
        <v>52.000476685395576</v>
      </c>
      <c r="AC16" s="13">
        <v>52.439392780740548</v>
      </c>
      <c r="AD16" s="13">
        <v>52.696837151313311</v>
      </c>
      <c r="AE16" s="13">
        <v>53.526738280054609</v>
      </c>
      <c r="AF16" s="13">
        <v>54.345460895308634</v>
      </c>
      <c r="AG16" s="13">
        <v>54.315266904748498</v>
      </c>
      <c r="AH16" s="13">
        <v>55.617503948056978</v>
      </c>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row>
    <row r="17" spans="1:78" x14ac:dyDescent="0.2">
      <c r="A17" s="24" t="s">
        <v>8</v>
      </c>
      <c r="B17" s="25" t="s">
        <v>107</v>
      </c>
      <c r="C17" s="26">
        <v>43.753498697368023</v>
      </c>
      <c r="D17" s="26">
        <v>48.52520208525182</v>
      </c>
      <c r="E17" s="26">
        <v>47.502290252272246</v>
      </c>
      <c r="F17" s="26">
        <v>46.408707161882035</v>
      </c>
      <c r="G17" s="26">
        <v>45.869827940359123</v>
      </c>
      <c r="H17" s="26">
        <v>45.772292384482554</v>
      </c>
      <c r="I17" s="26">
        <v>45.921598663187282</v>
      </c>
      <c r="J17" s="26">
        <v>45.298707353125742</v>
      </c>
      <c r="K17" s="26">
        <v>45.597727461964418</v>
      </c>
      <c r="L17" s="26">
        <v>46.089586113621181</v>
      </c>
      <c r="M17" s="26">
        <v>46.424542644187738</v>
      </c>
      <c r="N17" s="26">
        <v>46.351218494477919</v>
      </c>
      <c r="O17" s="26">
        <v>46.1758453333331</v>
      </c>
      <c r="P17" s="26">
        <v>45.379499069407572</v>
      </c>
      <c r="Q17" s="26">
        <v>45.609965553584018</v>
      </c>
      <c r="R17" s="26">
        <v>45.200590016475196</v>
      </c>
      <c r="S17" s="26">
        <v>46.499449774806045</v>
      </c>
      <c r="T17" s="26">
        <v>47.744238303850665</v>
      </c>
      <c r="U17" s="26">
        <v>48.87678817484759</v>
      </c>
      <c r="V17" s="26">
        <v>49.830984284601172</v>
      </c>
      <c r="W17" s="26">
        <v>50.525901206525454</v>
      </c>
      <c r="X17" s="26">
        <v>51.705192064845448</v>
      </c>
      <c r="Y17" s="26">
        <v>52.032375552192789</v>
      </c>
      <c r="Z17" s="26">
        <v>52.519565054916157</v>
      </c>
      <c r="AA17" s="26">
        <v>53.204635530195148</v>
      </c>
      <c r="AB17" s="26">
        <v>53.463333193903409</v>
      </c>
      <c r="AC17" s="26">
        <v>54.286916202062436</v>
      </c>
      <c r="AD17" s="26">
        <v>54.731684666964576</v>
      </c>
      <c r="AE17" s="26">
        <v>55.321322444059817</v>
      </c>
      <c r="AF17" s="26">
        <v>55.882387813791389</v>
      </c>
      <c r="AG17" s="26">
        <v>55.08753728231958</v>
      </c>
      <c r="AH17" s="26">
        <v>55.699899920598241</v>
      </c>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row>
    <row r="18" spans="1:78" x14ac:dyDescent="0.2">
      <c r="A18" s="12" t="s">
        <v>19</v>
      </c>
      <c r="B18" s="116" t="s">
        <v>108</v>
      </c>
      <c r="C18" s="13">
        <v>38.24498901931959</v>
      </c>
      <c r="D18" s="13">
        <v>35.75689416286</v>
      </c>
      <c r="E18" s="13">
        <v>37.218411073448245</v>
      </c>
      <c r="F18" s="13">
        <v>37.507478225315857</v>
      </c>
      <c r="G18" s="13">
        <v>37.857616270756147</v>
      </c>
      <c r="H18" s="13">
        <v>38.387187448198972</v>
      </c>
      <c r="I18" s="13">
        <v>38.970777493753772</v>
      </c>
      <c r="J18" s="13">
        <v>39.214617057712317</v>
      </c>
      <c r="K18" s="13">
        <v>40.218641337007199</v>
      </c>
      <c r="L18" s="13">
        <v>40.841934764096536</v>
      </c>
      <c r="M18" s="13">
        <v>42.057185118826283</v>
      </c>
      <c r="N18" s="13">
        <v>42.049916481142702</v>
      </c>
      <c r="O18" s="13">
        <v>43.320105093955569</v>
      </c>
      <c r="P18" s="13">
        <v>44.752658325248262</v>
      </c>
      <c r="Q18" s="13">
        <v>45.33507767962012</v>
      </c>
      <c r="R18" s="13">
        <v>45.9041360592378</v>
      </c>
      <c r="S18" s="13">
        <v>46.693517681235747</v>
      </c>
      <c r="T18" s="13">
        <v>46.77007780656632</v>
      </c>
      <c r="U18" s="13">
        <v>47.760608248418428</v>
      </c>
      <c r="V18" s="13">
        <v>48.047985062399242</v>
      </c>
      <c r="W18" s="13">
        <v>47.192341722005764</v>
      </c>
      <c r="X18" s="13">
        <v>44.293078951937872</v>
      </c>
      <c r="Y18" s="13">
        <v>40.789037459609673</v>
      </c>
      <c r="Z18" s="13">
        <v>38.934373450693201</v>
      </c>
      <c r="AA18" s="13">
        <v>40.116710704648497</v>
      </c>
      <c r="AB18" s="13">
        <v>41.645092639486137</v>
      </c>
      <c r="AC18" s="13">
        <v>42.485882234366237</v>
      </c>
      <c r="AD18" s="13">
        <v>43.220918666394894</v>
      </c>
      <c r="AE18" s="13">
        <v>44.036379504467533</v>
      </c>
      <c r="AF18" s="13">
        <v>45.790661357998729</v>
      </c>
      <c r="AG18" s="13">
        <v>46.19225301529189</v>
      </c>
      <c r="AH18" s="13">
        <v>46.454215703500921</v>
      </c>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row>
    <row r="19" spans="1:78" x14ac:dyDescent="0.2">
      <c r="A19" s="24" t="s">
        <v>20</v>
      </c>
      <c r="B19" s="25" t="s">
        <v>109</v>
      </c>
      <c r="C19" s="26" t="s">
        <v>39</v>
      </c>
      <c r="D19" s="26" t="s">
        <v>39</v>
      </c>
      <c r="E19" s="26" t="s">
        <v>39</v>
      </c>
      <c r="F19" s="26" t="s">
        <v>39</v>
      </c>
      <c r="G19" s="26" t="s">
        <v>39</v>
      </c>
      <c r="H19" s="26">
        <v>45.969209240627308</v>
      </c>
      <c r="I19" s="26">
        <v>45.661055593500244</v>
      </c>
      <c r="J19" s="26">
        <v>45.330407385841546</v>
      </c>
      <c r="K19" s="26">
        <v>47.091168079644454</v>
      </c>
      <c r="L19" s="26">
        <v>48.814219813713834</v>
      </c>
      <c r="M19" s="26">
        <v>49.387582973094339</v>
      </c>
      <c r="N19" s="26">
        <v>49.492343465937815</v>
      </c>
      <c r="O19" s="26">
        <v>49.497232391315762</v>
      </c>
      <c r="P19" s="26">
        <v>50.188385995836533</v>
      </c>
      <c r="Q19" s="26">
        <v>49.87644195528172</v>
      </c>
      <c r="R19" s="26">
        <v>50.02803077516274</v>
      </c>
      <c r="S19" s="26">
        <v>50.323593608087215</v>
      </c>
      <c r="T19" s="26">
        <v>49.882967096419705</v>
      </c>
      <c r="U19" s="26">
        <v>49.457669811414334</v>
      </c>
      <c r="V19" s="26">
        <v>48.507483645257174</v>
      </c>
      <c r="W19" s="26">
        <v>48.953392891056453</v>
      </c>
      <c r="X19" s="26">
        <v>48.750245791094379</v>
      </c>
      <c r="Y19" s="26">
        <v>49.966323493424525</v>
      </c>
      <c r="Z19" s="26">
        <v>50.865619900594552</v>
      </c>
      <c r="AA19" s="26">
        <v>54.481776444999376</v>
      </c>
      <c r="AB19" s="26">
        <v>56.365944409187691</v>
      </c>
      <c r="AC19" s="26">
        <v>58.791104350772819</v>
      </c>
      <c r="AD19" s="26">
        <v>59.945065830471563</v>
      </c>
      <c r="AE19" s="26">
        <v>60.678891489415911</v>
      </c>
      <c r="AF19" s="26">
        <v>61.240019935092867</v>
      </c>
      <c r="AG19" s="26">
        <v>60.361502130244524</v>
      </c>
      <c r="AH19" s="26">
        <v>66.098294925077113</v>
      </c>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row>
    <row r="20" spans="1:78" x14ac:dyDescent="0.2">
      <c r="A20" s="12" t="s">
        <v>9</v>
      </c>
      <c r="B20" s="116" t="s">
        <v>110</v>
      </c>
      <c r="C20" s="13" t="s">
        <v>39</v>
      </c>
      <c r="D20" s="13" t="s">
        <v>39</v>
      </c>
      <c r="E20" s="13" t="s">
        <v>39</v>
      </c>
      <c r="F20" s="13" t="s">
        <v>39</v>
      </c>
      <c r="G20" s="13" t="s">
        <v>39</v>
      </c>
      <c r="H20" s="13" t="s">
        <v>39</v>
      </c>
      <c r="I20" s="13" t="s">
        <v>39</v>
      </c>
      <c r="J20" s="13" t="s">
        <v>39</v>
      </c>
      <c r="K20" s="13" t="s">
        <v>39</v>
      </c>
      <c r="L20" s="13" t="s">
        <v>39</v>
      </c>
      <c r="M20" s="13">
        <v>69.22003411290936</v>
      </c>
      <c r="N20" s="13">
        <v>69.626423628697083</v>
      </c>
      <c r="O20" s="13">
        <v>68.026132600232017</v>
      </c>
      <c r="P20" s="13">
        <v>70.482258328817139</v>
      </c>
      <c r="Q20" s="13">
        <v>68.450646513121512</v>
      </c>
      <c r="R20" s="13">
        <v>69.018098530626702</v>
      </c>
      <c r="S20" s="13">
        <v>70.015062347257924</v>
      </c>
      <c r="T20" s="13">
        <v>69.963188658475914</v>
      </c>
      <c r="U20" s="13">
        <v>69.466008062596629</v>
      </c>
      <c r="V20" s="13">
        <v>64.911545805188339</v>
      </c>
      <c r="W20" s="13">
        <v>64.531100230439037</v>
      </c>
      <c r="X20" s="13">
        <v>65.613625315540787</v>
      </c>
      <c r="Y20" s="13">
        <v>66.595780649530667</v>
      </c>
      <c r="Z20" s="13">
        <v>67.826551761260305</v>
      </c>
      <c r="AA20" s="13">
        <v>68.163495299238889</v>
      </c>
      <c r="AB20" s="13">
        <v>69.672390542704363</v>
      </c>
      <c r="AC20" s="13">
        <v>71.396256340584671</v>
      </c>
      <c r="AD20" s="13">
        <v>70.764757284262075</v>
      </c>
      <c r="AE20" s="13">
        <v>69.534097264424759</v>
      </c>
      <c r="AF20" s="13">
        <v>67.865598717135001</v>
      </c>
      <c r="AG20" s="13">
        <v>64.084926947169166</v>
      </c>
      <c r="AH20" s="13">
        <v>63.555784966082172</v>
      </c>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row>
    <row r="21" spans="1:78" x14ac:dyDescent="0.2">
      <c r="A21" s="24" t="s">
        <v>21</v>
      </c>
      <c r="B21" s="25" t="s">
        <v>111</v>
      </c>
      <c r="C21" s="26">
        <v>32.799034472283026</v>
      </c>
      <c r="D21" s="26">
        <v>32.535156259380052</v>
      </c>
      <c r="E21" s="26">
        <v>32.680174229646227</v>
      </c>
      <c r="F21" s="26">
        <v>33.135905776016067</v>
      </c>
      <c r="G21" s="26">
        <v>33.67703017929491</v>
      </c>
      <c r="H21" s="26">
        <v>35.468926403296855</v>
      </c>
      <c r="I21" s="26">
        <v>37.513081752695598</v>
      </c>
      <c r="J21" s="26">
        <v>38.119379675544323</v>
      </c>
      <c r="K21" s="26">
        <v>39.883859369415134</v>
      </c>
      <c r="L21" s="26">
        <v>41.970202226566485</v>
      </c>
      <c r="M21" s="26">
        <v>44.437690661914488</v>
      </c>
      <c r="N21" s="26">
        <v>44.861301823718591</v>
      </c>
      <c r="O21" s="26">
        <v>44.98486708720641</v>
      </c>
      <c r="P21" s="26">
        <v>44.863722739712259</v>
      </c>
      <c r="Q21" s="26">
        <v>45.288655675266121</v>
      </c>
      <c r="R21" s="26">
        <v>46.441194609028557</v>
      </c>
      <c r="S21" s="26">
        <v>47.232912308838856</v>
      </c>
      <c r="T21" s="26">
        <v>49.65643607989746</v>
      </c>
      <c r="U21" s="26">
        <v>48.85507766553112</v>
      </c>
      <c r="V21" s="26">
        <v>45.584049481417885</v>
      </c>
      <c r="W21" s="26">
        <v>43.918150706921679</v>
      </c>
      <c r="X21" s="26">
        <v>43.042366633350703</v>
      </c>
      <c r="Y21" s="26">
        <v>43.545758785210715</v>
      </c>
      <c r="Z21" s="26">
        <v>44.859938283618384</v>
      </c>
      <c r="AA21" s="26">
        <v>45.803154203854568</v>
      </c>
      <c r="AB21" s="26">
        <v>46.915499618628687</v>
      </c>
      <c r="AC21" s="26">
        <v>48.539549937480203</v>
      </c>
      <c r="AD21" s="26">
        <v>49.905774144145177</v>
      </c>
      <c r="AE21" s="26">
        <v>50.73939390073572</v>
      </c>
      <c r="AF21" s="26">
        <v>52.152766072569648</v>
      </c>
      <c r="AG21" s="26">
        <v>51.040027632483628</v>
      </c>
      <c r="AH21" s="26">
        <v>53.347858625803781</v>
      </c>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row>
    <row r="22" spans="1:78" x14ac:dyDescent="0.2">
      <c r="A22" s="12" t="s">
        <v>38</v>
      </c>
      <c r="B22" s="116" t="s">
        <v>112</v>
      </c>
      <c r="C22" s="13" t="s">
        <v>39</v>
      </c>
      <c r="D22" s="13" t="s">
        <v>39</v>
      </c>
      <c r="E22" s="13" t="s">
        <v>39</v>
      </c>
      <c r="F22" s="13" t="s">
        <v>39</v>
      </c>
      <c r="G22" s="13" t="s">
        <v>39</v>
      </c>
      <c r="H22" s="13">
        <v>47.764199554345893</v>
      </c>
      <c r="I22" s="13">
        <v>48.555757280227901</v>
      </c>
      <c r="J22" s="13">
        <v>48.539760491254235</v>
      </c>
      <c r="K22" s="13">
        <v>47.608025206526527</v>
      </c>
      <c r="L22" s="13">
        <v>48.68987671277678</v>
      </c>
      <c r="M22" s="13">
        <v>50.107987794206061</v>
      </c>
      <c r="N22" s="13">
        <v>49.560024861300818</v>
      </c>
      <c r="O22" s="13">
        <v>48.587889642198384</v>
      </c>
      <c r="P22" s="13">
        <v>48.943737945646021</v>
      </c>
      <c r="Q22" s="13">
        <v>49.640493485941704</v>
      </c>
      <c r="R22" s="13">
        <v>50.756009185905555</v>
      </c>
      <c r="S22" s="13">
        <v>51.558860487244644</v>
      </c>
      <c r="T22" s="13">
        <v>53.226030558360584</v>
      </c>
      <c r="U22" s="13">
        <v>54.119866398190098</v>
      </c>
      <c r="V22" s="13">
        <v>54.079599919110265</v>
      </c>
      <c r="W22" s="13">
        <v>55.396988631909586</v>
      </c>
      <c r="X22" s="13">
        <v>56.12453928734152</v>
      </c>
      <c r="Y22" s="13">
        <v>57.375452172560941</v>
      </c>
      <c r="Z22" s="13">
        <v>57.598317757367191</v>
      </c>
      <c r="AA22" s="13">
        <v>58.74757744066109</v>
      </c>
      <c r="AB22" s="13">
        <v>59.342531485448056</v>
      </c>
      <c r="AC22" s="13">
        <v>60.074742380811912</v>
      </c>
      <c r="AD22" s="13">
        <v>60.691123660875938</v>
      </c>
      <c r="AE22" s="13">
        <v>61.421597750307171</v>
      </c>
      <c r="AF22" s="13">
        <v>61.713896311989387</v>
      </c>
      <c r="AG22" s="13">
        <v>60.727691916349912</v>
      </c>
      <c r="AH22" s="13">
        <v>60.944172089838197</v>
      </c>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row>
    <row r="23" spans="1:78" x14ac:dyDescent="0.2">
      <c r="A23" s="24" t="s">
        <v>22</v>
      </c>
      <c r="B23" s="25" t="s">
        <v>113</v>
      </c>
      <c r="C23" s="26" t="s">
        <v>39</v>
      </c>
      <c r="D23" s="26" t="s">
        <v>39</v>
      </c>
      <c r="E23" s="26" t="s">
        <v>39</v>
      </c>
      <c r="F23" s="26" t="s">
        <v>39</v>
      </c>
      <c r="G23" s="26" t="s">
        <v>39</v>
      </c>
      <c r="H23" s="26">
        <v>31.7930659576312</v>
      </c>
      <c r="I23" s="26">
        <v>32.493613601925531</v>
      </c>
      <c r="J23" s="26">
        <v>32.469794079124107</v>
      </c>
      <c r="K23" s="26">
        <v>33.213941802795986</v>
      </c>
      <c r="L23" s="26">
        <v>33.883188226245707</v>
      </c>
      <c r="M23" s="26">
        <v>35.195991342862506</v>
      </c>
      <c r="N23" s="26">
        <v>36.492845668334311</v>
      </c>
      <c r="O23" s="26">
        <v>37.260755919271034</v>
      </c>
      <c r="P23" s="26">
        <v>37.746380622419814</v>
      </c>
      <c r="Q23" s="26">
        <v>38.837424133456537</v>
      </c>
      <c r="R23" s="26">
        <v>38.639572327985</v>
      </c>
      <c r="S23" s="26">
        <v>39.405616579938822</v>
      </c>
      <c r="T23" s="26">
        <v>39.441499243685286</v>
      </c>
      <c r="U23" s="26">
        <v>39.706065686732828</v>
      </c>
      <c r="V23" s="26">
        <v>38.844330985539678</v>
      </c>
      <c r="W23" s="26">
        <v>38.415288457670307</v>
      </c>
      <c r="X23" s="26">
        <v>38.516666637972733</v>
      </c>
      <c r="Y23" s="26">
        <v>38.610190089569201</v>
      </c>
      <c r="Z23" s="26">
        <v>38.041359979695798</v>
      </c>
      <c r="AA23" s="26">
        <v>38.249053106561824</v>
      </c>
      <c r="AB23" s="26">
        <v>38.656866777472985</v>
      </c>
      <c r="AC23" s="26">
        <v>39.391942278006226</v>
      </c>
      <c r="AD23" s="26">
        <v>40.233883316579977</v>
      </c>
      <c r="AE23" s="26">
        <v>40.851466599787287</v>
      </c>
      <c r="AF23" s="26">
        <v>41.325271549823199</v>
      </c>
      <c r="AG23" s="26">
        <v>40.291784005678203</v>
      </c>
      <c r="AH23" s="26">
        <v>41.177495795837302</v>
      </c>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row>
    <row r="24" spans="1:78" x14ac:dyDescent="0.2">
      <c r="A24" s="12" t="s">
        <v>13</v>
      </c>
      <c r="B24" s="116" t="s">
        <v>114</v>
      </c>
      <c r="C24" s="13" t="s">
        <v>39</v>
      </c>
      <c r="D24" s="13" t="s">
        <v>39</v>
      </c>
      <c r="E24" s="13" t="s">
        <v>39</v>
      </c>
      <c r="F24" s="13" t="s">
        <v>39</v>
      </c>
      <c r="G24" s="13" t="s">
        <v>39</v>
      </c>
      <c r="H24" s="13" t="s">
        <v>39</v>
      </c>
      <c r="I24" s="13" t="s">
        <v>39</v>
      </c>
      <c r="J24" s="13" t="s">
        <v>39</v>
      </c>
      <c r="K24" s="13" t="s">
        <v>39</v>
      </c>
      <c r="L24" s="13" t="s">
        <v>39</v>
      </c>
      <c r="M24" s="13" t="s">
        <v>39</v>
      </c>
      <c r="N24" s="13" t="s">
        <v>39</v>
      </c>
      <c r="O24" s="13" t="s">
        <v>39</v>
      </c>
      <c r="P24" s="13" t="s">
        <v>39</v>
      </c>
      <c r="Q24" s="13" t="s">
        <v>39</v>
      </c>
      <c r="R24" s="13" t="s">
        <v>39</v>
      </c>
      <c r="S24" s="13" t="s">
        <v>39</v>
      </c>
      <c r="T24" s="13" t="s">
        <v>39</v>
      </c>
      <c r="U24" s="13" t="s">
        <v>39</v>
      </c>
      <c r="V24" s="13" t="s">
        <v>39</v>
      </c>
      <c r="W24" s="13" t="s">
        <v>39</v>
      </c>
      <c r="X24" s="13" t="s">
        <v>39</v>
      </c>
      <c r="Y24" s="13" t="s">
        <v>39</v>
      </c>
      <c r="Z24" s="13" t="s">
        <v>39</v>
      </c>
      <c r="AA24" s="13" t="s">
        <v>39</v>
      </c>
      <c r="AB24" s="13" t="s">
        <v>39</v>
      </c>
      <c r="AC24" s="13" t="s">
        <v>39</v>
      </c>
      <c r="AD24" s="13" t="s">
        <v>39</v>
      </c>
      <c r="AE24" s="13" t="s">
        <v>39</v>
      </c>
      <c r="AF24" s="13" t="s">
        <v>39</v>
      </c>
      <c r="AG24" s="13" t="s">
        <v>39</v>
      </c>
      <c r="AH24" s="13" t="s">
        <v>39</v>
      </c>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row>
    <row r="25" spans="1:78" x14ac:dyDescent="0.2">
      <c r="A25" s="24" t="s">
        <v>14</v>
      </c>
      <c r="B25" s="25" t="s">
        <v>115</v>
      </c>
      <c r="C25" s="26" t="s">
        <v>39</v>
      </c>
      <c r="D25" s="26">
        <v>62.441464357742383</v>
      </c>
      <c r="E25" s="26">
        <v>61.383213610146598</v>
      </c>
      <c r="F25" s="26">
        <v>61.770524511627556</v>
      </c>
      <c r="G25" s="26">
        <v>62.720482399936181</v>
      </c>
      <c r="H25" s="26">
        <v>63.814687468158162</v>
      </c>
      <c r="I25" s="26">
        <v>64.37537870173675</v>
      </c>
      <c r="J25" s="26">
        <v>64.158070754208822</v>
      </c>
      <c r="K25" s="26">
        <v>57.95330958533939</v>
      </c>
      <c r="L25" s="26">
        <v>58.985747478489976</v>
      </c>
      <c r="M25" s="26">
        <v>61.327000981312814</v>
      </c>
      <c r="N25" s="26">
        <v>62.087344077423907</v>
      </c>
      <c r="O25" s="26">
        <v>62.64403247861371</v>
      </c>
      <c r="P25" s="26">
        <v>60.712142681593186</v>
      </c>
      <c r="Q25" s="26">
        <v>61.624752697039455</v>
      </c>
      <c r="R25" s="26">
        <v>61.360084256649053</v>
      </c>
      <c r="S25" s="26">
        <v>61.698097185129868</v>
      </c>
      <c r="T25" s="26">
        <v>60.836964563110072</v>
      </c>
      <c r="U25" s="26">
        <v>59.308889670179951</v>
      </c>
      <c r="V25" s="26">
        <v>57.876180822073685</v>
      </c>
      <c r="W25" s="26">
        <v>56.969491458537206</v>
      </c>
      <c r="X25" s="26">
        <v>55.824939898578421</v>
      </c>
      <c r="Y25" s="26">
        <v>57.196419323296517</v>
      </c>
      <c r="Z25" s="26">
        <v>55.722731355116409</v>
      </c>
      <c r="AA25" s="26">
        <v>57.621808603666523</v>
      </c>
      <c r="AB25" s="26">
        <v>58.184361687732384</v>
      </c>
      <c r="AC25" s="26">
        <v>57.583766046169146</v>
      </c>
      <c r="AD25" s="26">
        <v>58.103552350508792</v>
      </c>
      <c r="AE25" s="26">
        <v>56.59032928333081</v>
      </c>
      <c r="AF25" s="26">
        <v>55.909386224608227</v>
      </c>
      <c r="AG25" s="26">
        <v>53.418447432031599</v>
      </c>
      <c r="AH25" s="26">
        <v>53.445251651373063</v>
      </c>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row>
    <row r="26" spans="1:78" x14ac:dyDescent="0.2">
      <c r="A26" s="92" t="s">
        <v>25</v>
      </c>
      <c r="B26" s="116" t="s">
        <v>116</v>
      </c>
      <c r="C26" s="94" t="s">
        <v>39</v>
      </c>
      <c r="D26" s="94" t="s">
        <v>39</v>
      </c>
      <c r="E26" s="94" t="s">
        <v>39</v>
      </c>
      <c r="F26" s="94" t="s">
        <v>39</v>
      </c>
      <c r="G26" s="94" t="s">
        <v>39</v>
      </c>
      <c r="H26" s="94" t="s">
        <v>39</v>
      </c>
      <c r="I26" s="94" t="s">
        <v>39</v>
      </c>
      <c r="J26" s="94" t="s">
        <v>39</v>
      </c>
      <c r="K26" s="94" t="s">
        <v>39</v>
      </c>
      <c r="L26" s="94" t="s">
        <v>39</v>
      </c>
      <c r="M26" s="94">
        <v>54.830093055158819</v>
      </c>
      <c r="N26" s="94">
        <v>56.589839314432858</v>
      </c>
      <c r="O26" s="94">
        <v>56.818715487830751</v>
      </c>
      <c r="P26" s="94">
        <v>57.276113428729573</v>
      </c>
      <c r="Q26" s="94">
        <v>56.217817755257002</v>
      </c>
      <c r="R26" s="94">
        <v>57.584625342464179</v>
      </c>
      <c r="S26" s="94">
        <v>61.721562789581448</v>
      </c>
      <c r="T26" s="94">
        <v>63.418950084032495</v>
      </c>
      <c r="U26" s="94">
        <v>63.67648272122581</v>
      </c>
      <c r="V26" s="94">
        <v>58.368702675315944</v>
      </c>
      <c r="W26" s="94">
        <v>56.352881792119909</v>
      </c>
      <c r="X26" s="94">
        <v>57.421970117712611</v>
      </c>
      <c r="Y26" s="94">
        <v>58.558829636328198</v>
      </c>
      <c r="Z26" s="94">
        <v>60.457273774429154</v>
      </c>
      <c r="AA26" s="94">
        <v>61.704551221264524</v>
      </c>
      <c r="AB26" s="94">
        <v>63.432251644437223</v>
      </c>
      <c r="AC26" s="94">
        <v>64.281448651309475</v>
      </c>
      <c r="AD26" s="94">
        <v>65.16639857703359</v>
      </c>
      <c r="AE26" s="94">
        <v>66.826227059995546</v>
      </c>
      <c r="AF26" s="94">
        <v>67.109572810972637</v>
      </c>
      <c r="AG26" s="94">
        <v>66.715057080070281</v>
      </c>
      <c r="AH26" s="94">
        <v>64.549562741303475</v>
      </c>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row>
    <row r="27" spans="1:78" x14ac:dyDescent="0.2">
      <c r="A27" s="24" t="s">
        <v>23</v>
      </c>
      <c r="B27" s="25" t="s">
        <v>117</v>
      </c>
      <c r="C27" s="26" t="s">
        <v>39</v>
      </c>
      <c r="D27" s="26" t="s">
        <v>39</v>
      </c>
      <c r="E27" s="26" t="s">
        <v>39</v>
      </c>
      <c r="F27" s="26" t="s">
        <v>39</v>
      </c>
      <c r="G27" s="26" t="s">
        <v>39</v>
      </c>
      <c r="H27" s="26" t="s">
        <v>39</v>
      </c>
      <c r="I27" s="26" t="s">
        <v>39</v>
      </c>
      <c r="J27" s="26" t="s">
        <v>39</v>
      </c>
      <c r="K27" s="26" t="s">
        <v>39</v>
      </c>
      <c r="L27" s="26" t="s">
        <v>39</v>
      </c>
      <c r="M27" s="26">
        <v>54.046171960917789</v>
      </c>
      <c r="N27" s="26">
        <v>51.780429733540998</v>
      </c>
      <c r="O27" s="26">
        <v>52.827061958748345</v>
      </c>
      <c r="P27" s="26">
        <v>54.08314602012414</v>
      </c>
      <c r="Q27" s="26">
        <v>54.4122090208907</v>
      </c>
      <c r="R27" s="26">
        <v>55.998876280687988</v>
      </c>
      <c r="S27" s="26">
        <v>58.013248439653694</v>
      </c>
      <c r="T27" s="26">
        <v>59.216671098014103</v>
      </c>
      <c r="U27" s="26">
        <v>59.700231123454827</v>
      </c>
      <c r="V27" s="26">
        <v>57.849678027775767</v>
      </c>
      <c r="W27" s="26">
        <v>55.739371288349332</v>
      </c>
      <c r="X27" s="26">
        <v>56.932881387827692</v>
      </c>
      <c r="Y27" s="26">
        <v>58.271213858539774</v>
      </c>
      <c r="Z27" s="26">
        <v>59.363409423107043</v>
      </c>
      <c r="AA27" s="26">
        <v>61.284802925572549</v>
      </c>
      <c r="AB27" s="26">
        <v>63.076889017895915</v>
      </c>
      <c r="AC27" s="26">
        <v>65.194165416870163</v>
      </c>
      <c r="AD27" s="26">
        <v>66.476600091464633</v>
      </c>
      <c r="AE27" s="26">
        <v>68.215771746825482</v>
      </c>
      <c r="AF27" s="26">
        <v>69.642985104376891</v>
      </c>
      <c r="AG27" s="26">
        <v>68.295521299985722</v>
      </c>
      <c r="AH27" s="26">
        <v>69.272690450817265</v>
      </c>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row>
    <row r="28" spans="1:78" x14ac:dyDescent="0.2">
      <c r="A28" s="12" t="s">
        <v>24</v>
      </c>
      <c r="B28" s="116" t="s">
        <v>118</v>
      </c>
      <c r="C28" s="13">
        <v>38.110798834593879</v>
      </c>
      <c r="D28" s="13">
        <v>39.39256821562838</v>
      </c>
      <c r="E28" s="13">
        <v>41.978242922104485</v>
      </c>
      <c r="F28" s="13">
        <v>40.614199672249711</v>
      </c>
      <c r="G28" s="13">
        <v>39.802828806954778</v>
      </c>
      <c r="H28" s="13">
        <v>36.751437816594262</v>
      </c>
      <c r="I28" s="13">
        <v>38.224354198941214</v>
      </c>
      <c r="J28" s="13">
        <v>39.360161867326454</v>
      </c>
      <c r="K28" s="13">
        <v>38.620654049697137</v>
      </c>
      <c r="L28" s="13">
        <v>41.456073581988768</v>
      </c>
      <c r="M28" s="13">
        <v>42.483721828152269</v>
      </c>
      <c r="N28" s="13">
        <v>42.663496793980855</v>
      </c>
      <c r="O28" s="13">
        <v>43.454238970417336</v>
      </c>
      <c r="P28" s="13">
        <v>42.930938280188691</v>
      </c>
      <c r="Q28" s="13">
        <v>43.343448832484547</v>
      </c>
      <c r="R28" s="13">
        <v>44.47634443139296</v>
      </c>
      <c r="S28" s="13">
        <v>45.787264056862483</v>
      </c>
      <c r="T28" s="13">
        <v>46.421542065166435</v>
      </c>
      <c r="U28" s="13">
        <v>45.320703006459397</v>
      </c>
      <c r="V28" s="13">
        <v>46.668780172378256</v>
      </c>
      <c r="W28" s="13">
        <v>46.930043842539249</v>
      </c>
      <c r="X28" s="13">
        <v>47.029052431340112</v>
      </c>
      <c r="Y28" s="13">
        <v>49.359462152378057</v>
      </c>
      <c r="Z28" s="13">
        <v>49.504765629146945</v>
      </c>
      <c r="AA28" s="13">
        <v>51.123316382533417</v>
      </c>
      <c r="AB28" s="13">
        <v>51.424990935567862</v>
      </c>
      <c r="AC28" s="13">
        <v>51.430194616658653</v>
      </c>
      <c r="AD28" s="13">
        <v>53.175555609504514</v>
      </c>
      <c r="AE28" s="13">
        <v>55.093492187837853</v>
      </c>
      <c r="AF28" s="13">
        <v>56.215465437141233</v>
      </c>
      <c r="AG28" s="13">
        <v>55.697416114028229</v>
      </c>
      <c r="AH28" s="13">
        <v>58.228352134695186</v>
      </c>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row>
    <row r="29" spans="1:78" x14ac:dyDescent="0.2">
      <c r="A29" s="24" t="s">
        <v>15</v>
      </c>
      <c r="B29" s="25" t="s">
        <v>119</v>
      </c>
      <c r="C29" s="26" t="s">
        <v>39</v>
      </c>
      <c r="D29" s="26" t="s">
        <v>39</v>
      </c>
      <c r="E29" s="26" t="s">
        <v>39</v>
      </c>
      <c r="F29" s="26" t="s">
        <v>39</v>
      </c>
      <c r="G29" s="26" t="s">
        <v>39</v>
      </c>
      <c r="H29" s="26">
        <v>33.691588704673656</v>
      </c>
      <c r="I29" s="26">
        <v>34.728001803816568</v>
      </c>
      <c r="J29" s="26">
        <v>37.14849784575118</v>
      </c>
      <c r="K29" s="26">
        <v>37.16847421149965</v>
      </c>
      <c r="L29" s="26">
        <v>37.451225728423395</v>
      </c>
      <c r="M29" s="26">
        <v>38.230305107663447</v>
      </c>
      <c r="N29" s="26">
        <v>37.471442351618137</v>
      </c>
      <c r="O29" s="26">
        <v>37.749778507800073</v>
      </c>
      <c r="P29" s="26">
        <v>37.400008303614797</v>
      </c>
      <c r="Q29" s="26">
        <v>38.676825760371983</v>
      </c>
      <c r="R29" s="26">
        <v>40.379187874990677</v>
      </c>
      <c r="S29" s="26">
        <v>41.364421355072089</v>
      </c>
      <c r="T29" s="26">
        <v>41.528935524640822</v>
      </c>
      <c r="U29" s="26">
        <v>41.547455382921044</v>
      </c>
      <c r="V29" s="26">
        <v>41.382832500687151</v>
      </c>
      <c r="W29" s="26">
        <v>41.292024497624411</v>
      </c>
      <c r="X29" s="26">
        <v>41.828528882652748</v>
      </c>
      <c r="Y29" s="26">
        <v>42.73887660742183</v>
      </c>
      <c r="Z29" s="26">
        <v>43.055942706454992</v>
      </c>
      <c r="AA29" s="26">
        <v>42.256654563689409</v>
      </c>
      <c r="AB29" s="26">
        <v>42.741492960977133</v>
      </c>
      <c r="AC29" s="26">
        <v>43.366142024432733</v>
      </c>
      <c r="AD29" s="26">
        <v>43.25000674789792</v>
      </c>
      <c r="AE29" s="26">
        <v>43.983567242833168</v>
      </c>
      <c r="AF29" s="26">
        <v>45.199863854229193</v>
      </c>
      <c r="AG29" s="26">
        <v>42.9865915110624</v>
      </c>
      <c r="AH29" s="26">
        <v>44.645781085307064</v>
      </c>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row>
    <row r="30" spans="1:78" x14ac:dyDescent="0.2">
      <c r="A30" s="12" t="s">
        <v>27</v>
      </c>
      <c r="B30" s="116" t="s">
        <v>120</v>
      </c>
      <c r="C30" s="13">
        <v>30.408595717179928</v>
      </c>
      <c r="D30" s="13">
        <v>31.779551861674701</v>
      </c>
      <c r="E30" s="13">
        <v>32.760449049885274</v>
      </c>
      <c r="F30" s="13">
        <v>33.220644531258117</v>
      </c>
      <c r="G30" s="13">
        <v>33.254552925064743</v>
      </c>
      <c r="H30" s="13">
        <v>34.05671312297568</v>
      </c>
      <c r="I30" s="13">
        <v>34.668003766778078</v>
      </c>
      <c r="J30" s="13">
        <v>36.574270986132618</v>
      </c>
      <c r="K30" s="13">
        <v>37.223160356917184</v>
      </c>
      <c r="L30" s="13">
        <v>38.416007487789173</v>
      </c>
      <c r="M30" s="13">
        <v>38.761049330228253</v>
      </c>
      <c r="N30" s="13">
        <v>39.251108200134546</v>
      </c>
      <c r="O30" s="13">
        <v>39.33991345554837</v>
      </c>
      <c r="P30" s="13">
        <v>37.914122004669991</v>
      </c>
      <c r="Q30" s="13">
        <v>37.820858498128317</v>
      </c>
      <c r="R30" s="13">
        <v>38.032410006752833</v>
      </c>
      <c r="S30" s="13">
        <v>39.228034355815275</v>
      </c>
      <c r="T30" s="13">
        <v>40.629274421988057</v>
      </c>
      <c r="U30" s="13">
        <v>41.942387505853318</v>
      </c>
      <c r="V30" s="13">
        <v>42.219391299605981</v>
      </c>
      <c r="W30" s="13">
        <v>41.990018519747885</v>
      </c>
      <c r="X30" s="13">
        <v>42.295839576966934</v>
      </c>
      <c r="Y30" s="13">
        <v>42.592698567584115</v>
      </c>
      <c r="Z30" s="13">
        <v>42.154163368680443</v>
      </c>
      <c r="AA30" s="13">
        <v>41.888993665261744</v>
      </c>
      <c r="AB30" s="13">
        <v>42.598003951384882</v>
      </c>
      <c r="AC30" s="13">
        <v>43.661950374461625</v>
      </c>
      <c r="AD30" s="13">
        <v>44.797657363412448</v>
      </c>
      <c r="AE30" s="13">
        <v>46.169292376526208</v>
      </c>
      <c r="AF30" s="13">
        <v>47.461705022221956</v>
      </c>
      <c r="AG30" s="13">
        <v>47.246524360855318</v>
      </c>
      <c r="AH30" s="13">
        <v>51.019578879448346</v>
      </c>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row>
    <row r="31" spans="1:78" x14ac:dyDescent="0.2">
      <c r="A31" s="24" t="s">
        <v>16</v>
      </c>
      <c r="B31" s="25" t="s">
        <v>121</v>
      </c>
      <c r="C31" s="26">
        <v>46.724573641418914</v>
      </c>
      <c r="D31" s="26">
        <v>45.932846619651748</v>
      </c>
      <c r="E31" s="26">
        <v>45.634823152150759</v>
      </c>
      <c r="F31" s="26">
        <v>46.492641182997247</v>
      </c>
      <c r="G31" s="26">
        <v>47.842558089818716</v>
      </c>
      <c r="H31" s="26">
        <v>49.691904949252297</v>
      </c>
      <c r="I31" s="26">
        <v>50.519801180648578</v>
      </c>
      <c r="J31" s="26">
        <v>49.894020754256289</v>
      </c>
      <c r="K31" s="26">
        <v>49.217681126430719</v>
      </c>
      <c r="L31" s="26">
        <v>50.390391309179265</v>
      </c>
      <c r="M31" s="26">
        <v>51.284997800814878</v>
      </c>
      <c r="N31" s="26">
        <v>52.206781139008385</v>
      </c>
      <c r="O31" s="26">
        <v>52.714675110750328</v>
      </c>
      <c r="P31" s="26">
        <v>53.17773557249626</v>
      </c>
      <c r="Q31" s="26">
        <v>53.442789082113407</v>
      </c>
      <c r="R31" s="26">
        <v>54.765715246712702</v>
      </c>
      <c r="S31" s="26">
        <v>55.411864402152105</v>
      </c>
      <c r="T31" s="26">
        <v>55.746806050761471</v>
      </c>
      <c r="U31" s="26">
        <v>55.927866742161292</v>
      </c>
      <c r="V31" s="26">
        <v>54.729899852718667</v>
      </c>
      <c r="W31" s="26">
        <v>54.144303846829018</v>
      </c>
      <c r="X31" s="26">
        <v>54.422379247381592</v>
      </c>
      <c r="Y31" s="26">
        <v>54.017677667583975</v>
      </c>
      <c r="Z31" s="26">
        <v>55.382011064884566</v>
      </c>
      <c r="AA31" s="26">
        <v>56.68142717093302</v>
      </c>
      <c r="AB31" s="26">
        <v>56.80674259684271</v>
      </c>
      <c r="AC31" s="26">
        <v>58.797476730704716</v>
      </c>
      <c r="AD31" s="26">
        <v>60.066585461181674</v>
      </c>
      <c r="AE31" s="26">
        <v>61.339905078662241</v>
      </c>
      <c r="AF31" s="26">
        <v>62.290053256822283</v>
      </c>
      <c r="AG31" s="26">
        <v>61.386416652483618</v>
      </c>
      <c r="AH31" s="26">
        <v>63.302346116511465</v>
      </c>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row>
    <row r="32" spans="1:78" x14ac:dyDescent="0.2">
      <c r="A32" s="12" t="s">
        <v>28</v>
      </c>
      <c r="B32" s="116" t="s">
        <v>122</v>
      </c>
      <c r="C32" s="13" t="s">
        <v>39</v>
      </c>
      <c r="D32" s="13" t="s">
        <v>39</v>
      </c>
      <c r="E32" s="13" t="s">
        <v>39</v>
      </c>
      <c r="F32" s="13" t="s">
        <v>39</v>
      </c>
      <c r="G32" s="13" t="s">
        <v>39</v>
      </c>
      <c r="H32" s="13" t="s">
        <v>39</v>
      </c>
      <c r="I32" s="13">
        <v>52.879073163644833</v>
      </c>
      <c r="J32" s="13">
        <v>54.38573912007454</v>
      </c>
      <c r="K32" s="13">
        <v>55.670897723530956</v>
      </c>
      <c r="L32" s="13">
        <v>56.03285488134928</v>
      </c>
      <c r="M32" s="13">
        <v>56.549947683213432</v>
      </c>
      <c r="N32" s="13">
        <v>56.612530632171378</v>
      </c>
      <c r="O32" s="13">
        <v>56.638102624958471</v>
      </c>
      <c r="P32" s="13">
        <v>55.917720396156099</v>
      </c>
      <c r="Q32" s="13">
        <v>55.28459898746187</v>
      </c>
      <c r="R32" s="13">
        <v>55.198585098140725</v>
      </c>
      <c r="S32" s="13">
        <v>55.295385537231766</v>
      </c>
      <c r="T32" s="13">
        <v>56.914656686053114</v>
      </c>
      <c r="U32" s="13">
        <v>58.257612452941714</v>
      </c>
      <c r="V32" s="13">
        <v>57.741975025834449</v>
      </c>
      <c r="W32" s="13">
        <v>56.787033845272539</v>
      </c>
      <c r="X32" s="13">
        <v>56.986375194981363</v>
      </c>
      <c r="Y32" s="13">
        <v>57.918378262504447</v>
      </c>
      <c r="Z32" s="13">
        <v>57.400901249207337</v>
      </c>
      <c r="AA32" s="13">
        <v>57.414359118739981</v>
      </c>
      <c r="AB32" s="13">
        <v>57.323774711947884</v>
      </c>
      <c r="AC32" s="13">
        <v>57.568180279321837</v>
      </c>
      <c r="AD32" s="13">
        <v>57.446282276713774</v>
      </c>
      <c r="AE32" s="13">
        <v>57.389349621819257</v>
      </c>
      <c r="AF32" s="13">
        <v>57.279606173674246</v>
      </c>
      <c r="AG32" s="13">
        <v>57.346299718041486</v>
      </c>
      <c r="AH32" s="13">
        <v>59.057819583057871</v>
      </c>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row>
    <row r="33" spans="1:78" x14ac:dyDescent="0.2">
      <c r="A33" s="24" t="s">
        <v>29</v>
      </c>
      <c r="B33" s="25" t="s">
        <v>123</v>
      </c>
      <c r="C33" s="26" t="s">
        <v>39</v>
      </c>
      <c r="D33" s="26" t="s">
        <v>39</v>
      </c>
      <c r="E33" s="26" t="s">
        <v>39</v>
      </c>
      <c r="F33" s="26" t="s">
        <v>39</v>
      </c>
      <c r="G33" s="26" t="s">
        <v>39</v>
      </c>
      <c r="H33" s="26" t="s">
        <v>39</v>
      </c>
      <c r="I33" s="26" t="s">
        <v>39</v>
      </c>
      <c r="J33" s="26">
        <v>50.158689028674821</v>
      </c>
      <c r="K33" s="26">
        <v>50.131714213697201</v>
      </c>
      <c r="L33" s="26">
        <v>48.620422300384909</v>
      </c>
      <c r="M33" s="26">
        <v>46.460099174608644</v>
      </c>
      <c r="N33" s="26">
        <v>45.907029023922249</v>
      </c>
      <c r="O33" s="26">
        <v>44.636772342934648</v>
      </c>
      <c r="P33" s="26">
        <v>44.399919384911115</v>
      </c>
      <c r="Q33" s="26">
        <v>44.323411807837552</v>
      </c>
      <c r="R33" s="26">
        <v>44.856550953065245</v>
      </c>
      <c r="S33" s="26">
        <v>46.04945214775212</v>
      </c>
      <c r="T33" s="26">
        <v>48.582802067276567</v>
      </c>
      <c r="U33" s="26">
        <v>50.373501266749301</v>
      </c>
      <c r="V33" s="26">
        <v>50.645466635697417</v>
      </c>
      <c r="W33" s="26">
        <v>50.284167033188979</v>
      </c>
      <c r="X33" s="26">
        <v>50.453377802105848</v>
      </c>
      <c r="Y33" s="26">
        <v>51.076681448827337</v>
      </c>
      <c r="Z33" s="26">
        <v>51.377503105051673</v>
      </c>
      <c r="AA33" s="26">
        <v>53.302686570883601</v>
      </c>
      <c r="AB33" s="26">
        <v>54.842000407196508</v>
      </c>
      <c r="AC33" s="26">
        <v>56.30360515258208</v>
      </c>
      <c r="AD33" s="26">
        <v>57.375909981529318</v>
      </c>
      <c r="AE33" s="26">
        <v>58.719974394088844</v>
      </c>
      <c r="AF33" s="26">
        <v>58.988451945941485</v>
      </c>
      <c r="AG33" s="26">
        <v>59.2172444468412</v>
      </c>
      <c r="AH33" s="26">
        <v>62.108988736620816</v>
      </c>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row>
    <row r="34" spans="1:78" x14ac:dyDescent="0.2">
      <c r="A34" s="12" t="s">
        <v>30</v>
      </c>
      <c r="B34" s="116" t="s">
        <v>124</v>
      </c>
      <c r="C34" s="13">
        <v>55.720892462345283</v>
      </c>
      <c r="D34" s="13">
        <v>56.854074175915869</v>
      </c>
      <c r="E34" s="13">
        <v>55.825532947361566</v>
      </c>
      <c r="F34" s="13">
        <v>54.609663104092895</v>
      </c>
      <c r="G34" s="13">
        <v>53.00545758975079</v>
      </c>
      <c r="H34" s="13">
        <v>53.140965549288126</v>
      </c>
      <c r="I34" s="13">
        <v>53.550360288010879</v>
      </c>
      <c r="J34" s="13">
        <v>53.781210750055855</v>
      </c>
      <c r="K34" s="13">
        <v>55.484650363379082</v>
      </c>
      <c r="L34" s="13">
        <v>56.325785424022797</v>
      </c>
      <c r="M34" s="13">
        <v>57.115721929679808</v>
      </c>
      <c r="N34" s="13">
        <v>57.624781059073371</v>
      </c>
      <c r="O34" s="13">
        <v>57.685972286676737</v>
      </c>
      <c r="P34" s="13">
        <v>57.18581863253231</v>
      </c>
      <c r="Q34" s="13">
        <v>57.300343028831279</v>
      </c>
      <c r="R34" s="13">
        <v>57.443486150882201</v>
      </c>
      <c r="S34" s="13">
        <v>57.847332313062637</v>
      </c>
      <c r="T34" s="13">
        <v>57.684367808770808</v>
      </c>
      <c r="U34" s="13">
        <v>58.235746318626028</v>
      </c>
      <c r="V34" s="13">
        <v>57.264642683437259</v>
      </c>
      <c r="W34" s="13">
        <v>57.061622491012351</v>
      </c>
      <c r="X34" s="13">
        <v>55.360479074367518</v>
      </c>
      <c r="Y34" s="13">
        <v>54.009405142180569</v>
      </c>
      <c r="Z34" s="13">
        <v>54.274920894139484</v>
      </c>
      <c r="AA34" s="13">
        <v>57.238133674397226</v>
      </c>
      <c r="AB34" s="13">
        <v>58.430648274420278</v>
      </c>
      <c r="AC34" s="13">
        <v>59.908643320571876</v>
      </c>
      <c r="AD34" s="13">
        <v>62.204565031266178</v>
      </c>
      <c r="AE34" s="13">
        <v>64.585586353829854</v>
      </c>
      <c r="AF34" s="13">
        <v>65.270999364399188</v>
      </c>
      <c r="AG34" s="13">
        <v>64.219572457010187</v>
      </c>
      <c r="AH34" s="13">
        <v>66.555130345702111</v>
      </c>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row>
    <row r="35" spans="1:78" x14ac:dyDescent="0.2">
      <c r="A35" s="24" t="s">
        <v>34</v>
      </c>
      <c r="B35" s="25" t="s">
        <v>125</v>
      </c>
      <c r="C35" s="26" t="s">
        <v>39</v>
      </c>
      <c r="D35" s="26" t="s">
        <v>39</v>
      </c>
      <c r="E35" s="26" t="s">
        <v>39</v>
      </c>
      <c r="F35" s="26" t="s">
        <v>39</v>
      </c>
      <c r="G35" s="26">
        <v>53.815615893854179</v>
      </c>
      <c r="H35" s="26">
        <v>54.571236059750412</v>
      </c>
      <c r="I35" s="26">
        <v>56.239013074917104</v>
      </c>
      <c r="J35" s="26">
        <v>56.043646090266591</v>
      </c>
      <c r="K35" s="26">
        <v>55.417407218390927</v>
      </c>
      <c r="L35" s="26">
        <v>54.145785113684248</v>
      </c>
      <c r="M35" s="26">
        <v>53.37785049936258</v>
      </c>
      <c r="N35" s="26">
        <v>53.402749113632389</v>
      </c>
      <c r="O35" s="26">
        <v>52.349376077012622</v>
      </c>
      <c r="P35" s="26">
        <v>51.547942948555018</v>
      </c>
      <c r="Q35" s="26">
        <v>50.083021971685859</v>
      </c>
      <c r="R35" s="26">
        <v>50.384761362184783</v>
      </c>
      <c r="S35" s="26">
        <v>51.506895135919891</v>
      </c>
      <c r="T35" s="26">
        <v>52.456337790478017</v>
      </c>
      <c r="U35" s="26">
        <v>54.040255869526263</v>
      </c>
      <c r="V35" s="26">
        <v>52.238067087067257</v>
      </c>
      <c r="W35" s="26">
        <v>51.592780517913766</v>
      </c>
      <c r="X35" s="26">
        <v>51.604128458219428</v>
      </c>
      <c r="Y35" s="26">
        <v>52.110285187123417</v>
      </c>
      <c r="Z35" s="26">
        <v>52.589995597893598</v>
      </c>
      <c r="AA35" s="26">
        <v>53.172286978224783</v>
      </c>
      <c r="AB35" s="26">
        <v>54.386267057380962</v>
      </c>
      <c r="AC35" s="26">
        <v>56.567925247446979</v>
      </c>
      <c r="AD35" s="26">
        <v>58.114145307365561</v>
      </c>
      <c r="AE35" s="26">
        <v>59.288069252896001</v>
      </c>
      <c r="AF35" s="26">
        <v>60.631337347452032</v>
      </c>
      <c r="AG35" s="26">
        <v>59.647264880751628</v>
      </c>
      <c r="AH35" s="26">
        <v>63.201081810314804</v>
      </c>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row>
    <row r="36" spans="1:78" x14ac:dyDescent="0.2">
      <c r="A36" s="12" t="s">
        <v>33</v>
      </c>
      <c r="B36" s="116" t="s">
        <v>126</v>
      </c>
      <c r="C36" s="13" t="s">
        <v>39</v>
      </c>
      <c r="D36" s="13" t="s">
        <v>39</v>
      </c>
      <c r="E36" s="13" t="s">
        <v>39</v>
      </c>
      <c r="F36" s="13" t="s">
        <v>39</v>
      </c>
      <c r="G36" s="13" t="s">
        <v>39</v>
      </c>
      <c r="H36" s="13" t="s">
        <v>39</v>
      </c>
      <c r="I36" s="13" t="s">
        <v>39</v>
      </c>
      <c r="J36" s="13" t="s">
        <v>39</v>
      </c>
      <c r="K36" s="13" t="s">
        <v>39</v>
      </c>
      <c r="L36" s="13" t="s">
        <v>39</v>
      </c>
      <c r="M36" s="13">
        <v>59.311789813459065</v>
      </c>
      <c r="N36" s="13">
        <v>59.942860538178039</v>
      </c>
      <c r="O36" s="13">
        <v>59.090232335540193</v>
      </c>
      <c r="P36" s="13">
        <v>57.658163605377297</v>
      </c>
      <c r="Q36" s="13">
        <v>59.810964041885669</v>
      </c>
      <c r="R36" s="13">
        <v>60.570305960789781</v>
      </c>
      <c r="S36" s="13">
        <v>60.599314614763024</v>
      </c>
      <c r="T36" s="13">
        <v>61.433334943867614</v>
      </c>
      <c r="U36" s="13">
        <v>62.971316045380128</v>
      </c>
      <c r="V36" s="13">
        <v>61.72981757371091</v>
      </c>
      <c r="W36" s="13">
        <v>59.733863925663968</v>
      </c>
      <c r="X36" s="13">
        <v>58.493588145423907</v>
      </c>
      <c r="Y36" s="13">
        <v>58.442499963347231</v>
      </c>
      <c r="Z36" s="13">
        <v>56.869104130838444</v>
      </c>
      <c r="AA36" s="13">
        <v>57.270920544231942</v>
      </c>
      <c r="AB36" s="13">
        <v>58.12480548007661</v>
      </c>
      <c r="AC36" s="13">
        <v>59.691343106437117</v>
      </c>
      <c r="AD36" s="13">
        <v>62.298027333082516</v>
      </c>
      <c r="AE36" s="13">
        <v>63.970044784411108</v>
      </c>
      <c r="AF36" s="13">
        <v>65.731061540811382</v>
      </c>
      <c r="AG36" s="13">
        <v>65.173657850313148</v>
      </c>
      <c r="AH36" s="13">
        <v>65.642188260755205</v>
      </c>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row>
    <row r="37" spans="1:78" x14ac:dyDescent="0.2">
      <c r="A37" s="24" t="s">
        <v>12</v>
      </c>
      <c r="B37" s="25" t="s">
        <v>127</v>
      </c>
      <c r="C37" s="26">
        <v>30.491135279788541</v>
      </c>
      <c r="D37" s="26">
        <v>31.310253983668737</v>
      </c>
      <c r="E37" s="26">
        <v>30.874247521907883</v>
      </c>
      <c r="F37" s="26">
        <v>29.79624174570629</v>
      </c>
      <c r="G37" s="26">
        <v>29.610374550603844</v>
      </c>
      <c r="H37" s="26">
        <v>30.310926073063673</v>
      </c>
      <c r="I37" s="26">
        <v>31.269649352877536</v>
      </c>
      <c r="J37" s="26">
        <v>32.491089403071292</v>
      </c>
      <c r="K37" s="26">
        <v>33.713813448052186</v>
      </c>
      <c r="L37" s="26">
        <v>35.915711720002037</v>
      </c>
      <c r="M37" s="26">
        <v>38.720189766523831</v>
      </c>
      <c r="N37" s="26">
        <v>40.237713580507361</v>
      </c>
      <c r="O37" s="26">
        <v>42.197134861739258</v>
      </c>
      <c r="P37" s="26">
        <v>43.63669059854454</v>
      </c>
      <c r="Q37" s="26">
        <v>45.2533966925076</v>
      </c>
      <c r="R37" s="26">
        <v>46.851644233341219</v>
      </c>
      <c r="S37" s="26">
        <v>48.685938828470363</v>
      </c>
      <c r="T37" s="26">
        <v>50.057129168228876</v>
      </c>
      <c r="U37" s="26">
        <v>50.056260529543778</v>
      </c>
      <c r="V37" s="26">
        <v>47.907512161323503</v>
      </c>
      <c r="W37" s="26">
        <v>47.299753526370964</v>
      </c>
      <c r="X37" s="26">
        <v>46.990321399683197</v>
      </c>
      <c r="Y37" s="26">
        <v>45.289465907742084</v>
      </c>
      <c r="Z37" s="26">
        <v>44.33223448227217</v>
      </c>
      <c r="AA37" s="26">
        <v>44.952060894785959</v>
      </c>
      <c r="AB37" s="26">
        <v>46.257887364735538</v>
      </c>
      <c r="AC37" s="26">
        <v>47.867725002869804</v>
      </c>
      <c r="AD37" s="26">
        <v>49.009340814123398</v>
      </c>
      <c r="AE37" s="26">
        <v>50.179536443705707</v>
      </c>
      <c r="AF37" s="26">
        <v>50.926131124289974</v>
      </c>
      <c r="AG37" s="26">
        <v>49.25921785325157</v>
      </c>
      <c r="AH37" s="26">
        <v>51.096626321239178</v>
      </c>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row>
    <row r="38" spans="1:78" x14ac:dyDescent="0.2">
      <c r="A38" s="12" t="s">
        <v>32</v>
      </c>
      <c r="B38" s="116" t="s">
        <v>128</v>
      </c>
      <c r="C38" s="13" t="s">
        <v>39</v>
      </c>
      <c r="D38" s="13" t="s">
        <v>39</v>
      </c>
      <c r="E38" s="13" t="s">
        <v>39</v>
      </c>
      <c r="F38" s="13" t="s">
        <v>39</v>
      </c>
      <c r="G38" s="13" t="s">
        <v>39</v>
      </c>
      <c r="H38" s="13" t="s">
        <v>39</v>
      </c>
      <c r="I38" s="13" t="s">
        <v>39</v>
      </c>
      <c r="J38" s="13" t="s">
        <v>39</v>
      </c>
      <c r="K38" s="13" t="s">
        <v>39</v>
      </c>
      <c r="L38" s="13" t="s">
        <v>39</v>
      </c>
      <c r="M38" s="13" t="s">
        <v>39</v>
      </c>
      <c r="N38" s="13" t="s">
        <v>39</v>
      </c>
      <c r="O38" s="13">
        <v>62.994598684377117</v>
      </c>
      <c r="P38" s="13">
        <v>62.42420356219715</v>
      </c>
      <c r="Q38" s="13">
        <v>61.378448363637084</v>
      </c>
      <c r="R38" s="13">
        <v>61.380653497193293</v>
      </c>
      <c r="S38" s="13">
        <v>61.61517129128606</v>
      </c>
      <c r="T38" s="13">
        <v>61.133533086992621</v>
      </c>
      <c r="U38" s="13">
        <v>61.125744599753773</v>
      </c>
      <c r="V38" s="13">
        <v>59.773153324253826</v>
      </c>
      <c r="W38" s="13">
        <v>59.502937474946876</v>
      </c>
      <c r="X38" s="13">
        <v>61.121835848332637</v>
      </c>
      <c r="Y38" s="13">
        <v>61.847906363998298</v>
      </c>
      <c r="Z38" s="13">
        <v>62.509867543688472</v>
      </c>
      <c r="AA38" s="13">
        <v>63.246748299086924</v>
      </c>
      <c r="AB38" s="13">
        <v>64.126036265570377</v>
      </c>
      <c r="AC38" s="13">
        <v>64.953447799796123</v>
      </c>
      <c r="AD38" s="13">
        <v>65.652476412432179</v>
      </c>
      <c r="AE38" s="13">
        <v>66.262427381701428</v>
      </c>
      <c r="AF38" s="13">
        <v>65.998210388057373</v>
      </c>
      <c r="AG38" s="13">
        <v>64.309175248128199</v>
      </c>
      <c r="AH38" s="13">
        <v>66.905407107081629</v>
      </c>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row>
    <row r="39" spans="1:78" x14ac:dyDescent="0.2">
      <c r="A39" s="24" t="s">
        <v>5</v>
      </c>
      <c r="B39" s="25" t="s">
        <v>129</v>
      </c>
      <c r="C39" s="26" t="s">
        <v>39</v>
      </c>
      <c r="D39" s="26">
        <v>49.067075306366071</v>
      </c>
      <c r="E39" s="26">
        <v>48.356222817007755</v>
      </c>
      <c r="F39" s="26">
        <v>47.280472083007211</v>
      </c>
      <c r="G39" s="26">
        <v>46.948957495208177</v>
      </c>
      <c r="H39" s="26">
        <v>47.640274340437159</v>
      </c>
      <c r="I39" s="26">
        <v>50.492483119918887</v>
      </c>
      <c r="J39" s="26">
        <v>50.579336603803171</v>
      </c>
      <c r="K39" s="26">
        <v>51.534230159945821</v>
      </c>
      <c r="L39" s="26">
        <v>51.226265644203636</v>
      </c>
      <c r="M39" s="26">
        <v>51.778192998673454</v>
      </c>
      <c r="N39" s="26">
        <v>50.755015024714169</v>
      </c>
      <c r="O39" s="26">
        <v>51.479053971801036</v>
      </c>
      <c r="P39" s="26">
        <v>50.280704943481439</v>
      </c>
      <c r="Q39" s="26">
        <v>50.300769609666141</v>
      </c>
      <c r="R39" s="26">
        <v>50.462366628188065</v>
      </c>
      <c r="S39" s="26">
        <v>50.881573270861963</v>
      </c>
      <c r="T39" s="26">
        <v>51.350853674151722</v>
      </c>
      <c r="U39" s="26">
        <v>52.66553416553019</v>
      </c>
      <c r="V39" s="26">
        <v>52.079823270605701</v>
      </c>
      <c r="W39" s="26">
        <v>51.889893442332585</v>
      </c>
      <c r="X39" s="26">
        <v>53.102087516391919</v>
      </c>
      <c r="Y39" s="26">
        <v>53.434500997006339</v>
      </c>
      <c r="Z39" s="26">
        <v>53.705609205315305</v>
      </c>
      <c r="AA39" s="26">
        <v>54.315749565970236</v>
      </c>
      <c r="AB39" s="26">
        <v>55.168581382257443</v>
      </c>
      <c r="AC39" s="26">
        <v>56.084087629429334</v>
      </c>
      <c r="AD39" s="26">
        <v>56.099689551632444</v>
      </c>
      <c r="AE39" s="26">
        <v>56.513345063857081</v>
      </c>
      <c r="AF39" s="26">
        <v>56.740084145591879</v>
      </c>
      <c r="AG39" s="26">
        <v>56.813839257095353</v>
      </c>
      <c r="AH39" s="26">
        <v>58.373965527900396</v>
      </c>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row>
    <row r="40" spans="1:78" x14ac:dyDescent="0.2">
      <c r="A40" s="12" t="s">
        <v>145</v>
      </c>
      <c r="B40" s="116" t="s">
        <v>130</v>
      </c>
      <c r="C40" s="13" t="s">
        <v>39</v>
      </c>
      <c r="D40" s="13" t="s">
        <v>39</v>
      </c>
      <c r="E40" s="13" t="s">
        <v>39</v>
      </c>
      <c r="F40" s="13" t="s">
        <v>39</v>
      </c>
      <c r="G40" s="13" t="s">
        <v>39</v>
      </c>
      <c r="H40" s="13" t="s">
        <v>39</v>
      </c>
      <c r="I40" s="13" t="s">
        <v>39</v>
      </c>
      <c r="J40" s="13" t="s">
        <v>39</v>
      </c>
      <c r="K40" s="13" t="s">
        <v>39</v>
      </c>
      <c r="L40" s="13" t="s">
        <v>39</v>
      </c>
      <c r="M40" s="13" t="s">
        <v>39</v>
      </c>
      <c r="N40" s="13" t="s">
        <v>39</v>
      </c>
      <c r="O40" s="13" t="s">
        <v>39</v>
      </c>
      <c r="P40" s="13" t="s">
        <v>39</v>
      </c>
      <c r="Q40" s="13" t="s">
        <v>39</v>
      </c>
      <c r="R40" s="13" t="s">
        <v>39</v>
      </c>
      <c r="S40" s="13">
        <v>25.500293078393788</v>
      </c>
      <c r="T40" s="13">
        <v>24.84217899242914</v>
      </c>
      <c r="U40" s="13">
        <v>25.428221062866591</v>
      </c>
      <c r="V40" s="13">
        <v>25.296055190680427</v>
      </c>
      <c r="W40" s="13">
        <v>27.451678111995562</v>
      </c>
      <c r="X40" s="13">
        <v>28.903889939512585</v>
      </c>
      <c r="Y40" s="13">
        <v>29.781029437657423</v>
      </c>
      <c r="Z40" s="13">
        <v>30.388996284787659</v>
      </c>
      <c r="AA40" s="13">
        <v>30.61768010479646</v>
      </c>
      <c r="AB40" s="13">
        <v>31.873039504792452</v>
      </c>
      <c r="AC40" s="13">
        <v>32.387382401682473</v>
      </c>
      <c r="AD40" s="13">
        <v>33.194445045234986</v>
      </c>
      <c r="AE40" s="13">
        <v>33.642806294981213</v>
      </c>
      <c r="AF40" s="13">
        <v>33.091805996339879</v>
      </c>
      <c r="AG40" s="13">
        <v>30.102514439857792</v>
      </c>
      <c r="AH40" s="13" t="s">
        <v>39</v>
      </c>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row>
    <row r="41" spans="1:78" x14ac:dyDescent="0.2">
      <c r="A41" s="24" t="s">
        <v>35</v>
      </c>
      <c r="B41" s="25" t="s">
        <v>131</v>
      </c>
      <c r="C41" s="26">
        <v>48.577190536063597</v>
      </c>
      <c r="D41" s="26">
        <v>47.827987895160149</v>
      </c>
      <c r="E41" s="26">
        <v>47.422137558026279</v>
      </c>
      <c r="F41" s="26">
        <v>47.242660609334365</v>
      </c>
      <c r="G41" s="26">
        <v>47.672275622972698</v>
      </c>
      <c r="H41" s="26">
        <v>48.153309141446009</v>
      </c>
      <c r="I41" s="26">
        <v>48.590079157711052</v>
      </c>
      <c r="J41" s="26">
        <v>49.632417071663696</v>
      </c>
      <c r="K41" s="26">
        <v>49.630684149742656</v>
      </c>
      <c r="L41" s="26">
        <v>50.44266793490992</v>
      </c>
      <c r="M41" s="26">
        <v>50.949968158230661</v>
      </c>
      <c r="N41" s="26">
        <v>51.847410074964024</v>
      </c>
      <c r="O41" s="26">
        <v>51.959510916155054</v>
      </c>
      <c r="P41" s="26">
        <v>51.642625576438249</v>
      </c>
      <c r="Q41" s="26">
        <v>51.499258623506378</v>
      </c>
      <c r="R41" s="26">
        <v>52.283756073469377</v>
      </c>
      <c r="S41" s="26">
        <v>52.20329513619955</v>
      </c>
      <c r="T41" s="26">
        <v>52.32639843287145</v>
      </c>
      <c r="U41" s="26">
        <v>52.515786648906612</v>
      </c>
      <c r="V41" s="26">
        <v>51.506018404311057</v>
      </c>
      <c r="W41" s="26">
        <v>50.979145551494689</v>
      </c>
      <c r="X41" s="26">
        <v>50.659282617616007</v>
      </c>
      <c r="Y41" s="26">
        <v>51.303482342694089</v>
      </c>
      <c r="Z41" s="26">
        <v>52.358485742190808</v>
      </c>
      <c r="AA41" s="26">
        <v>53.665805883726726</v>
      </c>
      <c r="AB41" s="26">
        <v>54.783641155172099</v>
      </c>
      <c r="AC41" s="26">
        <v>55.179270458519923</v>
      </c>
      <c r="AD41" s="26">
        <v>56.125751673426727</v>
      </c>
      <c r="AE41" s="26">
        <v>56.573641387127942</v>
      </c>
      <c r="AF41" s="26">
        <v>57.903031623983658</v>
      </c>
      <c r="AG41" s="26">
        <v>58.477919822809497</v>
      </c>
      <c r="AH41" s="26" t="s">
        <v>39</v>
      </c>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row>
    <row r="42" spans="1:78" x14ac:dyDescent="0.2">
      <c r="A42" s="27" t="s">
        <v>36</v>
      </c>
      <c r="B42" s="28" t="s">
        <v>132</v>
      </c>
      <c r="C42" s="29">
        <v>56.989358774397374</v>
      </c>
      <c r="D42" s="29">
        <v>56.10227602449315</v>
      </c>
      <c r="E42" s="29">
        <v>56.508416571178827</v>
      </c>
      <c r="F42" s="29">
        <v>57.012205796558604</v>
      </c>
      <c r="G42" s="29">
        <v>58.451947047784834</v>
      </c>
      <c r="H42" s="29">
        <v>59.027002125330952</v>
      </c>
      <c r="I42" s="29">
        <v>59.601929455491096</v>
      </c>
      <c r="J42" s="29">
        <v>60.657516747650433</v>
      </c>
      <c r="K42" s="29">
        <v>61.098768533332233</v>
      </c>
      <c r="L42" s="29">
        <v>61.346575527221226</v>
      </c>
      <c r="M42" s="29">
        <v>61.90662632056145</v>
      </c>
      <c r="N42" s="29">
        <v>61.08826990509381</v>
      </c>
      <c r="O42" s="29">
        <v>59.928651720487984</v>
      </c>
      <c r="P42" s="29">
        <v>59.375976140362937</v>
      </c>
      <c r="Q42" s="29">
        <v>59.228173610628367</v>
      </c>
      <c r="R42" s="29">
        <v>59.572510763777302</v>
      </c>
      <c r="S42" s="29">
        <v>60.246752748858853</v>
      </c>
      <c r="T42" s="29">
        <v>60.01871485018755</v>
      </c>
      <c r="U42" s="29">
        <v>59.640520906410813</v>
      </c>
      <c r="V42" s="29">
        <v>57.10709823567025</v>
      </c>
      <c r="W42" s="29">
        <v>56.202340252981401</v>
      </c>
      <c r="X42" s="29">
        <v>55.914596252015926</v>
      </c>
      <c r="Y42" s="29">
        <v>56.158106175455472</v>
      </c>
      <c r="Z42" s="29">
        <v>56.596370512287287</v>
      </c>
      <c r="AA42" s="29">
        <v>57.226687139072723</v>
      </c>
      <c r="AB42" s="29">
        <v>57.780356646796648</v>
      </c>
      <c r="AC42" s="29">
        <v>58.353896908918237</v>
      </c>
      <c r="AD42" s="29">
        <v>59.351838431672093</v>
      </c>
      <c r="AE42" s="29">
        <v>60.131072711557522</v>
      </c>
      <c r="AF42" s="29">
        <v>61.026488957076069</v>
      </c>
      <c r="AG42" s="29">
        <v>57.50964880434816</v>
      </c>
      <c r="AH42" s="29">
        <v>59.883386492399403</v>
      </c>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row>
    <row r="43" spans="1:78" x14ac:dyDescent="0.2">
      <c r="A43" s="24" t="s">
        <v>46</v>
      </c>
      <c r="B43" s="25" t="s">
        <v>133</v>
      </c>
      <c r="C43" s="26" t="s">
        <v>39</v>
      </c>
      <c r="D43" s="26" t="s">
        <v>39</v>
      </c>
      <c r="E43" s="26" t="s">
        <v>39</v>
      </c>
      <c r="F43" s="26" t="s">
        <v>39</v>
      </c>
      <c r="G43" s="26" t="s">
        <v>39</v>
      </c>
      <c r="H43" s="26" t="s">
        <v>39</v>
      </c>
      <c r="I43" s="26" t="s">
        <v>39</v>
      </c>
      <c r="J43" s="26" t="s">
        <v>39</v>
      </c>
      <c r="K43" s="26" t="s">
        <v>39</v>
      </c>
      <c r="L43" s="26" t="s">
        <v>39</v>
      </c>
      <c r="M43" s="26" t="s">
        <v>39</v>
      </c>
      <c r="N43" s="26">
        <v>46.343363080849265</v>
      </c>
      <c r="O43" s="26">
        <v>47.223635202782951</v>
      </c>
      <c r="P43" s="26">
        <v>47.082265448407391</v>
      </c>
      <c r="Q43" s="26">
        <v>48.361766181145228</v>
      </c>
      <c r="R43" s="26">
        <v>48.547489718576159</v>
      </c>
      <c r="S43" s="26">
        <v>49.069139474575174</v>
      </c>
      <c r="T43" s="26">
        <v>49.475241596867477</v>
      </c>
      <c r="U43" s="26">
        <v>50.613194459298612</v>
      </c>
      <c r="V43" s="26">
        <v>50.320158083945387</v>
      </c>
      <c r="W43" s="26" t="s">
        <v>39</v>
      </c>
      <c r="X43" s="26">
        <v>50.057862880045036</v>
      </c>
      <c r="Y43" s="26">
        <v>48.44902812064155</v>
      </c>
      <c r="Z43" s="26">
        <v>48.950855305224891</v>
      </c>
      <c r="AA43" s="26">
        <v>49.133128324126851</v>
      </c>
      <c r="AB43" s="26">
        <v>48.182435975869666</v>
      </c>
      <c r="AC43" s="26">
        <v>47.614649360852113</v>
      </c>
      <c r="AD43" s="26">
        <v>47.187578871242771</v>
      </c>
      <c r="AE43" s="26">
        <v>47.926417746899887</v>
      </c>
      <c r="AF43" s="26">
        <v>48.728564987238748</v>
      </c>
      <c r="AG43" s="26">
        <v>43.455097693967616</v>
      </c>
      <c r="AH43" s="26">
        <v>44.24272116298976</v>
      </c>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row>
    <row r="44" spans="1:78" x14ac:dyDescent="0.2">
      <c r="A44" s="12" t="s">
        <v>47</v>
      </c>
      <c r="B44" s="116" t="s">
        <v>134</v>
      </c>
      <c r="C44" s="13" t="s">
        <v>39</v>
      </c>
      <c r="D44" s="13" t="s">
        <v>39</v>
      </c>
      <c r="E44" s="13" t="s">
        <v>39</v>
      </c>
      <c r="F44" s="13" t="s">
        <v>39</v>
      </c>
      <c r="G44" s="13" t="s">
        <v>39</v>
      </c>
      <c r="H44" s="13" t="s">
        <v>39</v>
      </c>
      <c r="I44" s="13" t="s">
        <v>39</v>
      </c>
      <c r="J44" s="13" t="s">
        <v>39</v>
      </c>
      <c r="K44" s="13" t="s">
        <v>39</v>
      </c>
      <c r="L44" s="13" t="s">
        <v>39</v>
      </c>
      <c r="M44" s="13" t="s">
        <v>39</v>
      </c>
      <c r="N44" s="13" t="s">
        <v>39</v>
      </c>
      <c r="O44" s="13" t="s">
        <v>39</v>
      </c>
      <c r="P44" s="13" t="s">
        <v>39</v>
      </c>
      <c r="Q44" s="13" t="s">
        <v>39</v>
      </c>
      <c r="R44" s="13" t="s">
        <v>39</v>
      </c>
      <c r="S44" s="13" t="s">
        <v>39</v>
      </c>
      <c r="T44" s="13" t="s">
        <v>39</v>
      </c>
      <c r="U44" s="13" t="s">
        <v>39</v>
      </c>
      <c r="V44" s="13" t="s">
        <v>39</v>
      </c>
      <c r="W44" s="13" t="s">
        <v>39</v>
      </c>
      <c r="X44" s="13" t="s">
        <v>39</v>
      </c>
      <c r="Y44" s="13" t="s">
        <v>39</v>
      </c>
      <c r="Z44" s="13" t="s">
        <v>39</v>
      </c>
      <c r="AA44" s="13" t="s">
        <v>39</v>
      </c>
      <c r="AB44" s="13" t="s">
        <v>39</v>
      </c>
      <c r="AC44" s="13" t="s">
        <v>39</v>
      </c>
      <c r="AD44" s="13" t="s">
        <v>39</v>
      </c>
      <c r="AE44" s="13" t="s">
        <v>39</v>
      </c>
      <c r="AF44" s="13" t="s">
        <v>39</v>
      </c>
      <c r="AG44" s="13" t="s">
        <v>39</v>
      </c>
      <c r="AH44" s="13" t="s">
        <v>39</v>
      </c>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row>
    <row r="45" spans="1:78" x14ac:dyDescent="0.2">
      <c r="A45" s="24" t="s">
        <v>48</v>
      </c>
      <c r="B45" s="25" t="s">
        <v>135</v>
      </c>
      <c r="C45" s="26" t="s">
        <v>39</v>
      </c>
      <c r="D45" s="26" t="s">
        <v>39</v>
      </c>
      <c r="E45" s="26" t="s">
        <v>39</v>
      </c>
      <c r="F45" s="26" t="s">
        <v>39</v>
      </c>
      <c r="G45" s="26" t="s">
        <v>39</v>
      </c>
      <c r="H45" s="26" t="s">
        <v>39</v>
      </c>
      <c r="I45" s="26" t="s">
        <v>39</v>
      </c>
      <c r="J45" s="26" t="s">
        <v>39</v>
      </c>
      <c r="K45" s="26" t="s">
        <v>39</v>
      </c>
      <c r="L45" s="26" t="s">
        <v>39</v>
      </c>
      <c r="M45" s="26" t="s">
        <v>39</v>
      </c>
      <c r="N45" s="26" t="s">
        <v>39</v>
      </c>
      <c r="O45" s="26" t="s">
        <v>39</v>
      </c>
      <c r="P45" s="26" t="s">
        <v>39</v>
      </c>
      <c r="Q45" s="26" t="s">
        <v>39</v>
      </c>
      <c r="R45" s="26" t="s">
        <v>39</v>
      </c>
      <c r="S45" s="26" t="s">
        <v>39</v>
      </c>
      <c r="T45" s="26" t="s">
        <v>39</v>
      </c>
      <c r="U45" s="26" t="s">
        <v>39</v>
      </c>
      <c r="V45" s="26" t="s">
        <v>39</v>
      </c>
      <c r="W45" s="26" t="s">
        <v>39</v>
      </c>
      <c r="X45" s="26" t="s">
        <v>39</v>
      </c>
      <c r="Y45" s="26" t="s">
        <v>39</v>
      </c>
      <c r="Z45" s="26" t="s">
        <v>39</v>
      </c>
      <c r="AA45" s="26" t="s">
        <v>39</v>
      </c>
      <c r="AB45" s="26" t="s">
        <v>39</v>
      </c>
      <c r="AC45" s="26" t="s">
        <v>39</v>
      </c>
      <c r="AD45" s="26" t="s">
        <v>39</v>
      </c>
      <c r="AE45" s="26" t="s">
        <v>39</v>
      </c>
      <c r="AF45" s="26" t="s">
        <v>39</v>
      </c>
      <c r="AG45" s="26" t="s">
        <v>39</v>
      </c>
      <c r="AH45" s="26" t="s">
        <v>39</v>
      </c>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row>
    <row r="46" spans="1:78" x14ac:dyDescent="0.2">
      <c r="A46" s="12" t="s">
        <v>49</v>
      </c>
      <c r="B46" s="116" t="s">
        <v>136</v>
      </c>
      <c r="C46" s="13" t="s">
        <v>39</v>
      </c>
      <c r="D46" s="13" t="s">
        <v>39</v>
      </c>
      <c r="E46" s="13" t="s">
        <v>39</v>
      </c>
      <c r="F46" s="13" t="s">
        <v>39</v>
      </c>
      <c r="G46" s="13" t="s">
        <v>39</v>
      </c>
      <c r="H46" s="13" t="s">
        <v>39</v>
      </c>
      <c r="I46" s="13" t="s">
        <v>39</v>
      </c>
      <c r="J46" s="13" t="s">
        <v>39</v>
      </c>
      <c r="K46" s="13" t="s">
        <v>39</v>
      </c>
      <c r="L46" s="13" t="s">
        <v>39</v>
      </c>
      <c r="M46" s="13" t="s">
        <v>39</v>
      </c>
      <c r="N46" s="13" t="s">
        <v>39</v>
      </c>
      <c r="O46" s="13" t="s">
        <v>39</v>
      </c>
      <c r="P46" s="13" t="s">
        <v>39</v>
      </c>
      <c r="Q46" s="13" t="s">
        <v>39</v>
      </c>
      <c r="R46" s="13" t="s">
        <v>39</v>
      </c>
      <c r="S46" s="13" t="s">
        <v>39</v>
      </c>
      <c r="T46" s="13" t="s">
        <v>39</v>
      </c>
      <c r="U46" s="13" t="s">
        <v>39</v>
      </c>
      <c r="V46" s="13" t="s">
        <v>39</v>
      </c>
      <c r="W46" s="13" t="s">
        <v>39</v>
      </c>
      <c r="X46" s="13" t="s">
        <v>39</v>
      </c>
      <c r="Y46" s="13" t="s">
        <v>39</v>
      </c>
      <c r="Z46" s="13" t="s">
        <v>39</v>
      </c>
      <c r="AA46" s="13" t="s">
        <v>39</v>
      </c>
      <c r="AB46" s="13" t="s">
        <v>39</v>
      </c>
      <c r="AC46" s="13" t="s">
        <v>39</v>
      </c>
      <c r="AD46" s="13" t="s">
        <v>39</v>
      </c>
      <c r="AE46" s="13" t="s">
        <v>39</v>
      </c>
      <c r="AF46" s="13" t="s">
        <v>39</v>
      </c>
      <c r="AG46" s="13" t="s">
        <v>39</v>
      </c>
      <c r="AH46" s="13" t="s">
        <v>39</v>
      </c>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row>
    <row r="47" spans="1:78" x14ac:dyDescent="0.2">
      <c r="A47" s="24" t="s">
        <v>41</v>
      </c>
      <c r="B47" s="25" t="s">
        <v>137</v>
      </c>
      <c r="C47" s="26" t="s">
        <v>39</v>
      </c>
      <c r="D47" s="26" t="s">
        <v>39</v>
      </c>
      <c r="E47" s="26" t="s">
        <v>39</v>
      </c>
      <c r="F47" s="26" t="s">
        <v>39</v>
      </c>
      <c r="G47" s="26" t="s">
        <v>39</v>
      </c>
      <c r="H47" s="26" t="s">
        <v>39</v>
      </c>
      <c r="I47" s="26" t="s">
        <v>39</v>
      </c>
      <c r="J47" s="26" t="s">
        <v>39</v>
      </c>
      <c r="K47" s="26" t="s">
        <v>39</v>
      </c>
      <c r="L47" s="26" t="s">
        <v>39</v>
      </c>
      <c r="M47" s="26" t="s">
        <v>39</v>
      </c>
      <c r="N47" s="26" t="s">
        <v>39</v>
      </c>
      <c r="O47" s="26" t="s">
        <v>39</v>
      </c>
      <c r="P47" s="26" t="s">
        <v>39</v>
      </c>
      <c r="Q47" s="26" t="s">
        <v>39</v>
      </c>
      <c r="R47" s="26" t="s">
        <v>39</v>
      </c>
      <c r="S47" s="26" t="s">
        <v>39</v>
      </c>
      <c r="T47" s="26" t="s">
        <v>39</v>
      </c>
      <c r="U47" s="26" t="s">
        <v>39</v>
      </c>
      <c r="V47" s="26" t="s">
        <v>39</v>
      </c>
      <c r="W47" s="26" t="s">
        <v>39</v>
      </c>
      <c r="X47" s="26" t="s">
        <v>39</v>
      </c>
      <c r="Y47" s="26" t="s">
        <v>39</v>
      </c>
      <c r="Z47" s="26" t="s">
        <v>39</v>
      </c>
      <c r="AA47" s="26" t="s">
        <v>39</v>
      </c>
      <c r="AB47" s="26" t="s">
        <v>39</v>
      </c>
      <c r="AC47" s="26" t="s">
        <v>39</v>
      </c>
      <c r="AD47" s="26" t="s">
        <v>39</v>
      </c>
      <c r="AE47" s="26" t="s">
        <v>39</v>
      </c>
      <c r="AF47" s="26" t="s">
        <v>39</v>
      </c>
      <c r="AG47" s="26" t="s">
        <v>39</v>
      </c>
      <c r="AH47" s="26" t="s">
        <v>39</v>
      </c>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row>
    <row r="48" spans="1:78" x14ac:dyDescent="0.2">
      <c r="A48" s="27" t="s">
        <v>40</v>
      </c>
      <c r="B48" s="28" t="s">
        <v>138</v>
      </c>
      <c r="C48" s="29" t="s">
        <v>39</v>
      </c>
      <c r="D48" s="29" t="s">
        <v>39</v>
      </c>
      <c r="E48" s="29" t="s">
        <v>39</v>
      </c>
      <c r="F48" s="29" t="s">
        <v>39</v>
      </c>
      <c r="G48" s="29" t="s">
        <v>39</v>
      </c>
      <c r="H48" s="29" t="s">
        <v>39</v>
      </c>
      <c r="I48" s="29" t="s">
        <v>39</v>
      </c>
      <c r="J48" s="29" t="s">
        <v>39</v>
      </c>
      <c r="K48" s="29" t="s">
        <v>39</v>
      </c>
      <c r="L48" s="29" t="s">
        <v>39</v>
      </c>
      <c r="M48" s="29" t="s">
        <v>39</v>
      </c>
      <c r="N48" s="29" t="s">
        <v>39</v>
      </c>
      <c r="O48" s="29" t="s">
        <v>39</v>
      </c>
      <c r="P48" s="29" t="s">
        <v>39</v>
      </c>
      <c r="Q48" s="29" t="s">
        <v>39</v>
      </c>
      <c r="R48" s="29" t="s">
        <v>39</v>
      </c>
      <c r="S48" s="29" t="s">
        <v>39</v>
      </c>
      <c r="T48" s="29" t="s">
        <v>39</v>
      </c>
      <c r="U48" s="29" t="s">
        <v>39</v>
      </c>
      <c r="V48" s="29" t="s">
        <v>39</v>
      </c>
      <c r="W48" s="29" t="s">
        <v>39</v>
      </c>
      <c r="X48" s="29" t="s">
        <v>39</v>
      </c>
      <c r="Y48" s="29" t="s">
        <v>39</v>
      </c>
      <c r="Z48" s="29" t="s">
        <v>39</v>
      </c>
      <c r="AA48" s="29" t="s">
        <v>39</v>
      </c>
      <c r="AB48" s="29" t="s">
        <v>39</v>
      </c>
      <c r="AC48" s="29" t="s">
        <v>39</v>
      </c>
      <c r="AD48" s="29" t="s">
        <v>39</v>
      </c>
      <c r="AE48" s="29" t="s">
        <v>39</v>
      </c>
      <c r="AF48" s="29" t="s">
        <v>39</v>
      </c>
      <c r="AG48" s="29" t="s">
        <v>39</v>
      </c>
      <c r="AH48" s="29" t="s">
        <v>39</v>
      </c>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row>
    <row r="49" spans="1:78" x14ac:dyDescent="0.2">
      <c r="A49" s="24" t="s">
        <v>3</v>
      </c>
      <c r="B49" s="25" t="s">
        <v>139</v>
      </c>
      <c r="C49" s="26" t="s">
        <v>39</v>
      </c>
      <c r="D49" s="26" t="s">
        <v>39</v>
      </c>
      <c r="E49" s="26" t="s">
        <v>39</v>
      </c>
      <c r="F49" s="26" t="s">
        <v>39</v>
      </c>
      <c r="G49" s="26" t="s">
        <v>39</v>
      </c>
      <c r="H49" s="26" t="s">
        <v>39</v>
      </c>
      <c r="I49" s="26" t="s">
        <v>39</v>
      </c>
      <c r="J49" s="26" t="s">
        <v>39</v>
      </c>
      <c r="K49" s="26" t="s">
        <v>39</v>
      </c>
      <c r="L49" s="26" t="s">
        <v>39</v>
      </c>
      <c r="M49" s="26">
        <v>46.341911864702439</v>
      </c>
      <c r="N49" s="26">
        <v>47.324519817801914</v>
      </c>
      <c r="O49" s="26">
        <v>48.06118021411676</v>
      </c>
      <c r="P49" s="26">
        <v>49.480611272160033</v>
      </c>
      <c r="Q49" s="26">
        <v>51.342063687512393</v>
      </c>
      <c r="R49" s="26">
        <v>52.466545773468262</v>
      </c>
      <c r="S49" s="26">
        <v>55.767812605904055</v>
      </c>
      <c r="T49" s="26">
        <v>59.032904521793014</v>
      </c>
      <c r="U49" s="26">
        <v>61.075435229758114</v>
      </c>
      <c r="V49" s="26">
        <v>59.649474881828539</v>
      </c>
      <c r="W49" s="26">
        <v>57.357166086925005</v>
      </c>
      <c r="X49" s="26">
        <v>56.385246606984502</v>
      </c>
      <c r="Y49" s="26">
        <v>56.849638039942853</v>
      </c>
      <c r="Z49" s="26">
        <v>57.358503016713158</v>
      </c>
      <c r="AA49" s="26">
        <v>58.874246497546821</v>
      </c>
      <c r="AB49" s="26">
        <v>60.544723815227712</v>
      </c>
      <c r="AC49" s="26">
        <v>60.750734538783945</v>
      </c>
      <c r="AD49" s="26">
        <v>63.759406383499766</v>
      </c>
      <c r="AE49" s="26">
        <v>64.472776249653037</v>
      </c>
      <c r="AF49" s="26">
        <v>66.343489366030184</v>
      </c>
      <c r="AG49" s="26">
        <v>64.47522432557831</v>
      </c>
      <c r="AH49" s="26">
        <v>64.427631355944868</v>
      </c>
      <c r="AL49" s="9"/>
      <c r="AM49" s="9"/>
      <c r="AN49" s="9"/>
    </row>
    <row r="50" spans="1:78" x14ac:dyDescent="0.2">
      <c r="A50" s="12" t="s">
        <v>50</v>
      </c>
      <c r="B50" s="116" t="s">
        <v>140</v>
      </c>
      <c r="C50" s="13" t="s">
        <v>39</v>
      </c>
      <c r="D50" s="13" t="s">
        <v>39</v>
      </c>
      <c r="E50" s="13" t="s">
        <v>39</v>
      </c>
      <c r="F50" s="13" t="s">
        <v>39</v>
      </c>
      <c r="G50" s="13" t="s">
        <v>39</v>
      </c>
      <c r="H50" s="13" t="s">
        <v>39</v>
      </c>
      <c r="I50" s="13" t="s">
        <v>39</v>
      </c>
      <c r="J50" s="13" t="s">
        <v>39</v>
      </c>
      <c r="K50" s="13" t="s">
        <v>39</v>
      </c>
      <c r="L50" s="13" t="s">
        <v>39</v>
      </c>
      <c r="M50" s="13">
        <v>0</v>
      </c>
      <c r="N50" s="13">
        <v>0</v>
      </c>
      <c r="O50" s="13">
        <v>46.555341337764091</v>
      </c>
      <c r="P50" s="13">
        <v>46.334105174596012</v>
      </c>
      <c r="Q50" s="13">
        <v>47.533138432233173</v>
      </c>
      <c r="R50" s="13">
        <v>47.726996385085769</v>
      </c>
      <c r="S50" s="13">
        <v>48.42971151246018</v>
      </c>
      <c r="T50" s="13">
        <v>50.790883693196129</v>
      </c>
      <c r="U50" s="13">
        <v>51.947502131341516</v>
      </c>
      <c r="V50" s="13">
        <v>52.910968700553042</v>
      </c>
      <c r="W50" s="13">
        <v>51.093016404586471</v>
      </c>
      <c r="X50" s="13">
        <v>48.360527186197054</v>
      </c>
      <c r="Y50" s="13">
        <v>47.642136368279694</v>
      </c>
      <c r="Z50" s="13">
        <v>47.505856839111011</v>
      </c>
      <c r="AA50" s="13">
        <v>49.021355149730837</v>
      </c>
      <c r="AB50" s="13">
        <v>49.971991627406211</v>
      </c>
      <c r="AC50" s="13">
        <v>50.602843443926439</v>
      </c>
      <c r="AD50" s="13">
        <v>52.652497767260641</v>
      </c>
      <c r="AE50" s="13">
        <v>54.599814323360818</v>
      </c>
      <c r="AF50" s="13">
        <v>55.677804966681222</v>
      </c>
      <c r="AG50" s="13">
        <v>55.431618676300843</v>
      </c>
      <c r="AH50" s="13">
        <v>57.249336712417538</v>
      </c>
      <c r="AL50" s="9"/>
      <c r="AM50" s="9"/>
      <c r="AN50" s="9"/>
    </row>
    <row r="51" spans="1:78" x14ac:dyDescent="0.2">
      <c r="A51" s="24" t="s">
        <v>6</v>
      </c>
      <c r="B51" s="25" t="s">
        <v>141</v>
      </c>
      <c r="C51" s="26" t="s">
        <v>39</v>
      </c>
      <c r="D51" s="26" t="s">
        <v>39</v>
      </c>
      <c r="E51" s="26" t="s">
        <v>39</v>
      </c>
      <c r="F51" s="26" t="s">
        <v>39</v>
      </c>
      <c r="G51" s="26" t="s">
        <v>39</v>
      </c>
      <c r="H51" s="26" t="s">
        <v>39</v>
      </c>
      <c r="I51" s="26" t="s">
        <v>39</v>
      </c>
      <c r="J51" s="26" t="s">
        <v>39</v>
      </c>
      <c r="K51" s="26" t="s">
        <v>39</v>
      </c>
      <c r="L51" s="26" t="s">
        <v>39</v>
      </c>
      <c r="M51" s="26">
        <v>50.199103268207843</v>
      </c>
      <c r="N51" s="26">
        <v>53.962443518595911</v>
      </c>
      <c r="O51" s="26">
        <v>55.993813173179127</v>
      </c>
      <c r="P51" s="26">
        <v>56.78439574528376</v>
      </c>
      <c r="Q51" s="26">
        <v>55.826532161193668</v>
      </c>
      <c r="R51" s="26">
        <v>54.827608413521297</v>
      </c>
      <c r="S51" s="26">
        <v>56.817729159070403</v>
      </c>
      <c r="T51" s="26">
        <v>59.2104697956308</v>
      </c>
      <c r="U51" s="26">
        <v>59.621879923643142</v>
      </c>
      <c r="V51" s="26">
        <v>59.069194315453821</v>
      </c>
      <c r="W51" s="26">
        <v>60.010075749241921</v>
      </c>
      <c r="X51" s="26">
        <v>59.151946387423763</v>
      </c>
      <c r="Y51" s="26">
        <v>56.620016270568058</v>
      </c>
      <c r="Z51" s="26">
        <v>53.959666558251897</v>
      </c>
      <c r="AA51" s="26">
        <v>54.835950884742168</v>
      </c>
      <c r="AB51" s="26">
        <v>55.32725250488086</v>
      </c>
      <c r="AC51" s="26">
        <v>55.460298092299524</v>
      </c>
      <c r="AD51" s="26">
        <v>57.309608668705415</v>
      </c>
      <c r="AE51" s="26">
        <v>60.207181453153261</v>
      </c>
      <c r="AF51" s="26">
        <v>61.076213962520754</v>
      </c>
      <c r="AG51" s="26">
        <v>60.009903878411038</v>
      </c>
      <c r="AH51" s="26">
        <v>61.267054747065401</v>
      </c>
      <c r="AL51" s="9"/>
      <c r="AM51" s="9"/>
      <c r="AN51" s="9"/>
    </row>
    <row r="52" spans="1:78" x14ac:dyDescent="0.2">
      <c r="A52" s="12" t="s">
        <v>26</v>
      </c>
      <c r="B52" s="116" t="s">
        <v>142</v>
      </c>
      <c r="C52" s="13" t="s">
        <v>39</v>
      </c>
      <c r="D52" s="13" t="s">
        <v>39</v>
      </c>
      <c r="E52" s="13" t="s">
        <v>39</v>
      </c>
      <c r="F52" s="13" t="s">
        <v>39</v>
      </c>
      <c r="G52" s="13" t="s">
        <v>39</v>
      </c>
      <c r="H52" s="13" t="s">
        <v>39</v>
      </c>
      <c r="I52" s="13" t="s">
        <v>39</v>
      </c>
      <c r="J52" s="13" t="s">
        <v>39</v>
      </c>
      <c r="K52" s="13" t="s">
        <v>39</v>
      </c>
      <c r="L52" s="13" t="s">
        <v>39</v>
      </c>
      <c r="M52" s="13">
        <v>31.133246551785355</v>
      </c>
      <c r="N52" s="13">
        <v>28.878651586444818</v>
      </c>
      <c r="O52" s="13">
        <v>30.320101368359104</v>
      </c>
      <c r="P52" s="13">
        <v>29.752532676474903</v>
      </c>
      <c r="Q52" s="13">
        <v>28.956624867882208</v>
      </c>
      <c r="R52" s="13">
        <v>29.349031869652357</v>
      </c>
      <c r="S52" s="13">
        <v>29.869660511530657</v>
      </c>
      <c r="T52" s="13">
        <v>31.18376523829027</v>
      </c>
      <c r="U52" s="13">
        <v>32.788395561610507</v>
      </c>
      <c r="V52" s="13">
        <v>33.368090806683121</v>
      </c>
      <c r="W52" s="13">
        <v>34.402613285137264</v>
      </c>
      <c r="X52" s="13">
        <v>35.942342837941979</v>
      </c>
      <c r="Y52" s="13">
        <v>39.444123804100975</v>
      </c>
      <c r="Z52" s="13">
        <v>42.200174153839555</v>
      </c>
      <c r="AA52" s="13">
        <v>43.918544515272075</v>
      </c>
      <c r="AB52" s="13">
        <v>45.351877346123594</v>
      </c>
      <c r="AC52" s="13">
        <v>48.638551779643194</v>
      </c>
      <c r="AD52" s="13">
        <v>51.353865095813021</v>
      </c>
      <c r="AE52" s="13">
        <v>55.397747288526567</v>
      </c>
      <c r="AF52" s="13">
        <v>57.828751028787465</v>
      </c>
      <c r="AG52" s="13">
        <v>60.09731345034843</v>
      </c>
      <c r="AH52" s="13">
        <v>62.103607589853084</v>
      </c>
      <c r="AL52" s="97"/>
      <c r="AM52" s="97"/>
      <c r="AN52" s="97"/>
    </row>
    <row r="53" spans="1:78" x14ac:dyDescent="0.2">
      <c r="A53" s="30" t="s">
        <v>31</v>
      </c>
      <c r="B53" s="31" t="s">
        <v>143</v>
      </c>
      <c r="C53" s="32" t="s">
        <v>39</v>
      </c>
      <c r="D53" s="32" t="s">
        <v>39</v>
      </c>
      <c r="E53" s="32" t="s">
        <v>39</v>
      </c>
      <c r="F53" s="32" t="s">
        <v>39</v>
      </c>
      <c r="G53" s="32" t="s">
        <v>39</v>
      </c>
      <c r="H53" s="32" t="s">
        <v>39</v>
      </c>
      <c r="I53" s="32" t="s">
        <v>39</v>
      </c>
      <c r="J53" s="32" t="s">
        <v>39</v>
      </c>
      <c r="K53" s="32" t="s">
        <v>39</v>
      </c>
      <c r="L53" s="32" t="s">
        <v>39</v>
      </c>
      <c r="M53" s="32">
        <v>58.832257400667729</v>
      </c>
      <c r="N53" s="32">
        <v>58.531983507663583</v>
      </c>
      <c r="O53" s="32">
        <v>53.578601268920067</v>
      </c>
      <c r="P53" s="32">
        <v>53.23113425976161</v>
      </c>
      <c r="Q53" s="32">
        <v>53.673963345470668</v>
      </c>
      <c r="R53" s="32">
        <v>52.940443155268497</v>
      </c>
      <c r="S53" s="32">
        <v>54.118173667790323</v>
      </c>
      <c r="T53" s="32">
        <v>53.95010678084558</v>
      </c>
      <c r="U53" s="32">
        <v>53.622804267906609</v>
      </c>
      <c r="V53" s="32">
        <v>52.883238941047559</v>
      </c>
      <c r="W53" s="32">
        <v>53.39905899022493</v>
      </c>
      <c r="X53" s="32">
        <v>52.99355668175307</v>
      </c>
      <c r="Y53" s="32">
        <v>53.469501293491973</v>
      </c>
      <c r="Z53" s="32">
        <v>53.235954981451542</v>
      </c>
      <c r="AA53" s="32">
        <v>53.999585148454251</v>
      </c>
      <c r="AB53" s="32">
        <v>53.686922158587734</v>
      </c>
      <c r="AC53" s="32">
        <v>53.73475647673979</v>
      </c>
      <c r="AD53" s="32">
        <v>56.201531781195584</v>
      </c>
      <c r="AE53" s="32">
        <v>56.583181328304192</v>
      </c>
      <c r="AF53" s="32">
        <v>57.264302394651146</v>
      </c>
      <c r="AG53" s="32">
        <v>56.793225671947276</v>
      </c>
      <c r="AH53" s="32">
        <v>52.635071160599736</v>
      </c>
      <c r="AL53" s="97"/>
      <c r="AM53" s="97"/>
      <c r="AN53" s="97"/>
    </row>
    <row r="54" spans="1:78" x14ac:dyDescent="0.2">
      <c r="A54" s="128" t="s">
        <v>156</v>
      </c>
      <c r="B54" s="127"/>
      <c r="C54" s="6"/>
      <c r="D54" s="6"/>
      <c r="E54" s="6"/>
      <c r="F54" s="6"/>
      <c r="G54" s="6"/>
      <c r="H54" s="6"/>
      <c r="I54" s="6"/>
      <c r="J54" s="6"/>
      <c r="K54" s="6"/>
      <c r="L54" s="6"/>
      <c r="M54" s="136">
        <f>AVERAGE(N5,M6:M7,M9,N10,W11,O12,M13:M14,N15,M16:M23,M25:M37,O38,M39,S40,M41:M42)</f>
        <v>49.78531009627013</v>
      </c>
      <c r="N54" s="136">
        <f>AVERAGE(N5,N6:N7,N9,N10,W11,O12,N13:N14,N15,N16:N23,N25:N37,O38,N39,S40,N41:N42)</f>
        <v>49.898780403658435</v>
      </c>
      <c r="O54" s="136">
        <f>AVERAGE(O5,O6:O7,O9,O10,W11,O12,O13:O14,O15,O16:O23,O25:O37,O38,O39,S40,O41:O42)</f>
        <v>49.973261877970153</v>
      </c>
      <c r="P54" s="136">
        <f>AVERAGE(P5,P6:P7,P9,P10,W11,P12,P13:P14,P15,P16:P23,P25:P37,P38,P39,S40,P41:P42)</f>
        <v>50.050838553357195</v>
      </c>
      <c r="Q54" s="136">
        <f>AVERAGE(Q5,Q6:Q7,Q9,Q10,W11,Q12,Q13:Q14,Q15,Q16:Q23,Q25:Q37,Q38,Q39,S40,Q41:Q42)</f>
        <v>50.109361003575039</v>
      </c>
      <c r="R54" s="136">
        <f>AVERAGE(R5,R6:R7,R9,R10,W11,R12,R13:R14,R15,R16:R23,R25:R37,R38,R39,S40,R41:R42)</f>
        <v>50.764849231799396</v>
      </c>
      <c r="S54" s="136">
        <f>AVERAGE(S5,S6:S7,S9,S10,$W11,S12,S13:S14,S15,S16:S23,S25:S37,S38,S39,S40,S41:S42)</f>
        <v>51.570524232495352</v>
      </c>
      <c r="T54" s="136">
        <f t="shared" ref="T54:V54" si="0">AVERAGE(T5,T6:T7,T9,T10,$W11,T12,T13:T14,T15,T16:T23,T25:T37,T38,T39,T40,T41:T42)</f>
        <v>52.165556320267946</v>
      </c>
      <c r="U54" s="136">
        <f t="shared" si="0"/>
        <v>52.567884920623371</v>
      </c>
      <c r="V54" s="136">
        <f t="shared" si="0"/>
        <v>51.501795381082175</v>
      </c>
      <c r="W54" s="136">
        <f>AVERAGE(W5,W6:W7,W9,W10,W11,W12,W13:W14,W15,W16:W23,W25:W37,W38,W39,W40,W41:W42)</f>
        <v>51.1292199529531</v>
      </c>
      <c r="X54" s="136">
        <f t="shared" ref="X54:AE54" si="1">AVERAGE(X5,X6:X7,X9,X10,X11,X12,X13:X14,X15,X16:X23,X25:X37,X38,X39,X40,X41:X42)</f>
        <v>51.372338829911818</v>
      </c>
      <c r="Y54" s="136">
        <f t="shared" si="1"/>
        <v>51.888542185944473</v>
      </c>
      <c r="Z54" s="136">
        <f t="shared" si="1"/>
        <v>52.083378311301985</v>
      </c>
      <c r="AA54" s="136">
        <f t="shared" si="1"/>
        <v>52.821836783372028</v>
      </c>
      <c r="AB54" s="136">
        <f t="shared" si="1"/>
        <v>53.62958507547463</v>
      </c>
      <c r="AC54" s="136">
        <f t="shared" si="1"/>
        <v>54.396920652937261</v>
      </c>
      <c r="AD54" s="136">
        <f t="shared" si="1"/>
        <v>55.293008819854272</v>
      </c>
      <c r="AE54" s="136">
        <f t="shared" si="1"/>
        <v>56.069743281442385</v>
      </c>
      <c r="AF54" s="136">
        <f>AVERAGE(AE5,AF6:AF7,AF9,AF10:AF11,AF12,AF13:AF14,AF15,AF16:AF23,AF25:AF37,AF38,AF39:AF40,AF41:AF42)</f>
        <v>56.592989503440521</v>
      </c>
      <c r="AG54" s="136">
        <f>AVERAGE(AE5,AG6:AG7,AG9,AG10:AG11,AG12,AG13:AG14,AG15,AG16:AG23,AG25:AG37,AG38,AG39:AG40,AG41:AG42)</f>
        <v>55.214183219756755</v>
      </c>
      <c r="AH54" s="136">
        <f>AVERAGE(AE5,AH6:AH7,AH9,AH10:AH11,AH12,AH13:AH14,AH15,AH16:AH23,AH25:AH37,AH38,AH39,AG40:AG41,AH42)</f>
        <v>56.488976435290354</v>
      </c>
      <c r="AJ54" s="142"/>
      <c r="AL54" s="97"/>
      <c r="AM54" s="97"/>
      <c r="AN54" s="97"/>
    </row>
    <row r="55" spans="1:78" s="139" customFormat="1" x14ac:dyDescent="0.2">
      <c r="A55" s="134"/>
      <c r="B55" s="93"/>
      <c r="C55" s="135"/>
      <c r="D55" s="135"/>
      <c r="E55" s="135"/>
      <c r="F55" s="135"/>
      <c r="G55" s="135"/>
      <c r="H55" s="135"/>
      <c r="I55" s="135"/>
      <c r="J55" s="135"/>
      <c r="K55" s="135"/>
      <c r="L55" s="135"/>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7"/>
      <c r="AJ55" s="143"/>
      <c r="AK55" s="137"/>
      <c r="AL55" s="137"/>
      <c r="AM55" s="137"/>
      <c r="AN55" s="137"/>
      <c r="AO55" s="137"/>
      <c r="AP55" s="137"/>
      <c r="AQ55" s="137"/>
      <c r="AR55" s="137"/>
      <c r="AS55" s="137"/>
      <c r="AT55" s="137"/>
      <c r="AU55" s="137"/>
      <c r="AV55" s="137"/>
      <c r="AW55" s="137"/>
      <c r="AX55" s="137"/>
      <c r="AY55" s="137"/>
      <c r="AZ55" s="137"/>
      <c r="BA55" s="137"/>
      <c r="BB55" s="137"/>
      <c r="BC55" s="137"/>
      <c r="BD55" s="137"/>
      <c r="BE55" s="137"/>
      <c r="BF55" s="137"/>
      <c r="BG55" s="137"/>
      <c r="BH55" s="137"/>
      <c r="BI55" s="137"/>
      <c r="BJ55" s="137"/>
      <c r="BK55" s="137"/>
      <c r="BL55" s="137"/>
      <c r="BM55" s="137"/>
      <c r="BN55" s="137"/>
      <c r="BO55" s="137"/>
      <c r="BP55" s="137"/>
      <c r="BQ55" s="137"/>
      <c r="BR55" s="137"/>
      <c r="BS55" s="137"/>
      <c r="BT55" s="137"/>
      <c r="BU55" s="137"/>
      <c r="BV55" s="137"/>
      <c r="BW55" s="137"/>
      <c r="BX55" s="137"/>
      <c r="BY55" s="137"/>
      <c r="BZ55" s="138"/>
    </row>
    <row r="56" spans="1:78" s="16" customFormat="1" x14ac:dyDescent="0.2">
      <c r="A56" s="14" t="s">
        <v>45</v>
      </c>
      <c r="B56" s="11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15"/>
      <c r="AJ56" s="15"/>
      <c r="AK56" s="15"/>
      <c r="AL56" s="97"/>
      <c r="AM56" s="97"/>
      <c r="AN56" s="97"/>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row>
    <row r="57" spans="1:78" ht="12.95" customHeight="1" x14ac:dyDescent="0.2">
      <c r="A57" s="190" t="s">
        <v>77</v>
      </c>
      <c r="B57" s="190"/>
      <c r="C57" s="190"/>
      <c r="D57" s="190"/>
      <c r="E57" s="190"/>
      <c r="F57" s="190"/>
      <c r="G57" s="190"/>
      <c r="H57" s="190"/>
      <c r="I57" s="190"/>
      <c r="J57" s="190"/>
      <c r="K57" s="190"/>
      <c r="L57" s="190"/>
      <c r="M57" s="190"/>
      <c r="N57" s="190"/>
      <c r="O57" s="190"/>
      <c r="P57" s="190"/>
      <c r="Q57" s="190"/>
      <c r="R57" s="190"/>
      <c r="S57" s="190"/>
      <c r="T57" s="190"/>
      <c r="U57" s="190"/>
      <c r="V57" s="190"/>
      <c r="W57" s="190"/>
      <c r="X57" s="190"/>
      <c r="Y57" s="190"/>
      <c r="Z57" s="190"/>
      <c r="AA57" s="190"/>
      <c r="AB57" s="190"/>
      <c r="AC57" s="190"/>
      <c r="AD57" s="190"/>
      <c r="AE57" s="17"/>
      <c r="AF57" s="17"/>
      <c r="AG57" s="17"/>
      <c r="AH57" s="17"/>
      <c r="AI57" s="17"/>
      <c r="AJ57" s="17"/>
      <c r="AK57" s="17"/>
      <c r="AL57" s="97"/>
      <c r="AM57" s="97"/>
      <c r="AN57" s="97"/>
      <c r="AO57" s="17"/>
      <c r="AP57" s="17"/>
      <c r="AQ57" s="17"/>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row>
    <row r="58" spans="1:78" x14ac:dyDescent="0.2">
      <c r="A58" s="190"/>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c r="AA58" s="190"/>
      <c r="AB58" s="190"/>
      <c r="AC58" s="190"/>
      <c r="AD58" s="190"/>
      <c r="AI58" s="17"/>
      <c r="AJ58" s="17"/>
      <c r="AK58" s="17"/>
      <c r="AL58" s="17"/>
      <c r="AM58" s="17"/>
      <c r="AN58" s="17"/>
      <c r="AO58" s="17"/>
      <c r="AP58" s="17"/>
      <c r="AQ58" s="17"/>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row>
    <row r="59" spans="1:78" ht="12.95" customHeight="1" x14ac:dyDescent="0.2">
      <c r="A59" s="186" t="s">
        <v>74</v>
      </c>
      <c r="B59" s="186"/>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row>
    <row r="60" spans="1:78" x14ac:dyDescent="0.2">
      <c r="A60" s="186"/>
      <c r="B60" s="186"/>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row>
    <row r="61" spans="1:78" ht="12.95" customHeight="1" x14ac:dyDescent="0.2">
      <c r="A61" s="185" t="s">
        <v>75</v>
      </c>
      <c r="B61" s="185"/>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row>
    <row r="62" spans="1:78" x14ac:dyDescent="0.2">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row>
    <row r="63" spans="1:78" ht="12.95" customHeight="1" x14ac:dyDescent="0.2">
      <c r="A63" s="185" t="s">
        <v>76</v>
      </c>
      <c r="B63" s="185"/>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row>
    <row r="64" spans="1:78" x14ac:dyDescent="0.2">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row>
    <row r="65" spans="1:34" x14ac:dyDescent="0.2">
      <c r="A65" s="18" t="s">
        <v>64</v>
      </c>
      <c r="B65" s="11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row>
  </sheetData>
  <mergeCells count="7">
    <mergeCell ref="A1:AH1"/>
    <mergeCell ref="A2:AH2"/>
    <mergeCell ref="A3:AH3"/>
    <mergeCell ref="A63:AD64"/>
    <mergeCell ref="A57:AD58"/>
    <mergeCell ref="A59:AD60"/>
    <mergeCell ref="A61:AD62"/>
  </mergeCells>
  <hyperlinks>
    <hyperlink ref="A65" r:id="rId1" display="Source: OECD Employment Database 2014" xr:uid="{00000000-0004-0000-0500-000000000000}"/>
  </hyperlinks>
  <pageMargins left="0.70866141732283472" right="0.70866141732283472" top="0.74803149606299213" bottom="0.74803149606299213" header="0.31496062992125984" footer="0.31496062992125984"/>
  <pageSetup paperSize="9" scale="57" orientation="portrait" r:id="rId2"/>
  <headerFooter>
    <oddHeader>&amp;LOECD Family database (http://www.oecd.org/els/family/database.htm)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S51"/>
  <sheetViews>
    <sheetView showGridLines="0" zoomScale="130" zoomScaleNormal="130" workbookViewId="0">
      <selection sqref="A1:I1"/>
    </sheetView>
  </sheetViews>
  <sheetFormatPr defaultColWidth="8.85546875" defaultRowHeight="12.75" x14ac:dyDescent="0.2"/>
  <cols>
    <col min="1" max="1" width="15.85546875" style="43" bestFit="1" customWidth="1"/>
    <col min="2" max="11" width="8.85546875" style="43"/>
    <col min="12" max="12" width="15.7109375" style="43" customWidth="1"/>
    <col min="13" max="13" width="16.42578125" style="43" customWidth="1"/>
    <col min="14" max="14" width="16.42578125" style="49" customWidth="1"/>
    <col min="15" max="16384" width="8.85546875" style="43"/>
  </cols>
  <sheetData>
    <row r="1" spans="1:19" s="37" customFormat="1" ht="16.5" x14ac:dyDescent="0.2">
      <c r="A1" s="179" t="s">
        <v>193</v>
      </c>
      <c r="B1" s="179"/>
      <c r="C1" s="179"/>
      <c r="D1" s="179"/>
      <c r="E1" s="179"/>
      <c r="F1" s="179"/>
      <c r="G1" s="179"/>
      <c r="H1" s="179"/>
      <c r="I1" s="179"/>
      <c r="J1" s="72"/>
      <c r="K1" s="73"/>
      <c r="L1" s="100"/>
      <c r="M1" s="98"/>
      <c r="N1" s="98"/>
      <c r="O1" s="81"/>
    </row>
    <row r="2" spans="1:19" s="37" customFormat="1" ht="16.5" x14ac:dyDescent="0.2">
      <c r="A2" s="191" t="s">
        <v>152</v>
      </c>
      <c r="B2" s="191"/>
      <c r="C2" s="191"/>
      <c r="D2" s="191"/>
      <c r="E2" s="191"/>
      <c r="F2" s="191"/>
      <c r="G2" s="191"/>
      <c r="H2" s="191"/>
      <c r="I2" s="191"/>
      <c r="J2" s="72"/>
      <c r="K2" s="73"/>
      <c r="L2" s="100"/>
      <c r="M2" s="98"/>
      <c r="N2" s="98"/>
      <c r="O2" s="81"/>
    </row>
    <row r="3" spans="1:19" s="37" customFormat="1" ht="14.25" customHeight="1" x14ac:dyDescent="0.2">
      <c r="A3" s="192"/>
      <c r="B3" s="192"/>
      <c r="C3" s="192"/>
      <c r="D3" s="192"/>
      <c r="E3" s="192"/>
      <c r="F3" s="192"/>
      <c r="G3" s="192"/>
      <c r="H3" s="192"/>
      <c r="I3" s="192"/>
      <c r="J3" s="73"/>
      <c r="K3" s="73"/>
      <c r="L3" s="63"/>
      <c r="M3" s="99"/>
      <c r="N3" s="99"/>
      <c r="O3" s="81"/>
    </row>
    <row r="4" spans="1:19" s="37" customFormat="1" ht="14.25" customHeight="1" x14ac:dyDescent="0.2">
      <c r="A4" s="62"/>
      <c r="B4" s="62"/>
      <c r="C4" s="62"/>
      <c r="D4" s="62"/>
      <c r="E4" s="62"/>
      <c r="F4" s="62"/>
      <c r="G4" s="62"/>
      <c r="H4" s="62"/>
      <c r="I4" s="62"/>
      <c r="J4" s="73"/>
      <c r="K4" s="73"/>
      <c r="L4" s="39"/>
      <c r="M4" s="42" t="s">
        <v>71</v>
      </c>
      <c r="N4" s="51" t="s">
        <v>70</v>
      </c>
      <c r="O4" s="81"/>
    </row>
    <row r="5" spans="1:19" s="37" customFormat="1" ht="11.25" customHeight="1" x14ac:dyDescent="0.2">
      <c r="A5" s="60"/>
      <c r="B5" s="60"/>
      <c r="C5" s="60"/>
      <c r="D5" s="60"/>
      <c r="E5" s="60"/>
      <c r="F5" s="60"/>
      <c r="G5" s="60"/>
      <c r="H5" s="60"/>
      <c r="I5" s="60"/>
      <c r="J5" s="73"/>
      <c r="K5" s="73"/>
      <c r="L5" s="44" t="s">
        <v>3</v>
      </c>
      <c r="M5" s="45">
        <v>0.70761672917155083</v>
      </c>
      <c r="N5" s="45">
        <v>1.6221026379005847</v>
      </c>
      <c r="O5" s="73"/>
    </row>
    <row r="6" spans="1:19" s="37" customFormat="1" ht="14.25" customHeight="1" x14ac:dyDescent="0.2">
      <c r="A6" s="60"/>
      <c r="B6" s="60"/>
      <c r="C6" s="60"/>
      <c r="D6" s="60"/>
      <c r="E6" s="60"/>
      <c r="F6" s="60"/>
      <c r="G6" s="60"/>
      <c r="H6" s="60"/>
      <c r="I6" s="60"/>
      <c r="J6" s="73"/>
      <c r="K6" s="73"/>
      <c r="L6" s="46" t="s">
        <v>31</v>
      </c>
      <c r="M6" s="47">
        <v>1.5896616796664262</v>
      </c>
      <c r="N6" s="47">
        <v>2.3718689312976702</v>
      </c>
      <c r="O6" s="70"/>
    </row>
    <row r="7" spans="1:19" ht="12.75" customHeight="1" x14ac:dyDescent="0.2">
      <c r="A7" s="61"/>
      <c r="B7" s="61"/>
      <c r="C7" s="61"/>
      <c r="D7" s="61"/>
      <c r="E7" s="61"/>
      <c r="F7" s="61"/>
      <c r="G7" s="61"/>
      <c r="H7" s="61"/>
      <c r="I7" s="61"/>
      <c r="J7" s="68"/>
      <c r="K7" s="68"/>
      <c r="L7" s="44" t="s">
        <v>34</v>
      </c>
      <c r="M7" s="45">
        <v>1.9623611489019197</v>
      </c>
      <c r="N7" s="45">
        <v>4.4670562950404848</v>
      </c>
      <c r="O7" s="70"/>
      <c r="S7" s="37"/>
    </row>
    <row r="8" spans="1:19" ht="12.75" customHeight="1" x14ac:dyDescent="0.2">
      <c r="A8" s="61"/>
      <c r="B8" s="61"/>
      <c r="C8" s="61"/>
      <c r="D8" s="61"/>
      <c r="E8" s="61"/>
      <c r="F8" s="61"/>
      <c r="G8" s="61"/>
      <c r="H8" s="61"/>
      <c r="I8" s="61"/>
      <c r="J8" s="68"/>
      <c r="K8" s="68"/>
      <c r="L8" s="46" t="s">
        <v>50</v>
      </c>
      <c r="M8" s="47">
        <v>3.7372833300615196</v>
      </c>
      <c r="N8" s="47">
        <v>5.2483251076679212</v>
      </c>
      <c r="O8" s="70"/>
      <c r="S8" s="37"/>
    </row>
    <row r="9" spans="1:19" ht="12.75" customHeight="1" x14ac:dyDescent="0.2">
      <c r="A9" s="61"/>
      <c r="B9" s="61"/>
      <c r="C9" s="61"/>
      <c r="D9" s="61"/>
      <c r="E9" s="61"/>
      <c r="F9" s="61"/>
      <c r="G9" s="61"/>
      <c r="H9" s="61"/>
      <c r="I9" s="61"/>
      <c r="J9" s="68"/>
      <c r="K9" s="68"/>
      <c r="L9" s="44" t="s">
        <v>23</v>
      </c>
      <c r="M9" s="45">
        <v>2.6681419359092553</v>
      </c>
      <c r="N9" s="45">
        <v>5.9767436788951978</v>
      </c>
      <c r="O9" s="83"/>
      <c r="S9" s="37"/>
    </row>
    <row r="10" spans="1:19" ht="12.75" customHeight="1" x14ac:dyDescent="0.2">
      <c r="A10" s="61"/>
      <c r="B10" s="61"/>
      <c r="C10" s="61"/>
      <c r="D10" s="61"/>
      <c r="E10" s="61"/>
      <c r="F10" s="61"/>
      <c r="G10" s="61"/>
      <c r="H10" s="61"/>
      <c r="I10" s="61"/>
      <c r="J10" s="68"/>
      <c r="K10" s="68"/>
      <c r="L10" s="46" t="s">
        <v>20</v>
      </c>
      <c r="M10" s="47">
        <v>2.7366306643306548</v>
      </c>
      <c r="N10" s="47">
        <v>6.0077290055046459</v>
      </c>
      <c r="O10" s="70"/>
      <c r="S10" s="37"/>
    </row>
    <row r="11" spans="1:19" ht="12.75" customHeight="1" x14ac:dyDescent="0.2">
      <c r="A11" s="61"/>
      <c r="B11" s="61"/>
      <c r="C11" s="61"/>
      <c r="D11" s="61"/>
      <c r="E11" s="61"/>
      <c r="F11" s="61"/>
      <c r="G11" s="61"/>
      <c r="H11" s="61"/>
      <c r="I11" s="61"/>
      <c r="J11" s="68"/>
      <c r="K11" s="68"/>
      <c r="L11" s="44" t="s">
        <v>30</v>
      </c>
      <c r="M11" s="45">
        <v>2.474756362844091</v>
      </c>
      <c r="N11" s="45">
        <v>7.3352294333118939</v>
      </c>
      <c r="O11" s="76"/>
      <c r="S11" s="37"/>
    </row>
    <row r="12" spans="1:19" ht="12.75" customHeight="1" x14ac:dyDescent="0.2">
      <c r="A12" s="61"/>
      <c r="B12" s="61"/>
      <c r="C12" s="61"/>
      <c r="D12" s="61"/>
      <c r="E12" s="61"/>
      <c r="F12" s="61"/>
      <c r="G12" s="61"/>
      <c r="H12" s="61"/>
      <c r="I12" s="61"/>
      <c r="J12" s="68"/>
      <c r="K12" s="68"/>
      <c r="L12" s="46" t="s">
        <v>29</v>
      </c>
      <c r="M12" s="47">
        <v>2.9083466132324398</v>
      </c>
      <c r="N12" s="47">
        <v>7.3790354677784658</v>
      </c>
      <c r="O12" s="79"/>
      <c r="S12" s="37"/>
    </row>
    <row r="13" spans="1:19" ht="12.75" customHeight="1" x14ac:dyDescent="0.2">
      <c r="A13" s="61"/>
      <c r="B13" s="61"/>
      <c r="C13" s="61"/>
      <c r="D13" s="61"/>
      <c r="E13" s="61"/>
      <c r="F13" s="61"/>
      <c r="G13" s="61"/>
      <c r="H13" s="61"/>
      <c r="I13" s="61"/>
      <c r="J13" s="68"/>
      <c r="K13" s="68"/>
      <c r="L13" s="44" t="s">
        <v>7</v>
      </c>
      <c r="M13" s="45">
        <v>2.9922919053281181</v>
      </c>
      <c r="N13" s="45">
        <v>7.8467262386543384</v>
      </c>
      <c r="O13" s="76"/>
      <c r="S13" s="37"/>
    </row>
    <row r="14" spans="1:19" ht="12.75" customHeight="1" x14ac:dyDescent="0.2">
      <c r="A14" s="61"/>
      <c r="B14" s="61"/>
      <c r="C14" s="61"/>
      <c r="D14" s="61"/>
      <c r="E14" s="61"/>
      <c r="F14" s="61"/>
      <c r="G14" s="61"/>
      <c r="H14" s="61"/>
      <c r="I14" s="61"/>
      <c r="J14" s="68"/>
      <c r="K14" s="68"/>
      <c r="L14" s="46" t="s">
        <v>25</v>
      </c>
      <c r="M14" s="47">
        <v>4.4696632326335219</v>
      </c>
      <c r="N14" s="47">
        <v>8.7785209719126556</v>
      </c>
      <c r="O14" s="76"/>
      <c r="S14" s="37"/>
    </row>
    <row r="15" spans="1:19" ht="12.75" customHeight="1" x14ac:dyDescent="0.2">
      <c r="A15" s="61"/>
      <c r="B15" s="61"/>
      <c r="C15" s="61"/>
      <c r="D15" s="61"/>
      <c r="E15" s="61"/>
      <c r="F15" s="61"/>
      <c r="G15" s="61"/>
      <c r="H15" s="61"/>
      <c r="I15" s="61"/>
      <c r="J15" s="68"/>
      <c r="K15" s="68"/>
      <c r="L15" s="44" t="s">
        <v>33</v>
      </c>
      <c r="M15" s="45">
        <v>5.0375997205980374</v>
      </c>
      <c r="N15" s="45">
        <v>9.0935930713732311</v>
      </c>
      <c r="S15" s="37"/>
    </row>
    <row r="16" spans="1:19" ht="12.75" customHeight="1" x14ac:dyDescent="0.2">
      <c r="A16" s="61"/>
      <c r="B16" s="61"/>
      <c r="C16" s="61"/>
      <c r="D16" s="61"/>
      <c r="E16" s="61"/>
      <c r="F16" s="61"/>
      <c r="G16" s="61"/>
      <c r="H16" s="61"/>
      <c r="I16" s="61"/>
      <c r="J16" s="68"/>
      <c r="K16" s="68"/>
      <c r="L16" s="46" t="s">
        <v>26</v>
      </c>
      <c r="M16" s="47">
        <v>4.4690330255361639</v>
      </c>
      <c r="N16" s="47">
        <v>11.91780153498391</v>
      </c>
      <c r="S16" s="37"/>
    </row>
    <row r="17" spans="1:19" ht="12.75" customHeight="1" x14ac:dyDescent="0.2">
      <c r="A17" s="61"/>
      <c r="B17" s="61"/>
      <c r="C17" s="61"/>
      <c r="D17" s="61"/>
      <c r="E17" s="61"/>
      <c r="F17" s="61"/>
      <c r="G17" s="61"/>
      <c r="H17" s="61"/>
      <c r="I17" s="61"/>
      <c r="J17" s="68"/>
      <c r="K17" s="68"/>
      <c r="L17" s="44" t="s">
        <v>6</v>
      </c>
      <c r="M17" s="45">
        <v>8.7869804978219008</v>
      </c>
      <c r="N17" s="45">
        <v>12.089644386812356</v>
      </c>
      <c r="S17" s="37"/>
    </row>
    <row r="18" spans="1:19" ht="12.75" customHeight="1" x14ac:dyDescent="0.2">
      <c r="A18" s="61"/>
      <c r="B18" s="61"/>
      <c r="C18" s="61"/>
      <c r="D18" s="61"/>
      <c r="E18" s="61"/>
      <c r="F18" s="61"/>
      <c r="G18" s="61"/>
      <c r="H18" s="61"/>
      <c r="I18" s="61"/>
      <c r="J18" s="68"/>
      <c r="K18" s="68"/>
      <c r="L18" s="46" t="s">
        <v>40</v>
      </c>
      <c r="M18" s="47">
        <v>7.4175172086399241</v>
      </c>
      <c r="N18" s="47">
        <v>13.885014721834805</v>
      </c>
      <c r="S18" s="37"/>
    </row>
    <row r="19" spans="1:19" ht="12.75" customHeight="1" x14ac:dyDescent="0.2">
      <c r="A19" s="61"/>
      <c r="B19" s="61"/>
      <c r="C19" s="61"/>
      <c r="D19" s="61"/>
      <c r="E19" s="61"/>
      <c r="F19" s="61"/>
      <c r="G19" s="61"/>
      <c r="H19" s="61"/>
      <c r="I19" s="61"/>
      <c r="J19" s="68"/>
      <c r="K19" s="68"/>
      <c r="L19" s="44" t="s">
        <v>11</v>
      </c>
      <c r="M19" s="45">
        <v>6.4829261722288516</v>
      </c>
      <c r="N19" s="45">
        <v>14.151935645706873</v>
      </c>
      <c r="S19" s="37"/>
    </row>
    <row r="20" spans="1:19" ht="12.75" customHeight="1" x14ac:dyDescent="0.2">
      <c r="A20" s="194" t="s">
        <v>174</v>
      </c>
      <c r="B20" s="194"/>
      <c r="C20" s="194"/>
      <c r="D20" s="194"/>
      <c r="E20" s="194"/>
      <c r="F20" s="194"/>
      <c r="G20" s="194"/>
      <c r="H20" s="194"/>
      <c r="I20" s="194"/>
      <c r="J20" s="68"/>
      <c r="K20" s="68"/>
      <c r="L20" s="46" t="s">
        <v>19</v>
      </c>
      <c r="M20" s="47">
        <v>5.1416852072813439</v>
      </c>
      <c r="N20" s="47">
        <v>14.422007545714051</v>
      </c>
      <c r="S20" s="37"/>
    </row>
    <row r="21" spans="1:19" s="37" customFormat="1" ht="12.75" customHeight="1" x14ac:dyDescent="0.2">
      <c r="A21" s="194"/>
      <c r="B21" s="194"/>
      <c r="C21" s="194"/>
      <c r="D21" s="194"/>
      <c r="E21" s="194"/>
      <c r="F21" s="194"/>
      <c r="G21" s="194"/>
      <c r="H21" s="194"/>
      <c r="I21" s="194"/>
      <c r="J21" s="73"/>
      <c r="K21" s="73"/>
      <c r="L21" s="44" t="s">
        <v>145</v>
      </c>
      <c r="M21" s="45">
        <v>6.1745237734323677</v>
      </c>
      <c r="N21" s="45">
        <v>15.294901699433522</v>
      </c>
      <c r="O21" s="43"/>
    </row>
    <row r="22" spans="1:19" ht="12.75" customHeight="1" x14ac:dyDescent="0.2">
      <c r="A22" s="194"/>
      <c r="B22" s="194"/>
      <c r="C22" s="194"/>
      <c r="D22" s="194"/>
      <c r="E22" s="194"/>
      <c r="F22" s="194"/>
      <c r="G22" s="194"/>
      <c r="H22" s="194"/>
      <c r="I22" s="194"/>
      <c r="J22" s="68"/>
      <c r="K22" s="68"/>
      <c r="L22" s="46" t="s">
        <v>32</v>
      </c>
      <c r="M22" s="47">
        <v>9.4593555447043443</v>
      </c>
      <c r="N22" s="47">
        <v>15.572126321644118</v>
      </c>
      <c r="S22" s="37"/>
    </row>
    <row r="23" spans="1:19" ht="12.75" customHeight="1" x14ac:dyDescent="0.2">
      <c r="A23" s="194"/>
      <c r="B23" s="194"/>
      <c r="C23" s="194"/>
      <c r="D23" s="194"/>
      <c r="E23" s="194"/>
      <c r="F23" s="194"/>
      <c r="G23" s="194"/>
      <c r="H23" s="194"/>
      <c r="I23" s="194"/>
      <c r="J23" s="68"/>
      <c r="K23" s="68"/>
      <c r="L23" s="44" t="s">
        <v>36</v>
      </c>
      <c r="M23" s="45">
        <v>7.9066950867611796</v>
      </c>
      <c r="N23" s="45">
        <v>15.7356653467297</v>
      </c>
      <c r="S23" s="37"/>
    </row>
    <row r="24" spans="1:19" ht="12.75" customHeight="1" x14ac:dyDescent="0.2">
      <c r="A24" s="193" t="s">
        <v>67</v>
      </c>
      <c r="B24" s="193"/>
      <c r="C24" s="193"/>
      <c r="D24" s="193"/>
      <c r="E24" s="193"/>
      <c r="F24" s="193"/>
      <c r="G24" s="193"/>
      <c r="H24" s="193"/>
      <c r="I24" s="193"/>
      <c r="J24" s="68"/>
      <c r="K24" s="68"/>
      <c r="L24" s="46" t="s">
        <v>24</v>
      </c>
      <c r="M24" s="47">
        <v>6.5278039573565003</v>
      </c>
      <c r="N24" s="47">
        <v>20.08244549680381</v>
      </c>
      <c r="S24" s="37"/>
    </row>
    <row r="25" spans="1:19" ht="12.75" customHeight="1" x14ac:dyDescent="0.2">
      <c r="A25" s="182" t="s">
        <v>68</v>
      </c>
      <c r="B25" s="182"/>
      <c r="C25" s="182"/>
      <c r="D25" s="182"/>
      <c r="E25" s="182"/>
      <c r="F25" s="182"/>
      <c r="G25" s="182"/>
      <c r="H25" s="182"/>
      <c r="I25" s="182"/>
      <c r="J25" s="74"/>
      <c r="K25" s="68"/>
      <c r="L25" s="44" t="s">
        <v>18</v>
      </c>
      <c r="M25" s="45">
        <v>7.3190615614682697</v>
      </c>
      <c r="N25" s="45">
        <v>20.523489762229882</v>
      </c>
      <c r="S25" s="37"/>
    </row>
    <row r="26" spans="1:19" ht="12.75" customHeight="1" x14ac:dyDescent="0.2">
      <c r="A26" s="182" t="s">
        <v>69</v>
      </c>
      <c r="B26" s="182"/>
      <c r="C26" s="182"/>
      <c r="D26" s="182"/>
      <c r="E26" s="182"/>
      <c r="F26" s="182"/>
      <c r="G26" s="182"/>
      <c r="H26" s="182"/>
      <c r="I26" s="182"/>
      <c r="J26" s="74"/>
      <c r="K26" s="68"/>
      <c r="L26" s="46" t="s">
        <v>12</v>
      </c>
      <c r="M26" s="47">
        <v>6.43101213745949</v>
      </c>
      <c r="N26" s="47">
        <v>20.653874859302974</v>
      </c>
      <c r="S26" s="37"/>
    </row>
    <row r="27" spans="1:19" ht="12.75" customHeight="1" x14ac:dyDescent="0.25">
      <c r="A27" s="180" t="s">
        <v>64</v>
      </c>
      <c r="B27" s="180"/>
      <c r="C27" s="180"/>
      <c r="D27" s="180"/>
      <c r="E27" s="180"/>
      <c r="F27" s="180"/>
      <c r="G27" s="180"/>
      <c r="H27" s="180"/>
      <c r="I27" s="180"/>
      <c r="J27" s="74"/>
      <c r="K27" s="68"/>
      <c r="L27" s="44" t="s">
        <v>46</v>
      </c>
      <c r="M27" s="45">
        <v>9.5823248058981285</v>
      </c>
      <c r="N27" s="45">
        <v>20.702897443236541</v>
      </c>
      <c r="S27" s="37"/>
    </row>
    <row r="28" spans="1:19" ht="12.75" customHeight="1" x14ac:dyDescent="0.25">
      <c r="A28" s="68"/>
      <c r="B28" s="80"/>
      <c r="C28" s="80"/>
      <c r="D28" s="80"/>
      <c r="E28" s="80"/>
      <c r="F28" s="80"/>
      <c r="G28" s="80"/>
      <c r="H28" s="80"/>
      <c r="I28" s="80"/>
      <c r="J28" s="68"/>
      <c r="K28" s="68"/>
      <c r="L28" s="46" t="s">
        <v>38</v>
      </c>
      <c r="M28" s="47">
        <v>8.8520220075718221</v>
      </c>
      <c r="N28" s="47">
        <v>20.725063575946727</v>
      </c>
      <c r="S28" s="37"/>
    </row>
    <row r="29" spans="1:19" ht="12.75" customHeight="1" x14ac:dyDescent="0.25">
      <c r="A29" s="76"/>
      <c r="B29" s="80"/>
      <c r="C29" s="80"/>
      <c r="D29" s="80"/>
      <c r="E29" s="80"/>
      <c r="F29" s="80"/>
      <c r="G29" s="80"/>
      <c r="H29" s="80"/>
      <c r="I29" s="80"/>
      <c r="J29" s="68"/>
      <c r="K29" s="68"/>
      <c r="L29" s="44" t="s">
        <v>17</v>
      </c>
      <c r="M29" s="45">
        <v>13.34634911674752</v>
      </c>
      <c r="N29" s="45">
        <v>21.128675756116923</v>
      </c>
      <c r="S29" s="37"/>
    </row>
    <row r="30" spans="1:19" ht="12.75" customHeight="1" x14ac:dyDescent="0.2">
      <c r="A30" s="76"/>
      <c r="B30" s="68"/>
      <c r="C30" s="68"/>
      <c r="D30" s="68"/>
      <c r="E30" s="68"/>
      <c r="F30" s="68"/>
      <c r="G30" s="68"/>
      <c r="H30" s="68"/>
      <c r="I30" s="68"/>
      <c r="J30" s="68"/>
      <c r="K30" s="68"/>
      <c r="L30" s="46" t="s">
        <v>10</v>
      </c>
      <c r="M30" s="47">
        <v>12.539734079301647</v>
      </c>
      <c r="N30" s="47">
        <v>21.210902594040398</v>
      </c>
      <c r="S30" s="37"/>
    </row>
    <row r="31" spans="1:19" ht="12.75" customHeight="1" x14ac:dyDescent="0.2">
      <c r="A31" s="76"/>
      <c r="B31" s="76"/>
      <c r="C31" s="76"/>
      <c r="D31" s="76"/>
      <c r="E31" s="76"/>
      <c r="F31" s="76"/>
      <c r="G31" s="76"/>
      <c r="H31" s="76"/>
      <c r="I31" s="76"/>
      <c r="J31" s="68"/>
      <c r="K31" s="68"/>
      <c r="L31" s="44" t="s">
        <v>37</v>
      </c>
      <c r="M31" s="45">
        <v>12.444891767431427</v>
      </c>
      <c r="N31" s="45">
        <v>22.473169900096408</v>
      </c>
      <c r="S31" s="37"/>
    </row>
    <row r="32" spans="1:19" ht="12.75" customHeight="1" x14ac:dyDescent="0.2">
      <c r="A32" s="68"/>
      <c r="B32" s="68"/>
      <c r="C32" s="68"/>
      <c r="D32" s="68"/>
      <c r="E32" s="68"/>
      <c r="F32" s="68"/>
      <c r="G32" s="68"/>
      <c r="H32" s="68"/>
      <c r="I32" s="68"/>
      <c r="J32" s="68"/>
      <c r="K32" s="68"/>
      <c r="L32" s="118" t="s">
        <v>43</v>
      </c>
      <c r="M32" s="119">
        <v>8.8247819640148979</v>
      </c>
      <c r="N32" s="119">
        <v>22.474233031071122</v>
      </c>
      <c r="S32" s="37"/>
    </row>
    <row r="33" spans="1:19" ht="12.75" customHeight="1" x14ac:dyDescent="0.2">
      <c r="A33" s="68"/>
      <c r="B33" s="68"/>
      <c r="C33" s="68"/>
      <c r="D33" s="68"/>
      <c r="E33" s="68"/>
      <c r="F33" s="68"/>
      <c r="G33" s="68"/>
      <c r="H33" s="68"/>
      <c r="I33" s="68"/>
      <c r="J33" s="68"/>
      <c r="K33" s="68"/>
      <c r="L33" s="44" t="s">
        <v>14</v>
      </c>
      <c r="M33" s="45">
        <v>10.729753613809217</v>
      </c>
      <c r="N33" s="45">
        <v>23.210122510314335</v>
      </c>
      <c r="S33" s="37"/>
    </row>
    <row r="34" spans="1:19" ht="12.75" customHeight="1" x14ac:dyDescent="0.2">
      <c r="A34" s="68"/>
      <c r="B34" s="68"/>
      <c r="C34" s="68"/>
      <c r="D34" s="68"/>
      <c r="E34" s="68"/>
      <c r="F34" s="68"/>
      <c r="G34" s="68"/>
      <c r="H34" s="68"/>
      <c r="I34" s="68"/>
      <c r="J34" s="68"/>
      <c r="K34" s="68"/>
      <c r="L34" s="46" t="s">
        <v>62</v>
      </c>
      <c r="M34" s="47">
        <v>8.1948856177804057</v>
      </c>
      <c r="N34" s="47">
        <v>23.668617418833815</v>
      </c>
      <c r="S34" s="37"/>
    </row>
    <row r="35" spans="1:19" ht="12.75" customHeight="1" x14ac:dyDescent="0.2">
      <c r="A35" s="68"/>
      <c r="B35" s="68"/>
      <c r="C35" s="68"/>
      <c r="D35" s="68"/>
      <c r="E35" s="68"/>
      <c r="F35" s="68"/>
      <c r="G35" s="68"/>
      <c r="H35" s="68"/>
      <c r="I35" s="68"/>
      <c r="J35" s="68"/>
      <c r="K35" s="68"/>
      <c r="L35" s="44" t="s">
        <v>4</v>
      </c>
      <c r="M35" s="45">
        <v>13.050474088255344</v>
      </c>
      <c r="N35" s="45">
        <v>24.385209035707458</v>
      </c>
      <c r="S35" s="37"/>
    </row>
    <row r="36" spans="1:19" ht="12.75" customHeight="1" x14ac:dyDescent="0.2">
      <c r="A36" s="68"/>
      <c r="B36" s="68"/>
      <c r="C36" s="68"/>
      <c r="D36" s="68"/>
      <c r="E36" s="68"/>
      <c r="F36" s="68"/>
      <c r="G36" s="68"/>
      <c r="H36" s="68"/>
      <c r="I36" s="68"/>
      <c r="J36" s="68"/>
      <c r="K36" s="68"/>
      <c r="L36" s="46" t="s">
        <v>9</v>
      </c>
      <c r="M36" s="47">
        <v>10.391525840330932</v>
      </c>
      <c r="N36" s="47">
        <v>24.730275287706984</v>
      </c>
      <c r="S36" s="37"/>
    </row>
    <row r="37" spans="1:19" ht="12.75" customHeight="1" x14ac:dyDescent="0.2">
      <c r="A37" s="68"/>
      <c r="B37" s="68"/>
      <c r="C37" s="68"/>
      <c r="D37" s="68"/>
      <c r="E37" s="68"/>
      <c r="F37" s="68"/>
      <c r="G37" s="68"/>
      <c r="H37" s="68"/>
      <c r="I37" s="68"/>
      <c r="J37" s="68"/>
      <c r="K37" s="68"/>
      <c r="L37" s="44" t="s">
        <v>15</v>
      </c>
      <c r="M37" s="45">
        <v>12.488581031459594</v>
      </c>
      <c r="N37" s="45">
        <v>26.363126335306028</v>
      </c>
      <c r="S37" s="37"/>
    </row>
    <row r="38" spans="1:19" ht="12.75" customHeight="1" x14ac:dyDescent="0.2">
      <c r="A38" s="68"/>
      <c r="B38" s="68"/>
      <c r="C38" s="68"/>
      <c r="D38" s="68"/>
      <c r="E38" s="68"/>
      <c r="F38" s="68"/>
      <c r="G38" s="68"/>
      <c r="H38" s="68"/>
      <c r="I38" s="68"/>
      <c r="J38" s="68"/>
      <c r="K38" s="68"/>
      <c r="L38" s="46" t="s">
        <v>2</v>
      </c>
      <c r="M38" s="47">
        <v>8.2641304486138516</v>
      </c>
      <c r="N38" s="47">
        <v>27.613415711695012</v>
      </c>
      <c r="S38" s="37"/>
    </row>
    <row r="39" spans="1:19" ht="12.75" customHeight="1" x14ac:dyDescent="0.2">
      <c r="A39" s="68"/>
      <c r="B39" s="68"/>
      <c r="C39" s="68"/>
      <c r="D39" s="68"/>
      <c r="E39" s="68"/>
      <c r="F39" s="68"/>
      <c r="G39" s="68"/>
      <c r="H39" s="68"/>
      <c r="I39" s="68"/>
      <c r="J39" s="68"/>
      <c r="K39" s="68"/>
      <c r="L39" s="44" t="s">
        <v>28</v>
      </c>
      <c r="M39" s="45">
        <v>13.606622853443071</v>
      </c>
      <c r="N39" s="45">
        <v>27.862749124815192</v>
      </c>
      <c r="S39" s="37"/>
    </row>
    <row r="40" spans="1:19" ht="12.75" customHeight="1" x14ac:dyDescent="0.2">
      <c r="A40" s="68"/>
      <c r="B40" s="68"/>
      <c r="C40" s="68"/>
      <c r="D40" s="68"/>
      <c r="E40" s="68"/>
      <c r="F40" s="68"/>
      <c r="G40" s="68"/>
      <c r="H40" s="68"/>
      <c r="I40" s="68"/>
      <c r="J40" s="68"/>
      <c r="K40" s="68"/>
      <c r="L40" s="46" t="s">
        <v>63</v>
      </c>
      <c r="M40" s="47">
        <v>11.124168077479931</v>
      </c>
      <c r="N40" s="47">
        <v>28.745711250997868</v>
      </c>
      <c r="S40" s="37"/>
    </row>
    <row r="41" spans="1:19" ht="12.75" customHeight="1" x14ac:dyDescent="0.2">
      <c r="A41" s="68"/>
      <c r="B41" s="68"/>
      <c r="C41" s="68"/>
      <c r="D41" s="68"/>
      <c r="E41" s="68"/>
      <c r="F41" s="68"/>
      <c r="G41" s="68"/>
      <c r="H41" s="68"/>
      <c r="I41" s="68"/>
      <c r="J41" s="68"/>
      <c r="K41" s="68"/>
      <c r="L41" s="44" t="s">
        <v>16</v>
      </c>
      <c r="M41" s="45">
        <v>11.547375546420817</v>
      </c>
      <c r="N41" s="45">
        <v>29.398799208084636</v>
      </c>
      <c r="S41" s="37"/>
    </row>
    <row r="42" spans="1:19" ht="12.75" customHeight="1" x14ac:dyDescent="0.2">
      <c r="A42" s="68"/>
      <c r="B42" s="68"/>
      <c r="C42" s="68"/>
      <c r="D42" s="68"/>
      <c r="E42" s="68"/>
      <c r="F42" s="68"/>
      <c r="G42" s="68"/>
      <c r="H42" s="68"/>
      <c r="I42" s="68"/>
      <c r="J42" s="68"/>
      <c r="K42" s="68"/>
      <c r="L42" s="46" t="s">
        <v>22</v>
      </c>
      <c r="M42" s="47">
        <v>7.9392564901976055</v>
      </c>
      <c r="N42" s="47">
        <v>29.483412351619819</v>
      </c>
      <c r="S42" s="37"/>
    </row>
    <row r="43" spans="1:19" ht="12.75" customHeight="1" x14ac:dyDescent="0.2">
      <c r="A43" s="68"/>
      <c r="B43" s="68"/>
      <c r="C43" s="68"/>
      <c r="D43" s="68"/>
      <c r="E43" s="68"/>
      <c r="F43" s="68"/>
      <c r="G43" s="68"/>
      <c r="H43" s="68"/>
      <c r="I43" s="68"/>
      <c r="J43" s="68"/>
      <c r="K43" s="68"/>
      <c r="L43" s="44" t="s">
        <v>21</v>
      </c>
      <c r="M43" s="45">
        <v>9.8350670245785619</v>
      </c>
      <c r="N43" s="45">
        <v>31.075259816306705</v>
      </c>
      <c r="S43" s="37"/>
    </row>
    <row r="44" spans="1:19" ht="12.75" customHeight="1" x14ac:dyDescent="0.2">
      <c r="A44" s="68"/>
      <c r="B44" s="68"/>
      <c r="C44" s="68"/>
      <c r="D44" s="68"/>
      <c r="E44" s="68"/>
      <c r="F44" s="68"/>
      <c r="G44" s="68"/>
      <c r="H44" s="68"/>
      <c r="I44" s="68"/>
      <c r="J44" s="68"/>
      <c r="K44" s="68"/>
      <c r="L44" s="46" t="s">
        <v>35</v>
      </c>
      <c r="M44" s="47">
        <v>11.376464139715015</v>
      </c>
      <c r="N44" s="47">
        <v>34.482488366721853</v>
      </c>
      <c r="S44" s="37"/>
    </row>
    <row r="45" spans="1:19" ht="12.75" customHeight="1" x14ac:dyDescent="0.2">
      <c r="A45" s="68"/>
      <c r="B45" s="68"/>
      <c r="C45" s="68"/>
      <c r="D45" s="68"/>
      <c r="E45" s="68"/>
      <c r="F45" s="68"/>
      <c r="G45" s="68"/>
      <c r="H45" s="68"/>
      <c r="I45" s="68"/>
      <c r="J45" s="68"/>
      <c r="K45" s="68"/>
      <c r="L45" s="44" t="s">
        <v>1</v>
      </c>
      <c r="M45" s="45">
        <v>8.4615042570440622</v>
      </c>
      <c r="N45" s="45">
        <v>35.563455093321195</v>
      </c>
      <c r="S45" s="37"/>
    </row>
    <row r="46" spans="1:19" ht="12.75" customHeight="1" x14ac:dyDescent="0.2">
      <c r="A46" s="68"/>
      <c r="B46" s="68"/>
      <c r="C46" s="68"/>
      <c r="D46" s="68"/>
      <c r="E46" s="68"/>
      <c r="F46" s="68"/>
      <c r="G46" s="68"/>
      <c r="H46" s="68"/>
      <c r="I46" s="68"/>
      <c r="J46" s="68"/>
      <c r="K46" s="68"/>
      <c r="L46" s="46" t="s">
        <v>8</v>
      </c>
      <c r="M46" s="47">
        <v>10.035635526849035</v>
      </c>
      <c r="N46" s="47">
        <v>35.985194135571895</v>
      </c>
      <c r="S46" s="37"/>
    </row>
    <row r="47" spans="1:19" ht="12.75" customHeight="1" x14ac:dyDescent="0.2">
      <c r="A47" s="75"/>
      <c r="B47" s="75"/>
      <c r="C47" s="75"/>
      <c r="D47" s="75"/>
      <c r="E47" s="75"/>
      <c r="F47" s="75"/>
      <c r="G47" s="75"/>
      <c r="H47" s="75"/>
      <c r="I47" s="75"/>
      <c r="J47" s="68"/>
      <c r="K47" s="68"/>
      <c r="L47" s="44" t="s">
        <v>0</v>
      </c>
      <c r="M47" s="45">
        <v>15.289809809166757</v>
      </c>
      <c r="N47" s="45">
        <v>37.057065432946303</v>
      </c>
      <c r="S47" s="37"/>
    </row>
    <row r="48" spans="1:19" ht="12.75" customHeight="1" x14ac:dyDescent="0.2">
      <c r="A48" s="68"/>
      <c r="B48" s="68"/>
      <c r="C48" s="68"/>
      <c r="D48" s="68"/>
      <c r="E48" s="68"/>
      <c r="F48" s="68"/>
      <c r="G48" s="68"/>
      <c r="H48" s="68"/>
      <c r="I48" s="68"/>
      <c r="J48" s="68"/>
      <c r="K48" s="68"/>
      <c r="L48" s="46" t="s">
        <v>13</v>
      </c>
      <c r="M48" s="47">
        <v>14.976250349259569</v>
      </c>
      <c r="N48" s="47">
        <v>39.015817223198589</v>
      </c>
      <c r="S48" s="37"/>
    </row>
    <row r="49" spans="1:19" ht="12.75" customHeight="1" x14ac:dyDescent="0.2">
      <c r="A49" s="68"/>
      <c r="B49" s="68"/>
      <c r="C49" s="68"/>
      <c r="D49" s="68"/>
      <c r="E49" s="68"/>
      <c r="F49" s="68"/>
      <c r="G49" s="68"/>
      <c r="H49" s="68"/>
      <c r="I49" s="68"/>
      <c r="J49" s="68"/>
      <c r="K49" s="68"/>
      <c r="L49" s="44" t="s">
        <v>5</v>
      </c>
      <c r="M49" s="45">
        <v>10.844630839859326</v>
      </c>
      <c r="N49" s="45">
        <v>41.868699069930088</v>
      </c>
      <c r="S49" s="37"/>
    </row>
    <row r="50" spans="1:19" ht="12.75" customHeight="1" x14ac:dyDescent="0.2">
      <c r="A50" s="68"/>
      <c r="B50" s="68"/>
      <c r="C50" s="68"/>
      <c r="D50" s="68"/>
      <c r="E50" s="68"/>
      <c r="F50" s="68"/>
      <c r="G50" s="68"/>
      <c r="H50" s="68"/>
      <c r="I50" s="68"/>
      <c r="J50" s="68"/>
      <c r="K50" s="68"/>
      <c r="L50" s="39" t="s">
        <v>27</v>
      </c>
      <c r="M50" s="48">
        <v>19.309727082780171</v>
      </c>
      <c r="N50" s="48">
        <v>54.652545141388401</v>
      </c>
      <c r="S50" s="37"/>
    </row>
    <row r="51" spans="1:19" ht="12.75" customHeight="1" x14ac:dyDescent="0.2">
      <c r="A51" s="68"/>
      <c r="B51" s="68"/>
      <c r="C51" s="68"/>
      <c r="D51" s="68"/>
      <c r="E51" s="68"/>
      <c r="F51" s="68"/>
      <c r="G51" s="68"/>
      <c r="H51" s="68"/>
      <c r="I51" s="68"/>
      <c r="J51" s="68"/>
      <c r="K51" s="68"/>
      <c r="L51" s="68"/>
      <c r="M51" s="68"/>
      <c r="N51" s="68"/>
    </row>
  </sheetData>
  <mergeCells count="8">
    <mergeCell ref="A27:I27"/>
    <mergeCell ref="A25:I25"/>
    <mergeCell ref="A26:I26"/>
    <mergeCell ref="A1:I1"/>
    <mergeCell ref="A2:I2"/>
    <mergeCell ref="A3:I3"/>
    <mergeCell ref="A24:I24"/>
    <mergeCell ref="A20:I23"/>
  </mergeCells>
  <conditionalFormatting sqref="S5:S50">
    <cfRule type="cellIs" dxfId="0" priority="1" operator="greaterThan">
      <formula>3</formula>
    </cfRule>
  </conditionalFormatting>
  <hyperlinks>
    <hyperlink ref="A27" r:id="rId1" display="Source: OECD Employment Database 2014" xr:uid="{00000000-0004-0000-0600-000000000000}"/>
  </hyperlinks>
  <pageMargins left="0.70866141732283472" right="0.70866141732283472" top="0.74803149606299213" bottom="0.74803149606299213" header="0.31496062992125984" footer="0.31496062992125984"/>
  <pageSetup paperSize="9" scale="58" orientation="landscape" r:id="rId2"/>
  <headerFooter>
    <oddHeader>&amp;LOECD Family database (www.oecd.org/els/social/family/database.htm)</oddHeader>
  </headerFooter>
  <customProperties>
    <customPr name="GraphSizeIndex" r:id="rId3"/>
    <customPr name="GraphSizeName" r:id="rId4"/>
    <customPr name="PageSizeIndex" r:id="rId5"/>
    <customPr name="PageSizeName" r:id="rId6"/>
    <customPr name="PaletteIndex" r:id="rId7"/>
    <customPr name="PaletteName" r:id="rId8"/>
    <customPr name="SinglePanel" r:id="rId9"/>
    <customPr name="StartColorIndex" r:id="rId10"/>
    <customPr name="StartColorName" r:id="rId11"/>
    <customPr name="StyleTemplateIndex" r:id="rId12"/>
    <customPr name="StyleTemplateName" r:id="rId13"/>
  </customProperties>
  <drawing r:id="rId1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BZ67"/>
  <sheetViews>
    <sheetView showGridLines="0" zoomScaleNormal="100" workbookViewId="0">
      <pane xSplit="1" ySplit="4" topLeftCell="B5" activePane="bottomRight" state="frozen"/>
      <selection activeCell="A20" sqref="A20:I23"/>
      <selection pane="topRight" activeCell="A20" sqref="A20:I23"/>
      <selection pane="bottomLeft" activeCell="A20" sqref="A20:I23"/>
      <selection pane="bottomRight" activeCell="B5" sqref="B5"/>
    </sheetView>
  </sheetViews>
  <sheetFormatPr defaultColWidth="8.85546875" defaultRowHeight="12.75" x14ac:dyDescent="0.2"/>
  <cols>
    <col min="1" max="1" width="16.85546875" style="9" customWidth="1"/>
    <col min="2" max="2" width="4.28515625" style="20" customWidth="1"/>
    <col min="3" max="13" width="5" style="7" bestFit="1" customWidth="1"/>
    <col min="14" max="14" width="6.85546875" style="7" bestFit="1" customWidth="1"/>
    <col min="15" max="18" width="5" style="7" bestFit="1" customWidth="1"/>
    <col min="19" max="21" width="5" style="7" customWidth="1"/>
    <col min="22" max="25" width="5" style="7" bestFit="1" customWidth="1"/>
    <col min="26" max="29" width="5" style="7" customWidth="1"/>
    <col min="30" max="31" width="5" style="97" customWidth="1"/>
    <col min="32" max="51" width="5" style="7" bestFit="1" customWidth="1"/>
    <col min="52" max="52" width="5" style="7" customWidth="1"/>
    <col min="53" max="75" width="5" style="7" bestFit="1" customWidth="1"/>
    <col min="76" max="77" width="5" style="7" customWidth="1"/>
    <col min="78" max="78" width="10" style="8" customWidth="1"/>
    <col min="79" max="16384" width="8.85546875" style="9"/>
  </cols>
  <sheetData>
    <row r="1" spans="1:78" x14ac:dyDescent="0.2">
      <c r="A1" s="187" t="s">
        <v>151</v>
      </c>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c r="AH1" s="187"/>
      <c r="BO1" s="8"/>
      <c r="BP1" s="9"/>
      <c r="BQ1" s="9"/>
      <c r="BR1" s="9"/>
      <c r="BS1" s="9"/>
      <c r="BT1" s="9"/>
      <c r="BU1" s="9"/>
      <c r="BV1" s="9"/>
      <c r="BW1" s="9"/>
      <c r="BX1" s="9"/>
      <c r="BY1" s="9"/>
      <c r="BZ1" s="9"/>
    </row>
    <row r="2" spans="1:78" ht="13.5" thickBot="1" x14ac:dyDescent="0.25">
      <c r="A2" s="188" t="s">
        <v>86</v>
      </c>
      <c r="B2" s="188"/>
      <c r="C2" s="188"/>
      <c r="D2" s="188"/>
      <c r="E2" s="188"/>
      <c r="F2" s="188"/>
      <c r="G2" s="188"/>
      <c r="H2" s="188"/>
      <c r="I2" s="188"/>
      <c r="J2" s="188"/>
      <c r="K2" s="188"/>
      <c r="L2" s="188"/>
      <c r="M2" s="188"/>
      <c r="N2" s="188"/>
      <c r="O2" s="188"/>
      <c r="P2" s="188"/>
      <c r="Q2" s="188"/>
      <c r="R2" s="188"/>
      <c r="S2" s="188"/>
      <c r="T2" s="188"/>
      <c r="U2" s="188"/>
      <c r="V2" s="188"/>
      <c r="W2" s="188"/>
      <c r="X2" s="188"/>
      <c r="Y2" s="188"/>
      <c r="Z2" s="188"/>
      <c r="AA2" s="188"/>
      <c r="AB2" s="188"/>
      <c r="AC2" s="188"/>
      <c r="AD2" s="188"/>
      <c r="AE2" s="188"/>
      <c r="AF2" s="188"/>
      <c r="AG2" s="188"/>
      <c r="AH2" s="188"/>
      <c r="BZ2" s="7"/>
    </row>
    <row r="3" spans="1:78" x14ac:dyDescent="0.2">
      <c r="A3" s="187" t="s">
        <v>51</v>
      </c>
      <c r="B3" s="187"/>
      <c r="C3" s="187"/>
      <c r="D3" s="187"/>
      <c r="E3" s="187"/>
      <c r="F3" s="187"/>
      <c r="G3" s="187"/>
      <c r="H3" s="187"/>
      <c r="I3" s="187"/>
      <c r="J3" s="187"/>
      <c r="K3" s="187"/>
      <c r="L3" s="187"/>
      <c r="M3" s="187"/>
      <c r="N3" s="187"/>
      <c r="O3" s="187"/>
      <c r="P3" s="187"/>
      <c r="Q3" s="187"/>
      <c r="R3" s="187"/>
      <c r="S3" s="187"/>
      <c r="T3" s="187"/>
      <c r="U3" s="187"/>
      <c r="V3" s="187"/>
      <c r="W3" s="187"/>
      <c r="X3" s="187"/>
      <c r="Y3" s="187"/>
      <c r="Z3" s="187"/>
      <c r="AA3" s="187"/>
      <c r="AB3" s="187"/>
      <c r="AC3" s="187"/>
      <c r="AD3" s="187"/>
      <c r="AE3" s="187"/>
      <c r="AF3" s="187"/>
      <c r="AG3" s="187"/>
      <c r="AH3" s="187"/>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row>
    <row r="4" spans="1:78" ht="12.75" customHeight="1" x14ac:dyDescent="0.2">
      <c r="A4" s="21" t="s">
        <v>42</v>
      </c>
      <c r="B4" s="22" t="s">
        <v>44</v>
      </c>
      <c r="C4" s="23">
        <v>1990</v>
      </c>
      <c r="D4" s="23">
        <v>1991</v>
      </c>
      <c r="E4" s="23">
        <v>1992</v>
      </c>
      <c r="F4" s="23">
        <v>1993</v>
      </c>
      <c r="G4" s="23">
        <v>1994</v>
      </c>
      <c r="H4" s="23">
        <v>1995</v>
      </c>
      <c r="I4" s="23">
        <v>1996</v>
      </c>
      <c r="J4" s="23">
        <v>1997</v>
      </c>
      <c r="K4" s="23">
        <v>1998</v>
      </c>
      <c r="L4" s="23">
        <v>1999</v>
      </c>
      <c r="M4" s="23">
        <v>2000</v>
      </c>
      <c r="N4" s="23">
        <v>2001</v>
      </c>
      <c r="O4" s="23">
        <v>2002</v>
      </c>
      <c r="P4" s="23">
        <v>2003</v>
      </c>
      <c r="Q4" s="23">
        <v>2004</v>
      </c>
      <c r="R4" s="23">
        <v>2005</v>
      </c>
      <c r="S4" s="23">
        <v>2006</v>
      </c>
      <c r="T4" s="23">
        <v>2007</v>
      </c>
      <c r="U4" s="23">
        <v>2008</v>
      </c>
      <c r="V4" s="23">
        <v>2009</v>
      </c>
      <c r="W4" s="23">
        <v>2010</v>
      </c>
      <c r="X4" s="23">
        <v>2011</v>
      </c>
      <c r="Y4" s="23">
        <v>2012</v>
      </c>
      <c r="Z4" s="23">
        <v>2013</v>
      </c>
      <c r="AA4" s="23">
        <v>2014</v>
      </c>
      <c r="AB4" s="23">
        <v>2015</v>
      </c>
      <c r="AC4" s="23">
        <v>2016</v>
      </c>
      <c r="AD4" s="23">
        <v>2017</v>
      </c>
      <c r="AE4" s="23">
        <v>2018</v>
      </c>
      <c r="AF4" s="23">
        <v>2019</v>
      </c>
      <c r="AG4" s="23">
        <v>2020</v>
      </c>
      <c r="AH4" s="23">
        <v>2021</v>
      </c>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row>
    <row r="5" spans="1:78" x14ac:dyDescent="0.2">
      <c r="A5" s="24" t="s">
        <v>0</v>
      </c>
      <c r="B5" s="25" t="s">
        <v>95</v>
      </c>
      <c r="C5" s="33" t="s">
        <v>39</v>
      </c>
      <c r="D5" s="33" t="s">
        <v>39</v>
      </c>
      <c r="E5" s="33" t="s">
        <v>39</v>
      </c>
      <c r="F5" s="33" t="s">
        <v>39</v>
      </c>
      <c r="G5" s="33" t="s">
        <v>39</v>
      </c>
      <c r="H5" s="33" t="s">
        <v>39</v>
      </c>
      <c r="I5" s="33" t="s">
        <v>39</v>
      </c>
      <c r="J5" s="33" t="s">
        <v>39</v>
      </c>
      <c r="K5" s="33" t="s">
        <v>39</v>
      </c>
      <c r="L5" s="33" t="s">
        <v>39</v>
      </c>
      <c r="M5" s="33" t="s">
        <v>39</v>
      </c>
      <c r="N5" s="33">
        <v>11.675834296617433</v>
      </c>
      <c r="O5" s="33">
        <v>11.980500065840889</v>
      </c>
      <c r="P5" s="33">
        <v>12.156438226823145</v>
      </c>
      <c r="Q5" s="33">
        <v>12.021178489615036</v>
      </c>
      <c r="R5" s="33">
        <v>12.021049863769546</v>
      </c>
      <c r="S5" s="33">
        <v>12.181837900701796</v>
      </c>
      <c r="T5" s="33">
        <v>12.30227542661371</v>
      </c>
      <c r="U5" s="33">
        <v>12.28427342166856</v>
      </c>
      <c r="V5" s="33">
        <v>13.186919418621244</v>
      </c>
      <c r="W5" s="33">
        <v>13.463415135119989</v>
      </c>
      <c r="X5" s="33">
        <v>13.203246309327419</v>
      </c>
      <c r="Y5" s="33">
        <v>13.083343099724374</v>
      </c>
      <c r="Z5" s="33">
        <v>13.645451320101422</v>
      </c>
      <c r="AA5" s="33">
        <v>14.027288551735793</v>
      </c>
      <c r="AB5" s="33">
        <v>14.288171223190433</v>
      </c>
      <c r="AC5" s="33">
        <v>15.063540827999299</v>
      </c>
      <c r="AD5" s="33">
        <v>14.972209761633788</v>
      </c>
      <c r="AE5" s="33">
        <v>15.044063459891337</v>
      </c>
      <c r="AF5" s="33">
        <v>15.289809809166757</v>
      </c>
      <c r="AG5" s="33" t="s">
        <v>39</v>
      </c>
      <c r="AH5" s="33" t="s">
        <v>39</v>
      </c>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row>
    <row r="6" spans="1:78" x14ac:dyDescent="0.2">
      <c r="A6" s="12" t="s">
        <v>1</v>
      </c>
      <c r="B6" s="117" t="s">
        <v>96</v>
      </c>
      <c r="C6" s="34" t="s">
        <v>39</v>
      </c>
      <c r="D6" s="34" t="s">
        <v>39</v>
      </c>
      <c r="E6" s="34" t="s">
        <v>39</v>
      </c>
      <c r="F6" s="34" t="s">
        <v>39</v>
      </c>
      <c r="G6" s="34" t="s">
        <v>39</v>
      </c>
      <c r="H6" s="34">
        <v>3.0804627142674845</v>
      </c>
      <c r="I6" s="34">
        <v>2.6236541193114977</v>
      </c>
      <c r="J6" s="34">
        <v>2.6121326601508783</v>
      </c>
      <c r="K6" s="34">
        <v>2.690310623726655</v>
      </c>
      <c r="L6" s="34">
        <v>2.8094749056676029</v>
      </c>
      <c r="M6" s="34">
        <v>2.3706543050226556</v>
      </c>
      <c r="N6" s="34">
        <v>2.7565619200967046</v>
      </c>
      <c r="O6" s="34">
        <v>2.8652420895220865</v>
      </c>
      <c r="P6" s="34">
        <v>3.1095804059179843</v>
      </c>
      <c r="Q6" s="34">
        <v>3.8194548924096563</v>
      </c>
      <c r="R6" s="34">
        <v>4.8833368480920045</v>
      </c>
      <c r="S6" s="34">
        <v>5.095804622721559</v>
      </c>
      <c r="T6" s="34">
        <v>5.6100588362368491</v>
      </c>
      <c r="U6" s="34">
        <v>6.4247823442689791</v>
      </c>
      <c r="V6" s="34">
        <v>6.8188692748065414</v>
      </c>
      <c r="W6" s="34">
        <v>7.1509508670686239</v>
      </c>
      <c r="X6" s="34">
        <v>6.9548918031134361</v>
      </c>
      <c r="Y6" s="34">
        <v>7.0891184954187914</v>
      </c>
      <c r="Z6" s="34">
        <v>7.8998724243831679</v>
      </c>
      <c r="AA6" s="34">
        <v>8.4740671017841525</v>
      </c>
      <c r="AB6" s="34">
        <v>8.582129540010067</v>
      </c>
      <c r="AC6" s="34">
        <v>8.5942028920126106</v>
      </c>
      <c r="AD6" s="34">
        <v>8.6468163168339469</v>
      </c>
      <c r="AE6" s="34">
        <v>8.028513338370157</v>
      </c>
      <c r="AF6" s="34">
        <v>7.6591670130526879</v>
      </c>
      <c r="AG6" s="34">
        <v>7.7222087291946355</v>
      </c>
      <c r="AH6" s="34">
        <v>8.4615042570440622</v>
      </c>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row>
    <row r="7" spans="1:78" x14ac:dyDescent="0.2">
      <c r="A7" s="24" t="s">
        <v>2</v>
      </c>
      <c r="B7" s="25" t="s">
        <v>97</v>
      </c>
      <c r="C7" s="33">
        <v>4.3664186900203861</v>
      </c>
      <c r="D7" s="33">
        <v>4.723329070467984</v>
      </c>
      <c r="E7" s="33">
        <v>3.8964808077960931</v>
      </c>
      <c r="F7" s="33">
        <v>4.3068192650617858</v>
      </c>
      <c r="G7" s="33">
        <v>4.4266109579653969</v>
      </c>
      <c r="H7" s="33">
        <v>4.338771908472884</v>
      </c>
      <c r="I7" s="33">
        <v>4.4071427491852324</v>
      </c>
      <c r="J7" s="33">
        <v>4.4279452419208676</v>
      </c>
      <c r="K7" s="33">
        <v>4.6641019339863004</v>
      </c>
      <c r="L7" s="33">
        <v>7.3309145835660559</v>
      </c>
      <c r="M7" s="33">
        <v>6.9312199001104808</v>
      </c>
      <c r="N7" s="33">
        <v>5.5384035697646121</v>
      </c>
      <c r="O7" s="33">
        <v>5.7509690957244795</v>
      </c>
      <c r="P7" s="33">
        <v>6.1760384785032532</v>
      </c>
      <c r="Q7" s="33">
        <v>6.3735372095074618</v>
      </c>
      <c r="R7" s="33">
        <v>6.7194311083136444</v>
      </c>
      <c r="S7" s="33">
        <v>6.1923138662373001</v>
      </c>
      <c r="T7" s="33">
        <v>6.3948127327340663</v>
      </c>
      <c r="U7" s="33">
        <v>6.31887260348811</v>
      </c>
      <c r="V7" s="33">
        <v>6.577858893130295</v>
      </c>
      <c r="W7" s="33">
        <v>6.7131068617079981</v>
      </c>
      <c r="X7" s="33">
        <v>7.0373298768556483</v>
      </c>
      <c r="Y7" s="33">
        <v>7.0508172757762981</v>
      </c>
      <c r="Z7" s="33">
        <v>6.5877016501709917</v>
      </c>
      <c r="AA7" s="33">
        <v>7.1531888751536821</v>
      </c>
      <c r="AB7" s="33">
        <v>7.2676315281438502</v>
      </c>
      <c r="AC7" s="33">
        <v>7.0008871684644296</v>
      </c>
      <c r="AD7" s="33">
        <v>6.6233588529411112</v>
      </c>
      <c r="AE7" s="33">
        <v>6.6098534393427313</v>
      </c>
      <c r="AF7" s="33">
        <v>6.4730821089294048</v>
      </c>
      <c r="AG7" s="33">
        <v>6.866170872780903</v>
      </c>
      <c r="AH7" s="33">
        <v>8.2641304486138516</v>
      </c>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row>
    <row r="8" spans="1:78" x14ac:dyDescent="0.2">
      <c r="A8" s="12" t="s">
        <v>4</v>
      </c>
      <c r="B8" s="117" t="s">
        <v>98</v>
      </c>
      <c r="C8" s="34">
        <v>9.1766322086153256</v>
      </c>
      <c r="D8" s="34">
        <v>10.11692428700362</v>
      </c>
      <c r="E8" s="34">
        <v>10.531989732495909</v>
      </c>
      <c r="F8" s="34">
        <v>11.147822281959112</v>
      </c>
      <c r="G8" s="34">
        <v>10.783929196628858</v>
      </c>
      <c r="H8" s="34">
        <v>10.750317065081434</v>
      </c>
      <c r="I8" s="34">
        <v>10.812806817797187</v>
      </c>
      <c r="J8" s="34">
        <v>10.533149634124397</v>
      </c>
      <c r="K8" s="34">
        <v>10.528735524354614</v>
      </c>
      <c r="L8" s="34">
        <v>10.335396331165015</v>
      </c>
      <c r="M8" s="34">
        <v>10.329899124639706</v>
      </c>
      <c r="N8" s="34">
        <v>10.46917467781044</v>
      </c>
      <c r="O8" s="34">
        <v>10.964386285696047</v>
      </c>
      <c r="P8" s="34">
        <v>11.094988615457392</v>
      </c>
      <c r="Q8" s="34">
        <v>10.890304840345307</v>
      </c>
      <c r="R8" s="34">
        <v>10.904999529859818</v>
      </c>
      <c r="S8" s="34">
        <v>10.980256695936912</v>
      </c>
      <c r="T8" s="34">
        <v>11.163411675729636</v>
      </c>
      <c r="U8" s="34">
        <v>11.391543216684591</v>
      </c>
      <c r="V8" s="34">
        <v>12.084654638026224</v>
      </c>
      <c r="W8" s="34">
        <v>12.196721394172139</v>
      </c>
      <c r="X8" s="34">
        <v>12.327688419600692</v>
      </c>
      <c r="Y8" s="34">
        <v>11.929092845721803</v>
      </c>
      <c r="Z8" s="34">
        <v>12.208646062321773</v>
      </c>
      <c r="AA8" s="34">
        <v>12.366859445673976</v>
      </c>
      <c r="AB8" s="34">
        <v>12.186835629139358</v>
      </c>
      <c r="AC8" s="34">
        <v>12.688982624216091</v>
      </c>
      <c r="AD8" s="34">
        <v>12.901344491979886</v>
      </c>
      <c r="AE8" s="34">
        <v>12.40405409532741</v>
      </c>
      <c r="AF8" s="34">
        <v>13.019840761513946</v>
      </c>
      <c r="AG8" s="34">
        <v>12.335990997256582</v>
      </c>
      <c r="AH8" s="34">
        <v>13.050474088255344</v>
      </c>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row>
    <row r="9" spans="1:78" x14ac:dyDescent="0.2">
      <c r="A9" s="24" t="s">
        <v>37</v>
      </c>
      <c r="B9" s="25" t="s">
        <v>99</v>
      </c>
      <c r="C9" s="33" t="s">
        <v>39</v>
      </c>
      <c r="D9" s="33" t="s">
        <v>39</v>
      </c>
      <c r="E9" s="33" t="s">
        <v>39</v>
      </c>
      <c r="F9" s="33" t="s">
        <v>39</v>
      </c>
      <c r="G9" s="33" t="s">
        <v>39</v>
      </c>
      <c r="H9" s="33" t="s">
        <v>39</v>
      </c>
      <c r="I9" s="33">
        <v>2.6625493112927532</v>
      </c>
      <c r="J9" s="33">
        <v>2.7643939009436878</v>
      </c>
      <c r="K9" s="33">
        <v>2.2519527308691454</v>
      </c>
      <c r="L9" s="33">
        <v>2.95204754901334</v>
      </c>
      <c r="M9" s="33">
        <v>3.084036996827082</v>
      </c>
      <c r="N9" s="33">
        <v>3.8052579530763788</v>
      </c>
      <c r="O9" s="33">
        <v>3.6366417636831989</v>
      </c>
      <c r="P9" s="33">
        <v>3.8458112799793098</v>
      </c>
      <c r="Q9" s="33">
        <v>4.2433274813525639</v>
      </c>
      <c r="R9" s="33">
        <v>4.8354978923701708</v>
      </c>
      <c r="S9" s="33">
        <v>5.0108307996773362</v>
      </c>
      <c r="T9" s="33">
        <v>5.1669894622457946</v>
      </c>
      <c r="U9" s="33">
        <v>6.0172755894298477</v>
      </c>
      <c r="V9" s="33">
        <v>7.0648442609527802</v>
      </c>
      <c r="W9" s="33">
        <v>11.625839475475964</v>
      </c>
      <c r="X9" s="33">
        <v>11.27234524219776</v>
      </c>
      <c r="Y9" s="33">
        <v>10.717092579194166</v>
      </c>
      <c r="Z9" s="33">
        <v>10.736708432716554</v>
      </c>
      <c r="AA9" s="33">
        <v>10.919441541128936</v>
      </c>
      <c r="AB9" s="33">
        <v>10.884890975952244</v>
      </c>
      <c r="AC9" s="33">
        <v>11.613524529746078</v>
      </c>
      <c r="AD9" s="33">
        <v>11.714857728085873</v>
      </c>
      <c r="AE9" s="33">
        <v>11.950981777883952</v>
      </c>
      <c r="AF9" s="33">
        <v>12.363138103707737</v>
      </c>
      <c r="AG9" s="33">
        <v>11.902172274517213</v>
      </c>
      <c r="AH9" s="33">
        <v>12.444891767431427</v>
      </c>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row>
    <row r="10" spans="1:78" x14ac:dyDescent="0.2">
      <c r="A10" s="12" t="s">
        <v>62</v>
      </c>
      <c r="B10" s="117" t="s">
        <v>100</v>
      </c>
      <c r="C10" s="34" t="s">
        <v>39</v>
      </c>
      <c r="D10" s="34" t="s">
        <v>39</v>
      </c>
      <c r="E10" s="34" t="s">
        <v>39</v>
      </c>
      <c r="F10" s="34" t="s">
        <v>39</v>
      </c>
      <c r="G10" s="34" t="s">
        <v>39</v>
      </c>
      <c r="H10" s="34" t="s">
        <v>39</v>
      </c>
      <c r="I10" s="34" t="s">
        <v>39</v>
      </c>
      <c r="J10" s="34" t="s">
        <v>39</v>
      </c>
      <c r="K10" s="34" t="s">
        <v>39</v>
      </c>
      <c r="L10" s="34" t="s">
        <v>39</v>
      </c>
      <c r="M10" s="34" t="s">
        <v>39</v>
      </c>
      <c r="N10" s="34">
        <v>11.379723928026722</v>
      </c>
      <c r="O10" s="34">
        <v>12.084789338902965</v>
      </c>
      <c r="P10" s="34">
        <v>10.606699486424684</v>
      </c>
      <c r="Q10" s="34">
        <v>10.483590934988475</v>
      </c>
      <c r="R10" s="34">
        <v>10.027535956820019</v>
      </c>
      <c r="S10" s="34" t="s">
        <v>39</v>
      </c>
      <c r="T10" s="34">
        <v>9.2051580212423207</v>
      </c>
      <c r="U10" s="34">
        <v>8.1312788053852572</v>
      </c>
      <c r="V10" s="34">
        <v>8.6213132416490303</v>
      </c>
      <c r="W10" s="34">
        <v>9.4351291782108984</v>
      </c>
      <c r="X10" s="34">
        <v>9.7108904950139152</v>
      </c>
      <c r="Y10" s="34">
        <v>10.441249744173687</v>
      </c>
      <c r="Z10" s="34">
        <v>10.213491192118452</v>
      </c>
      <c r="AA10" s="34">
        <v>9.2081776915532441</v>
      </c>
      <c r="AB10" s="34">
        <v>9.0650217732730543</v>
      </c>
      <c r="AC10" s="34">
        <v>8.4802237579793136</v>
      </c>
      <c r="AD10" s="34">
        <v>8.5422205069163741</v>
      </c>
      <c r="AE10" s="34">
        <v>8.3312754404938989</v>
      </c>
      <c r="AF10" s="34">
        <v>9.0125455762382654</v>
      </c>
      <c r="AG10" s="34">
        <v>8.4945529936230884</v>
      </c>
      <c r="AH10" s="34">
        <v>8.1948856177804057</v>
      </c>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row>
    <row r="11" spans="1:78" x14ac:dyDescent="0.2">
      <c r="A11" s="24" t="s">
        <v>63</v>
      </c>
      <c r="B11" s="25" t="s">
        <v>101</v>
      </c>
      <c r="C11" s="33" t="s">
        <v>39</v>
      </c>
      <c r="D11" s="33" t="s">
        <v>39</v>
      </c>
      <c r="E11" s="33" t="s">
        <v>39</v>
      </c>
      <c r="F11" s="33" t="s">
        <v>39</v>
      </c>
      <c r="G11" s="33" t="s">
        <v>39</v>
      </c>
      <c r="H11" s="33" t="s">
        <v>39</v>
      </c>
      <c r="I11" s="33" t="s">
        <v>39</v>
      </c>
      <c r="J11" s="33" t="s">
        <v>39</v>
      </c>
      <c r="K11" s="33" t="s">
        <v>39</v>
      </c>
      <c r="L11" s="33" t="s">
        <v>39</v>
      </c>
      <c r="M11" s="33" t="s">
        <v>39</v>
      </c>
      <c r="N11" s="33" t="s">
        <v>39</v>
      </c>
      <c r="O11" s="33" t="s">
        <v>39</v>
      </c>
      <c r="P11" s="33" t="s">
        <v>39</v>
      </c>
      <c r="Q11" s="33" t="s">
        <v>39</v>
      </c>
      <c r="R11" s="33" t="s">
        <v>39</v>
      </c>
      <c r="S11" s="33" t="s">
        <v>39</v>
      </c>
      <c r="T11" s="33" t="s">
        <v>39</v>
      </c>
      <c r="U11" s="33" t="s">
        <v>39</v>
      </c>
      <c r="V11" s="33" t="s">
        <v>39</v>
      </c>
      <c r="W11" s="33">
        <v>8.6264401097161532</v>
      </c>
      <c r="X11" s="33">
        <v>6.945260505211273</v>
      </c>
      <c r="Y11" s="33">
        <v>8.8853490709152165</v>
      </c>
      <c r="Z11" s="33">
        <v>10.735886962940397</v>
      </c>
      <c r="AA11" s="33">
        <v>11.798934069573765</v>
      </c>
      <c r="AB11" s="33">
        <v>11.103766470857927</v>
      </c>
      <c r="AC11" s="33">
        <v>9.724513515581366</v>
      </c>
      <c r="AD11" s="33">
        <v>10.127231611992011</v>
      </c>
      <c r="AE11" s="33">
        <v>10.185775459189983</v>
      </c>
      <c r="AF11" s="33">
        <v>11.358549252189242</v>
      </c>
      <c r="AG11" s="33">
        <v>11.556809244478808</v>
      </c>
      <c r="AH11" s="33">
        <v>11.124168077479931</v>
      </c>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row>
    <row r="12" spans="1:78" x14ac:dyDescent="0.2">
      <c r="A12" s="12" t="s">
        <v>7</v>
      </c>
      <c r="B12" s="117" t="s">
        <v>102</v>
      </c>
      <c r="C12" s="34" t="s">
        <v>39</v>
      </c>
      <c r="D12" s="34" t="s">
        <v>39</v>
      </c>
      <c r="E12" s="34" t="s">
        <v>39</v>
      </c>
      <c r="F12" s="34">
        <v>1.9974134441393365</v>
      </c>
      <c r="G12" s="34">
        <v>2.0555870751532908</v>
      </c>
      <c r="H12" s="34">
        <v>1.8123341831304525</v>
      </c>
      <c r="I12" s="34">
        <v>1.9601063450191796</v>
      </c>
      <c r="J12" s="34">
        <v>1.8531223081277206</v>
      </c>
      <c r="K12" s="34">
        <v>1.7371475303793078</v>
      </c>
      <c r="L12" s="34">
        <v>1.7303672066967535</v>
      </c>
      <c r="M12" s="34">
        <v>1.561649042341793</v>
      </c>
      <c r="N12" s="34">
        <v>1.5906250671908193</v>
      </c>
      <c r="O12" s="34">
        <v>1.3688300179704365</v>
      </c>
      <c r="P12" s="34">
        <v>1.5713262195008064</v>
      </c>
      <c r="Q12" s="34">
        <v>1.4733660748016624</v>
      </c>
      <c r="R12" s="34">
        <v>1.5639958145023043</v>
      </c>
      <c r="S12" s="34">
        <v>1.5910404307147614</v>
      </c>
      <c r="T12" s="34">
        <v>1.6966935647503614</v>
      </c>
      <c r="U12" s="34">
        <v>1.6938743711764987</v>
      </c>
      <c r="V12" s="34">
        <v>2.1248331431384355</v>
      </c>
      <c r="W12" s="34">
        <v>2.3228305425381097</v>
      </c>
      <c r="X12" s="34">
        <v>1.8561374457375208</v>
      </c>
      <c r="Y12" s="34">
        <v>2.3129902126660804</v>
      </c>
      <c r="Z12" s="34">
        <v>2.491894900579517</v>
      </c>
      <c r="AA12" s="34">
        <v>2.4802389800152946</v>
      </c>
      <c r="AB12" s="34">
        <v>2.5425055106153924</v>
      </c>
      <c r="AC12" s="34">
        <v>2.5722778422666823</v>
      </c>
      <c r="AD12" s="34">
        <v>2.7407611161139469</v>
      </c>
      <c r="AE12" s="34">
        <v>2.8111725237256402</v>
      </c>
      <c r="AF12" s="34">
        <v>3.0056490813483596</v>
      </c>
      <c r="AG12" s="34">
        <v>2.7107109308620849</v>
      </c>
      <c r="AH12" s="34">
        <v>2.9922919053281181</v>
      </c>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row>
    <row r="13" spans="1:78" x14ac:dyDescent="0.2">
      <c r="A13" s="24" t="s">
        <v>10</v>
      </c>
      <c r="B13" s="25" t="s">
        <v>103</v>
      </c>
      <c r="C13" s="33">
        <v>10.229533463853061</v>
      </c>
      <c r="D13" s="33">
        <v>10.072044037672232</v>
      </c>
      <c r="E13" s="33">
        <v>10.210521048243496</v>
      </c>
      <c r="F13" s="33">
        <v>10.611730541421228</v>
      </c>
      <c r="G13" s="33">
        <v>9.7717142036404088</v>
      </c>
      <c r="H13" s="33">
        <v>9.736335915223993</v>
      </c>
      <c r="I13" s="33">
        <v>10.219658887443178</v>
      </c>
      <c r="J13" s="33">
        <v>11.125667604289182</v>
      </c>
      <c r="K13" s="33">
        <v>9.9477301229742778</v>
      </c>
      <c r="L13" s="33">
        <v>8.9261583309290149</v>
      </c>
      <c r="M13" s="33">
        <v>9.0935861061345733</v>
      </c>
      <c r="N13" s="33">
        <v>9.2305049502945611</v>
      </c>
      <c r="O13" s="33">
        <v>10.328974800216276</v>
      </c>
      <c r="P13" s="33">
        <v>10.518607355937714</v>
      </c>
      <c r="Q13" s="33">
        <v>11.141619247899408</v>
      </c>
      <c r="R13" s="33">
        <v>11.662078086560554</v>
      </c>
      <c r="S13" s="33">
        <v>11.958570907760217</v>
      </c>
      <c r="T13" s="33">
        <v>11.904825361105102</v>
      </c>
      <c r="U13" s="33">
        <v>12.960465221817888</v>
      </c>
      <c r="V13" s="33">
        <v>13.578727188317627</v>
      </c>
      <c r="W13" s="33">
        <v>13.498116857648167</v>
      </c>
      <c r="X13" s="33">
        <v>13.83139569421208</v>
      </c>
      <c r="Y13" s="33">
        <v>14.438070703967997</v>
      </c>
      <c r="Z13" s="33">
        <v>14.227742703621232</v>
      </c>
      <c r="AA13" s="33">
        <v>14.555560496143196</v>
      </c>
      <c r="AB13" s="33">
        <v>14.965327278636531</v>
      </c>
      <c r="AC13" s="33">
        <v>14.976471208420461</v>
      </c>
      <c r="AD13" s="33">
        <v>14.905487603190684</v>
      </c>
      <c r="AE13" s="33">
        <v>14.260939213062994</v>
      </c>
      <c r="AF13" s="33">
        <v>13.98410325079842</v>
      </c>
      <c r="AG13" s="33">
        <v>13.755756714607298</v>
      </c>
      <c r="AH13" s="33">
        <v>12.539734079301647</v>
      </c>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row>
    <row r="14" spans="1:78" x14ac:dyDescent="0.2">
      <c r="A14" s="12" t="s">
        <v>11</v>
      </c>
      <c r="B14" s="117" t="s">
        <v>104</v>
      </c>
      <c r="C14" s="34" t="s">
        <v>39</v>
      </c>
      <c r="D14" s="34" t="s">
        <v>39</v>
      </c>
      <c r="E14" s="34" t="s">
        <v>39</v>
      </c>
      <c r="F14" s="34" t="s">
        <v>39</v>
      </c>
      <c r="G14" s="34" t="s">
        <v>39</v>
      </c>
      <c r="H14" s="34" t="s">
        <v>39</v>
      </c>
      <c r="I14" s="34" t="s">
        <v>39</v>
      </c>
      <c r="J14" s="34" t="s">
        <v>39</v>
      </c>
      <c r="K14" s="34" t="s">
        <v>39</v>
      </c>
      <c r="L14" s="34" t="s">
        <v>39</v>
      </c>
      <c r="M14" s="34">
        <v>4.5875948362649384</v>
      </c>
      <c r="N14" s="34">
        <v>4.8353158188415826</v>
      </c>
      <c r="O14" s="34">
        <v>4.5748056823493908</v>
      </c>
      <c r="P14" s="34">
        <v>5.0284965270938651</v>
      </c>
      <c r="Q14" s="34">
        <v>4.9696990009159006</v>
      </c>
      <c r="R14" s="34">
        <v>4.2057210095058748</v>
      </c>
      <c r="S14" s="34">
        <v>3.3290264903543587</v>
      </c>
      <c r="T14" s="34">
        <v>3.5878109080371416</v>
      </c>
      <c r="U14" s="34">
        <v>3.6477310076898166</v>
      </c>
      <c r="V14" s="34">
        <v>5.6171249106060488</v>
      </c>
      <c r="W14" s="34">
        <v>5.7908408277076502</v>
      </c>
      <c r="X14" s="34">
        <v>5.0376086686983452</v>
      </c>
      <c r="Y14" s="34">
        <v>4.6407446943883173</v>
      </c>
      <c r="Z14" s="34">
        <v>4.864820219767398</v>
      </c>
      <c r="AA14" s="34">
        <v>5.0387451418269533</v>
      </c>
      <c r="AB14" s="34">
        <v>5.0508623351284934</v>
      </c>
      <c r="AC14" s="34">
        <v>5.5565000260653319</v>
      </c>
      <c r="AD14" s="34">
        <v>5.0164014686532914</v>
      </c>
      <c r="AE14" s="34">
        <v>5.7700731444983351</v>
      </c>
      <c r="AF14" s="34">
        <v>5.9309153604564786</v>
      </c>
      <c r="AG14" s="34">
        <v>6.3393579889459248</v>
      </c>
      <c r="AH14" s="34">
        <v>6.4829261722288516</v>
      </c>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row>
    <row r="15" spans="1:78" x14ac:dyDescent="0.2">
      <c r="A15" s="24" t="s">
        <v>17</v>
      </c>
      <c r="B15" s="25" t="s">
        <v>105</v>
      </c>
      <c r="C15" s="33">
        <v>4.7987616099071211</v>
      </c>
      <c r="D15" s="33">
        <v>5.5555555555555554</v>
      </c>
      <c r="E15" s="33">
        <v>5.7761732851985563</v>
      </c>
      <c r="F15" s="33">
        <v>6.5259117082533589</v>
      </c>
      <c r="G15" s="33">
        <v>6.4796905222437129</v>
      </c>
      <c r="H15" s="33">
        <v>5.9322033898305087</v>
      </c>
      <c r="I15" s="33">
        <v>5.8171745152354575</v>
      </c>
      <c r="J15" s="33">
        <v>6.4487632508833928</v>
      </c>
      <c r="K15" s="33">
        <v>6.6780821917808213</v>
      </c>
      <c r="L15" s="33">
        <v>6.6053511705685617</v>
      </c>
      <c r="M15" s="33">
        <v>7.1487263763352509</v>
      </c>
      <c r="N15" s="33">
        <v>7.328990228013029</v>
      </c>
      <c r="O15" s="33">
        <v>7.5471698113207548</v>
      </c>
      <c r="P15" s="33">
        <v>7.9573420836751438</v>
      </c>
      <c r="Q15" s="33">
        <v>7.9526916802610117</v>
      </c>
      <c r="R15" s="33">
        <v>7.8841512469831052</v>
      </c>
      <c r="S15" s="33">
        <v>8.1487341772151911</v>
      </c>
      <c r="T15" s="33">
        <v>8.2095387021110238</v>
      </c>
      <c r="U15" s="33">
        <v>8.1804281345565748</v>
      </c>
      <c r="V15" s="33">
        <v>8.7165518346418835</v>
      </c>
      <c r="W15" s="33">
        <v>9.1809828206152595</v>
      </c>
      <c r="X15" s="33">
        <v>9.5882862315988344</v>
      </c>
      <c r="Y15" s="33">
        <v>9.6692913385826778</v>
      </c>
      <c r="Z15" s="33">
        <v>9.5978937090441239</v>
      </c>
      <c r="AA15" s="33">
        <v>10.041740238298212</v>
      </c>
      <c r="AB15" s="33">
        <v>10.588709669642569</v>
      </c>
      <c r="AC15" s="33">
        <v>10.616816770536033</v>
      </c>
      <c r="AD15" s="33">
        <v>10.883178146955693</v>
      </c>
      <c r="AE15" s="33">
        <v>10.65029265331197</v>
      </c>
      <c r="AF15" s="33">
        <v>10.744052075209302</v>
      </c>
      <c r="AG15" s="33">
        <v>11.283659638780962</v>
      </c>
      <c r="AH15" s="33">
        <v>13.34634911674752</v>
      </c>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row>
    <row r="16" spans="1:78" x14ac:dyDescent="0.2">
      <c r="A16" s="12" t="s">
        <v>18</v>
      </c>
      <c r="B16" s="117" t="s">
        <v>106</v>
      </c>
      <c r="C16" s="34">
        <v>4.52048501669515</v>
      </c>
      <c r="D16" s="34">
        <v>4.5080250123372547</v>
      </c>
      <c r="E16" s="34">
        <v>4.7132605033539479</v>
      </c>
      <c r="F16" s="34">
        <v>4.9456088400732332</v>
      </c>
      <c r="G16" s="34">
        <v>5.2905508172806535</v>
      </c>
      <c r="H16" s="34">
        <v>5.6158043504290953</v>
      </c>
      <c r="I16" s="34">
        <v>5.7339479028743856</v>
      </c>
      <c r="J16" s="34">
        <v>5.8797092970156557</v>
      </c>
      <c r="K16" s="34">
        <v>5.8894744674677728</v>
      </c>
      <c r="L16" s="34">
        <v>5.765487768088021</v>
      </c>
      <c r="M16" s="34">
        <v>5.3338296223959683</v>
      </c>
      <c r="N16" s="34">
        <v>5.0632771980212725</v>
      </c>
      <c r="O16" s="34">
        <v>5.0911704165247151</v>
      </c>
      <c r="P16" s="34">
        <v>4.6354706644944281</v>
      </c>
      <c r="Q16" s="34">
        <v>4.8184491131260474</v>
      </c>
      <c r="R16" s="34">
        <v>5.0440662888893746</v>
      </c>
      <c r="S16" s="34">
        <v>4.9984403998844913</v>
      </c>
      <c r="T16" s="34">
        <v>4.8928193711317292</v>
      </c>
      <c r="U16" s="34">
        <v>4.943711701826448</v>
      </c>
      <c r="V16" s="34">
        <v>5.130699606901727</v>
      </c>
      <c r="W16" s="34">
        <v>5.6869600982777468</v>
      </c>
      <c r="X16" s="34">
        <v>5.8704548883864511</v>
      </c>
      <c r="Y16" s="34">
        <v>5.9594769672588992</v>
      </c>
      <c r="Z16" s="34">
        <v>6.1960573957225407</v>
      </c>
      <c r="AA16" s="34">
        <v>6.7375740542292357</v>
      </c>
      <c r="AB16" s="34">
        <v>6.8946556767794753</v>
      </c>
      <c r="AC16" s="34">
        <v>7.0015926264883044</v>
      </c>
      <c r="AD16" s="34">
        <v>7.0185740762611939</v>
      </c>
      <c r="AE16" s="34">
        <v>7.0956319272214214</v>
      </c>
      <c r="AF16" s="34">
        <v>6.9101739400260618</v>
      </c>
      <c r="AG16" s="34">
        <v>6.852073386824614</v>
      </c>
      <c r="AH16" s="34">
        <v>7.3190615614682697</v>
      </c>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row>
    <row r="17" spans="1:78" x14ac:dyDescent="0.2">
      <c r="A17" s="24" t="s">
        <v>8</v>
      </c>
      <c r="B17" s="25" t="s">
        <v>107</v>
      </c>
      <c r="C17" s="33">
        <v>2.3296288957870899</v>
      </c>
      <c r="D17" s="33">
        <v>2.1672149364132784</v>
      </c>
      <c r="E17" s="33">
        <v>2.3533631594694491</v>
      </c>
      <c r="F17" s="33">
        <v>2.5255348816262591</v>
      </c>
      <c r="G17" s="33">
        <v>3.0046137601878606</v>
      </c>
      <c r="H17" s="33">
        <v>3.3682556211663344</v>
      </c>
      <c r="I17" s="33">
        <v>3.7037728745945504</v>
      </c>
      <c r="J17" s="33">
        <v>4.1196821130779906</v>
      </c>
      <c r="K17" s="33">
        <v>4.6475899307418862</v>
      </c>
      <c r="L17" s="33">
        <v>4.8151097885685141</v>
      </c>
      <c r="M17" s="33">
        <v>4.8466334370418185</v>
      </c>
      <c r="N17" s="33">
        <v>5.0558371098967072</v>
      </c>
      <c r="O17" s="33">
        <v>5.5306204779295189</v>
      </c>
      <c r="P17" s="33">
        <v>5.9391849138459225</v>
      </c>
      <c r="Q17" s="33">
        <v>6.2724172335855775</v>
      </c>
      <c r="R17" s="33">
        <v>7.2518955457068941</v>
      </c>
      <c r="S17" s="33">
        <v>7.6070300228332064</v>
      </c>
      <c r="T17" s="33">
        <v>7.761565125354303</v>
      </c>
      <c r="U17" s="33">
        <v>7.8641847754362937</v>
      </c>
      <c r="V17" s="33">
        <v>7.9366401721909945</v>
      </c>
      <c r="W17" s="33">
        <v>7.777937197501827</v>
      </c>
      <c r="X17" s="33">
        <v>8.4308017551773986</v>
      </c>
      <c r="Y17" s="33">
        <v>8.6190291133991739</v>
      </c>
      <c r="Z17" s="33">
        <v>9.0318167347395697</v>
      </c>
      <c r="AA17" s="33">
        <v>9.1438853963077271</v>
      </c>
      <c r="AB17" s="33">
        <v>9.2762958729210609</v>
      </c>
      <c r="AC17" s="33">
        <v>9.0950289638245518</v>
      </c>
      <c r="AD17" s="33">
        <v>9.3639995852246685</v>
      </c>
      <c r="AE17" s="33">
        <v>9.340454932569255</v>
      </c>
      <c r="AF17" s="33">
        <v>9.5287415669565299</v>
      </c>
      <c r="AG17" s="33">
        <v>9.9821395150610162</v>
      </c>
      <c r="AH17" s="33">
        <v>10.035635526849035</v>
      </c>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row>
    <row r="18" spans="1:78" x14ac:dyDescent="0.2">
      <c r="A18" s="12" t="s">
        <v>19</v>
      </c>
      <c r="B18" s="117" t="s">
        <v>108</v>
      </c>
      <c r="C18" s="34">
        <v>4.0497803807867392</v>
      </c>
      <c r="D18" s="34">
        <v>4.2096142931177418</v>
      </c>
      <c r="E18" s="34">
        <v>4.4829793069819894</v>
      </c>
      <c r="F18" s="34">
        <v>4.3552561337846818</v>
      </c>
      <c r="G18" s="34">
        <v>4.9539638012670144</v>
      </c>
      <c r="H18" s="34">
        <v>4.7038146834774128</v>
      </c>
      <c r="I18" s="34">
        <v>4.7016170038743228</v>
      </c>
      <c r="J18" s="34">
        <v>4.9172379602722165</v>
      </c>
      <c r="K18" s="34">
        <v>5.3081299696945043</v>
      </c>
      <c r="L18" s="34">
        <v>4.5925714147493606</v>
      </c>
      <c r="M18" s="34">
        <v>2.9734889651636793</v>
      </c>
      <c r="N18" s="34">
        <v>2.4973638293374951</v>
      </c>
      <c r="O18" s="34">
        <v>2.778631948983056</v>
      </c>
      <c r="P18" s="34">
        <v>2.8682855854517788</v>
      </c>
      <c r="Q18" s="34">
        <v>3.0168888609880944</v>
      </c>
      <c r="R18" s="34">
        <v>3.2493657622073893</v>
      </c>
      <c r="S18" s="34">
        <v>4.0207009192357601</v>
      </c>
      <c r="T18" s="34">
        <v>4.0848174047985433</v>
      </c>
      <c r="U18" s="34">
        <v>4.2439855294853581</v>
      </c>
      <c r="V18" s="34">
        <v>4.5507289112999887</v>
      </c>
      <c r="W18" s="34">
        <v>5.0666027106439024</v>
      </c>
      <c r="X18" s="34">
        <v>5.6442354504182495</v>
      </c>
      <c r="Y18" s="34">
        <v>6.0584602320191063</v>
      </c>
      <c r="Z18" s="34">
        <v>6.62155909985972</v>
      </c>
      <c r="AA18" s="34">
        <v>7.5335431495250482</v>
      </c>
      <c r="AB18" s="34">
        <v>7.3397924877340124</v>
      </c>
      <c r="AC18" s="34">
        <v>7.2504637413076543</v>
      </c>
      <c r="AD18" s="34">
        <v>7.1622371855268048</v>
      </c>
      <c r="AE18" s="34">
        <v>6.8441684183877536</v>
      </c>
      <c r="AF18" s="34">
        <v>6.6352927286489418</v>
      </c>
      <c r="AG18" s="34">
        <v>6.0598864576740175</v>
      </c>
      <c r="AH18" s="34">
        <v>5.1416852072813439</v>
      </c>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row>
    <row r="19" spans="1:78" x14ac:dyDescent="0.2">
      <c r="A19" s="24" t="s">
        <v>20</v>
      </c>
      <c r="B19" s="25" t="s">
        <v>109</v>
      </c>
      <c r="C19" s="33" t="s">
        <v>39</v>
      </c>
      <c r="D19" s="33" t="s">
        <v>39</v>
      </c>
      <c r="E19" s="33" t="s">
        <v>39</v>
      </c>
      <c r="F19" s="33" t="s">
        <v>39</v>
      </c>
      <c r="G19" s="33" t="s">
        <v>39</v>
      </c>
      <c r="H19" s="33">
        <v>1.9403501369648053</v>
      </c>
      <c r="I19" s="33">
        <v>1.7951301593360998</v>
      </c>
      <c r="J19" s="33">
        <v>1.7689846344834803</v>
      </c>
      <c r="K19" s="33">
        <v>1.9930034834489796</v>
      </c>
      <c r="L19" s="33">
        <v>2.1066441886717127</v>
      </c>
      <c r="M19" s="33">
        <v>1.7487811452371196</v>
      </c>
      <c r="N19" s="33">
        <v>1.6787757442529601</v>
      </c>
      <c r="O19" s="33">
        <v>1.6541494392683409</v>
      </c>
      <c r="P19" s="33">
        <v>2.0951553442626296</v>
      </c>
      <c r="Q19" s="33">
        <v>2.2062863724869155</v>
      </c>
      <c r="R19" s="33">
        <v>2.0219804327476192</v>
      </c>
      <c r="S19" s="33">
        <v>1.6461066786378182</v>
      </c>
      <c r="T19" s="33">
        <v>1.8235284381618666</v>
      </c>
      <c r="U19" s="33">
        <v>2.2542051021359146</v>
      </c>
      <c r="V19" s="33">
        <v>2.5964808881247667</v>
      </c>
      <c r="W19" s="33">
        <v>2.644601215868311</v>
      </c>
      <c r="X19" s="33">
        <v>3.8681577201371722</v>
      </c>
      <c r="Y19" s="33">
        <v>3.4547087714149427</v>
      </c>
      <c r="Z19" s="33">
        <v>3.4666089824412571</v>
      </c>
      <c r="AA19" s="33">
        <v>3.1534061849298518</v>
      </c>
      <c r="AB19" s="33">
        <v>2.9979802087086349</v>
      </c>
      <c r="AC19" s="33">
        <v>2.6059363654696641</v>
      </c>
      <c r="AD19" s="33">
        <v>2.3423415313407969</v>
      </c>
      <c r="AE19" s="33">
        <v>2.3558204469963595</v>
      </c>
      <c r="AF19" s="33">
        <v>2.5452292583402718</v>
      </c>
      <c r="AG19" s="33">
        <v>2.7165596371803402</v>
      </c>
      <c r="AH19" s="33">
        <v>2.7366306643306548</v>
      </c>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row>
    <row r="20" spans="1:78" x14ac:dyDescent="0.2">
      <c r="A20" s="12" t="s">
        <v>9</v>
      </c>
      <c r="B20" s="117" t="s">
        <v>110</v>
      </c>
      <c r="C20" s="34" t="s">
        <v>39</v>
      </c>
      <c r="D20" s="34">
        <v>7.4941294867494124</v>
      </c>
      <c r="E20" s="34">
        <v>7.524173781883805</v>
      </c>
      <c r="F20" s="34">
        <v>8.4880057823175648</v>
      </c>
      <c r="G20" s="34">
        <v>9.1923825599281255</v>
      </c>
      <c r="H20" s="34">
        <v>9.2920742108217809</v>
      </c>
      <c r="I20" s="34">
        <v>7.8393510618344049</v>
      </c>
      <c r="J20" s="34">
        <v>10.267423707063706</v>
      </c>
      <c r="K20" s="34">
        <v>9.6311942077630572</v>
      </c>
      <c r="L20" s="34">
        <v>9.5662109070546233</v>
      </c>
      <c r="M20" s="34">
        <v>9.076739405645176</v>
      </c>
      <c r="N20" s="34">
        <v>8.833741840395275</v>
      </c>
      <c r="O20" s="34">
        <v>10.622252800129328</v>
      </c>
      <c r="P20" s="34">
        <v>7.6625991507494327</v>
      </c>
      <c r="Q20" s="34">
        <v>7.7009072582052474</v>
      </c>
      <c r="R20" s="34">
        <v>7.1546371913175033</v>
      </c>
      <c r="S20" s="34">
        <v>7.3861459321654523</v>
      </c>
      <c r="T20" s="34">
        <v>7.8555717569245109</v>
      </c>
      <c r="U20" s="34">
        <v>7.8747303218776556</v>
      </c>
      <c r="V20" s="34">
        <v>9.8664064107357028</v>
      </c>
      <c r="W20" s="34">
        <v>11.276428393630239</v>
      </c>
      <c r="X20" s="34">
        <v>10.339820385720628</v>
      </c>
      <c r="Y20" s="34">
        <v>11.243117252497417</v>
      </c>
      <c r="Z20" s="34">
        <v>10.845398392951623</v>
      </c>
      <c r="AA20" s="34">
        <v>10.818804783269046</v>
      </c>
      <c r="AB20" s="34">
        <v>11.315633611763024</v>
      </c>
      <c r="AC20" s="34">
        <v>11.581901389824541</v>
      </c>
      <c r="AD20" s="34">
        <v>11.444833713826439</v>
      </c>
      <c r="AE20" s="34">
        <v>10.84712246517028</v>
      </c>
      <c r="AF20" s="34">
        <v>9.7194256811148652</v>
      </c>
      <c r="AG20" s="34">
        <v>10.806994111471171</v>
      </c>
      <c r="AH20" s="34">
        <v>10.391525840330932</v>
      </c>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row>
    <row r="21" spans="1:78" x14ac:dyDescent="0.2">
      <c r="A21" s="24" t="s">
        <v>21</v>
      </c>
      <c r="B21" s="25" t="s">
        <v>111</v>
      </c>
      <c r="C21" s="33">
        <v>4.4448184242353133</v>
      </c>
      <c r="D21" s="33">
        <v>4.7515253921903993</v>
      </c>
      <c r="E21" s="33">
        <v>4.9798139383929954</v>
      </c>
      <c r="F21" s="33">
        <v>5.9669057844455189</v>
      </c>
      <c r="G21" s="33">
        <v>6.3688203197674653</v>
      </c>
      <c r="H21" s="33">
        <v>6.7033530259973455</v>
      </c>
      <c r="I21" s="33">
        <v>6.4104604195042754</v>
      </c>
      <c r="J21" s="33">
        <v>6.9338976249012587</v>
      </c>
      <c r="K21" s="33">
        <v>8.2074509307785259</v>
      </c>
      <c r="L21" s="33">
        <v>7.7855042046489631</v>
      </c>
      <c r="M21" s="33">
        <v>7.3263058390100024</v>
      </c>
      <c r="N21" s="33">
        <v>6.9048998470752601</v>
      </c>
      <c r="O21" s="33">
        <v>6.9171444317813933</v>
      </c>
      <c r="P21" s="33">
        <v>7.1742582786208473</v>
      </c>
      <c r="Q21" s="33">
        <v>6.6603562630101241</v>
      </c>
      <c r="R21" s="33">
        <v>6.8677832861503623</v>
      </c>
      <c r="S21" s="33">
        <v>7.1923041252487678</v>
      </c>
      <c r="T21" s="33">
        <v>7.3584939527050315</v>
      </c>
      <c r="U21" s="33">
        <v>8.2916512089493093</v>
      </c>
      <c r="V21" s="33">
        <v>10.987439569691587</v>
      </c>
      <c r="W21" s="33">
        <v>12.121767167088427</v>
      </c>
      <c r="X21" s="33">
        <v>12.812451564717623</v>
      </c>
      <c r="Y21" s="33">
        <v>13.082669604556004</v>
      </c>
      <c r="Z21" s="33">
        <v>13.122722088063705</v>
      </c>
      <c r="AA21" s="33">
        <v>12.470407161016579</v>
      </c>
      <c r="AB21" s="33">
        <v>12.32224979095496</v>
      </c>
      <c r="AC21" s="33">
        <v>12.146450682485792</v>
      </c>
      <c r="AD21" s="33">
        <v>11.096602751345392</v>
      </c>
      <c r="AE21" s="33">
        <v>10.226669347791638</v>
      </c>
      <c r="AF21" s="33">
        <v>8.9886916620831805</v>
      </c>
      <c r="AG21" s="33">
        <v>8.2847618322487211</v>
      </c>
      <c r="AH21" s="33">
        <v>9.8350670245785619</v>
      </c>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row>
    <row r="22" spans="1:78" x14ac:dyDescent="0.2">
      <c r="A22" s="12" t="s">
        <v>38</v>
      </c>
      <c r="B22" s="117" t="s">
        <v>112</v>
      </c>
      <c r="C22" s="34" t="s">
        <v>39</v>
      </c>
      <c r="D22" s="34" t="s">
        <v>39</v>
      </c>
      <c r="E22" s="34" t="s">
        <v>39</v>
      </c>
      <c r="F22" s="34" t="s">
        <v>39</v>
      </c>
      <c r="G22" s="34" t="s">
        <v>39</v>
      </c>
      <c r="H22" s="34">
        <v>6.8891655891746364</v>
      </c>
      <c r="I22" s="34">
        <v>7.2212150319651407</v>
      </c>
      <c r="J22" s="34">
        <v>6.542513486907624</v>
      </c>
      <c r="K22" s="34">
        <v>7.1176072522416112</v>
      </c>
      <c r="L22" s="34">
        <v>7.7085355580639581</v>
      </c>
      <c r="M22" s="34">
        <v>7.3534445669998609</v>
      </c>
      <c r="N22" s="34">
        <v>7.8728496166765973</v>
      </c>
      <c r="O22" s="34">
        <v>8.0923404749613361</v>
      </c>
      <c r="P22" s="34">
        <v>8.3609468563374207</v>
      </c>
      <c r="Q22" s="34">
        <v>8.7095668274008275</v>
      </c>
      <c r="R22" s="34">
        <v>8.0413350770144518</v>
      </c>
      <c r="S22" s="34">
        <v>8.1787772920678385</v>
      </c>
      <c r="T22" s="34">
        <v>8.0583329079514971</v>
      </c>
      <c r="U22" s="34">
        <v>8.3579296669149166</v>
      </c>
      <c r="V22" s="34">
        <v>8.431566392496574</v>
      </c>
      <c r="W22" s="34">
        <v>7.9149953516026619</v>
      </c>
      <c r="X22" s="34">
        <v>7.9836094533046937</v>
      </c>
      <c r="Y22" s="34">
        <v>9.6226702570078313</v>
      </c>
      <c r="Z22" s="34">
        <v>9.3950054813963657</v>
      </c>
      <c r="AA22" s="34">
        <v>9.4174200036153621</v>
      </c>
      <c r="AB22" s="34">
        <v>9.3870818374187515</v>
      </c>
      <c r="AC22" s="34">
        <v>9.1205996694871789</v>
      </c>
      <c r="AD22" s="34">
        <v>8.981831161585287</v>
      </c>
      <c r="AE22" s="34">
        <v>9.2095767173823191</v>
      </c>
      <c r="AF22" s="34">
        <v>9.109605860133513</v>
      </c>
      <c r="AG22" s="34">
        <v>8.5335980930245494</v>
      </c>
      <c r="AH22" s="34">
        <v>8.8520220075718221</v>
      </c>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row>
    <row r="23" spans="1:78" x14ac:dyDescent="0.2">
      <c r="A23" s="24" t="s">
        <v>22</v>
      </c>
      <c r="B23" s="25" t="s">
        <v>113</v>
      </c>
      <c r="C23" s="33">
        <v>3.971900267705839</v>
      </c>
      <c r="D23" s="33">
        <v>3.9790864664918808</v>
      </c>
      <c r="E23" s="33">
        <v>4.7240924945136031</v>
      </c>
      <c r="F23" s="33">
        <v>4.4610213863665624</v>
      </c>
      <c r="G23" s="33">
        <v>4.2421858842263438</v>
      </c>
      <c r="H23" s="33">
        <v>4.765290570780695</v>
      </c>
      <c r="I23" s="33">
        <v>4.6682132757125485</v>
      </c>
      <c r="J23" s="33">
        <v>5.1030985835801701</v>
      </c>
      <c r="K23" s="33">
        <v>4.9056233461866645</v>
      </c>
      <c r="L23" s="33">
        <v>5.2860541083895214</v>
      </c>
      <c r="M23" s="33">
        <v>5.3891365268828233</v>
      </c>
      <c r="N23" s="33">
        <v>5.2377391711363028</v>
      </c>
      <c r="O23" s="33">
        <v>4.861305717694397</v>
      </c>
      <c r="P23" s="33">
        <v>4.7671543576611013</v>
      </c>
      <c r="Q23" s="33">
        <v>5.5238853869255307</v>
      </c>
      <c r="R23" s="33">
        <v>5.2866843649264181</v>
      </c>
      <c r="S23" s="33">
        <v>5.5483338842006136</v>
      </c>
      <c r="T23" s="33">
        <v>5.5474168434070066</v>
      </c>
      <c r="U23" s="33">
        <v>6.1262793878388804</v>
      </c>
      <c r="V23" s="33">
        <v>5.9590556175269347</v>
      </c>
      <c r="W23" s="33">
        <v>6.3265190160049922</v>
      </c>
      <c r="X23" s="33">
        <v>6.5305420373190373</v>
      </c>
      <c r="Y23" s="33">
        <v>7.5262739045145892</v>
      </c>
      <c r="Z23" s="33">
        <v>8.252158288071378</v>
      </c>
      <c r="AA23" s="33">
        <v>8.6309409948371822</v>
      </c>
      <c r="AB23" s="33">
        <v>8.4957333428620974</v>
      </c>
      <c r="AC23" s="33">
        <v>8.5050145530247327</v>
      </c>
      <c r="AD23" s="33">
        <v>8.296764530557514</v>
      </c>
      <c r="AE23" s="33">
        <v>7.8227320729276126</v>
      </c>
      <c r="AF23" s="33">
        <v>7.8255415650368132</v>
      </c>
      <c r="AG23" s="33">
        <v>8.0220229546341759</v>
      </c>
      <c r="AH23" s="33">
        <v>7.9392564901976055</v>
      </c>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row>
    <row r="24" spans="1:78" x14ac:dyDescent="0.2">
      <c r="A24" s="12" t="s">
        <v>13</v>
      </c>
      <c r="B24" s="117" t="s">
        <v>114</v>
      </c>
      <c r="C24" s="34">
        <v>5.8551848155701158</v>
      </c>
      <c r="D24" s="34">
        <v>6.215131875697363</v>
      </c>
      <c r="E24" s="34">
        <v>6.499810070484954</v>
      </c>
      <c r="F24" s="34">
        <v>7.0198706314858761</v>
      </c>
      <c r="G24" s="34">
        <v>7.1645568442453254</v>
      </c>
      <c r="H24" s="34">
        <v>6.1663831013676216</v>
      </c>
      <c r="I24" s="34">
        <v>7.1686082612765407</v>
      </c>
      <c r="J24" s="34">
        <v>7.9406631762652715</v>
      </c>
      <c r="K24" s="34">
        <v>7.943469785575048</v>
      </c>
      <c r="L24" s="34">
        <v>8.2579951877029458</v>
      </c>
      <c r="M24" s="34">
        <v>7.1121224464952082</v>
      </c>
      <c r="N24" s="34">
        <v>8.4214315486340041</v>
      </c>
      <c r="O24" s="34">
        <v>8.6089095381251717</v>
      </c>
      <c r="P24" s="34">
        <v>8.9285714285714288</v>
      </c>
      <c r="Q24" s="34">
        <v>8.8081475364712372</v>
      </c>
      <c r="R24" s="34">
        <v>8.7637362637362646</v>
      </c>
      <c r="S24" s="34">
        <v>8.4703947368421044</v>
      </c>
      <c r="T24" s="34">
        <v>9.1775599128540311</v>
      </c>
      <c r="U24" s="34">
        <v>9.8931214031241428</v>
      </c>
      <c r="V24" s="34">
        <v>10.483417650365375</v>
      </c>
      <c r="W24" s="34">
        <v>10.358453288173864</v>
      </c>
      <c r="X24" s="34">
        <v>10.269310446877773</v>
      </c>
      <c r="Y24" s="34">
        <v>10.322398190045249</v>
      </c>
      <c r="Z24" s="34">
        <v>11.322360953461974</v>
      </c>
      <c r="AA24" s="34">
        <v>11.9863984131482</v>
      </c>
      <c r="AB24" s="34">
        <v>11.99319535015594</v>
      </c>
      <c r="AC24" s="34">
        <v>11.91549295774648</v>
      </c>
      <c r="AD24" s="34">
        <v>11.501954215522055</v>
      </c>
      <c r="AE24" s="34">
        <v>12.741312741312742</v>
      </c>
      <c r="AF24" s="34">
        <v>14.151982378854626</v>
      </c>
      <c r="AG24" s="34">
        <v>15.009801176141137</v>
      </c>
      <c r="AH24" s="34">
        <v>14.976250349259569</v>
      </c>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row>
    <row r="25" spans="1:78" x14ac:dyDescent="0.2">
      <c r="A25" s="24" t="s">
        <v>14</v>
      </c>
      <c r="B25" s="25" t="s">
        <v>115</v>
      </c>
      <c r="C25" s="33">
        <v>3.1367468880934224</v>
      </c>
      <c r="D25" s="33">
        <v>3.0050486990796101</v>
      </c>
      <c r="E25" s="33">
        <v>3.0372164080974708</v>
      </c>
      <c r="F25" s="33">
        <v>2.8945371176972707</v>
      </c>
      <c r="G25" s="33">
        <v>2.915400053940048</v>
      </c>
      <c r="H25" s="33">
        <v>2.7985221417846105</v>
      </c>
      <c r="I25" s="33">
        <v>2.636944439917206</v>
      </c>
      <c r="J25" s="33">
        <v>3.163331546277218</v>
      </c>
      <c r="K25" s="33">
        <v>5.0696608318277603</v>
      </c>
      <c r="L25" s="33">
        <v>5.793017740974169</v>
      </c>
      <c r="M25" s="33">
        <v>5.0800832969736174</v>
      </c>
      <c r="N25" s="33">
        <v>5.2008490585425546</v>
      </c>
      <c r="O25" s="33">
        <v>5.4186426083191712</v>
      </c>
      <c r="P25" s="33">
        <v>5.341152285181499</v>
      </c>
      <c r="Q25" s="33">
        <v>5.877598303331812</v>
      </c>
      <c r="R25" s="33">
        <v>6.4448163327059316</v>
      </c>
      <c r="S25" s="33">
        <v>6.2228230432089751</v>
      </c>
      <c r="T25" s="33">
        <v>6.1743421664310354</v>
      </c>
      <c r="U25" s="33">
        <v>6.5022634833962858</v>
      </c>
      <c r="V25" s="33">
        <v>6.9118960279539268</v>
      </c>
      <c r="W25" s="33">
        <v>7.1847137823844758</v>
      </c>
      <c r="X25" s="33">
        <v>9.9658713314332203</v>
      </c>
      <c r="Y25" s="33">
        <v>6.7152311783909022</v>
      </c>
      <c r="Z25" s="33">
        <v>7.427979681377737</v>
      </c>
      <c r="AA25" s="33">
        <v>6.684082626117859</v>
      </c>
      <c r="AB25" s="33">
        <v>6.7743268566713661</v>
      </c>
      <c r="AC25" s="33">
        <v>6.7647644635360829</v>
      </c>
      <c r="AD25" s="33">
        <v>7.3412984557151972</v>
      </c>
      <c r="AE25" s="33">
        <v>7.8055161139045275</v>
      </c>
      <c r="AF25" s="33">
        <v>8.9029635537367522</v>
      </c>
      <c r="AG25" s="33">
        <v>10.43514093298435</v>
      </c>
      <c r="AH25" s="33">
        <v>10.729753613809217</v>
      </c>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row>
    <row r="26" spans="1:78" x14ac:dyDescent="0.2">
      <c r="A26" s="92" t="s">
        <v>25</v>
      </c>
      <c r="B26" s="117" t="s">
        <v>116</v>
      </c>
      <c r="C26" s="95" t="s">
        <v>39</v>
      </c>
      <c r="D26" s="95" t="s">
        <v>39</v>
      </c>
      <c r="E26" s="95" t="s">
        <v>39</v>
      </c>
      <c r="F26" s="95" t="s">
        <v>39</v>
      </c>
      <c r="G26" s="95" t="s">
        <v>39</v>
      </c>
      <c r="H26" s="95" t="s">
        <v>39</v>
      </c>
      <c r="I26" s="95" t="s">
        <v>39</v>
      </c>
      <c r="J26" s="95" t="s">
        <v>39</v>
      </c>
      <c r="K26" s="95" t="s">
        <v>39</v>
      </c>
      <c r="L26" s="95" t="s">
        <v>39</v>
      </c>
      <c r="M26" s="95">
        <v>6.2586854853243166</v>
      </c>
      <c r="N26" s="95">
        <v>6.3232950863930286</v>
      </c>
      <c r="O26" s="95">
        <v>5.4468960882302602</v>
      </c>
      <c r="P26" s="95">
        <v>4.8534543963590222</v>
      </c>
      <c r="Q26" s="95">
        <v>5.3173132048677143</v>
      </c>
      <c r="R26" s="95">
        <v>4.1662471514752326</v>
      </c>
      <c r="S26" s="95">
        <v>3.4000626833222904</v>
      </c>
      <c r="T26" s="95">
        <v>3.4409759219922078</v>
      </c>
      <c r="U26" s="95">
        <v>3.8423797490106155</v>
      </c>
      <c r="V26" s="95">
        <v>5.5292351285817922</v>
      </c>
      <c r="W26" s="95">
        <v>6.0733358991076178</v>
      </c>
      <c r="X26" s="95">
        <v>6.0520332776057435</v>
      </c>
      <c r="Y26" s="95">
        <v>5.877354884639713</v>
      </c>
      <c r="Z26" s="95">
        <v>5.3624727503724454</v>
      </c>
      <c r="AA26" s="95">
        <v>4.085907912001872</v>
      </c>
      <c r="AB26" s="95">
        <v>4.193078883619159</v>
      </c>
      <c r="AC26" s="95">
        <v>5.2295559319061748</v>
      </c>
      <c r="AD26" s="95">
        <v>4.3518620386159856</v>
      </c>
      <c r="AE26" s="95">
        <v>4.1696156220392675</v>
      </c>
      <c r="AF26" s="95">
        <v>5.0265662121027486</v>
      </c>
      <c r="AG26" s="95">
        <v>5.0089352496801727</v>
      </c>
      <c r="AH26" s="95">
        <v>4.4696632326335219</v>
      </c>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row>
    <row r="27" spans="1:78" x14ac:dyDescent="0.2">
      <c r="A27" s="24" t="s">
        <v>23</v>
      </c>
      <c r="B27" s="25" t="s">
        <v>117</v>
      </c>
      <c r="C27" s="33" t="s">
        <v>39</v>
      </c>
      <c r="D27" s="33" t="s">
        <v>39</v>
      </c>
      <c r="E27" s="33" t="s">
        <v>39</v>
      </c>
      <c r="F27" s="33" t="s">
        <v>39</v>
      </c>
      <c r="G27" s="33" t="s">
        <v>39</v>
      </c>
      <c r="H27" s="33" t="s">
        <v>39</v>
      </c>
      <c r="I27" s="33" t="s">
        <v>39</v>
      </c>
      <c r="J27" s="33" t="s">
        <v>39</v>
      </c>
      <c r="K27" s="33">
        <v>8.9054072724381239</v>
      </c>
      <c r="L27" s="33">
        <v>10.073047847091505</v>
      </c>
      <c r="M27" s="33">
        <v>7.6841438457695013</v>
      </c>
      <c r="N27" s="33">
        <v>7.2332855938955527</v>
      </c>
      <c r="O27" s="33">
        <v>8.4334537909440677</v>
      </c>
      <c r="P27" s="33">
        <v>6.0017998347191064</v>
      </c>
      <c r="Q27" s="33">
        <v>5.2463298301989889</v>
      </c>
      <c r="R27" s="33">
        <v>3.9182812944769707</v>
      </c>
      <c r="S27" s="33">
        <v>3.8214983462909582</v>
      </c>
      <c r="T27" s="33">
        <v>3.5900831350553415</v>
      </c>
      <c r="U27" s="33">
        <v>2.4201707171454903</v>
      </c>
      <c r="V27" s="33">
        <v>3.3005958891155633</v>
      </c>
      <c r="W27" s="33">
        <v>4.3211836161829451</v>
      </c>
      <c r="X27" s="33">
        <v>5.3791922510541186</v>
      </c>
      <c r="Y27" s="33">
        <v>5.3630118384706709</v>
      </c>
      <c r="Z27" s="33">
        <v>4.7399094046262178</v>
      </c>
      <c r="AA27" s="33">
        <v>4.8062718551927839</v>
      </c>
      <c r="AB27" s="33">
        <v>4.139925479537812</v>
      </c>
      <c r="AC27" s="33">
        <v>4.5436797472294748</v>
      </c>
      <c r="AD27" s="33">
        <v>4.7287632394931123</v>
      </c>
      <c r="AE27" s="33">
        <v>4.4783257416857589</v>
      </c>
      <c r="AF27" s="33">
        <v>3.3741778564232199</v>
      </c>
      <c r="AG27" s="33">
        <v>3.1061117936121301</v>
      </c>
      <c r="AH27" s="33">
        <v>2.6681419359092553</v>
      </c>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row>
    <row r="28" spans="1:78" x14ac:dyDescent="0.2">
      <c r="A28" s="12" t="s">
        <v>24</v>
      </c>
      <c r="B28" s="117" t="s">
        <v>118</v>
      </c>
      <c r="C28" s="34">
        <v>1.5581748478117468</v>
      </c>
      <c r="D28" s="34">
        <v>1.3752049779522237</v>
      </c>
      <c r="E28" s="34">
        <v>2.1292635532278297</v>
      </c>
      <c r="F28" s="34">
        <v>1.9437628341759099</v>
      </c>
      <c r="G28" s="34">
        <v>1.9302839404799654</v>
      </c>
      <c r="H28" s="34">
        <v>1.9276139482075196</v>
      </c>
      <c r="I28" s="34">
        <v>2.1839332643428082</v>
      </c>
      <c r="J28" s="34">
        <v>1.9746164894982139</v>
      </c>
      <c r="K28" s="34">
        <v>2.6743169413269716</v>
      </c>
      <c r="L28" s="34">
        <v>1.7280636104071103</v>
      </c>
      <c r="M28" s="34">
        <v>2.0889561689046006</v>
      </c>
      <c r="N28" s="34">
        <v>1.838218188148943</v>
      </c>
      <c r="O28" s="34">
        <v>2.1553808849091447</v>
      </c>
      <c r="P28" s="34">
        <v>1.7401272692310823</v>
      </c>
      <c r="Q28" s="34">
        <v>1.8179979110700684</v>
      </c>
      <c r="R28" s="34">
        <v>1.6327938627998471</v>
      </c>
      <c r="S28" s="34">
        <v>1.5452138152900625</v>
      </c>
      <c r="T28" s="34">
        <v>1.4339087412967804</v>
      </c>
      <c r="U28" s="34">
        <v>1.7422438088586045</v>
      </c>
      <c r="V28" s="34">
        <v>5.4006368431066267</v>
      </c>
      <c r="W28" s="34">
        <v>4.5559582059532264</v>
      </c>
      <c r="X28" s="34">
        <v>5.0467312426391731</v>
      </c>
      <c r="Y28" s="34">
        <v>5.4121061949776301</v>
      </c>
      <c r="Z28" s="34">
        <v>5.3921232899962925</v>
      </c>
      <c r="AA28" s="34">
        <v>5.5753795736977301</v>
      </c>
      <c r="AB28" s="34">
        <v>5.2232032618093589</v>
      </c>
      <c r="AC28" s="34">
        <v>5.2525566745732402</v>
      </c>
      <c r="AD28" s="34">
        <v>4.7022727272727272</v>
      </c>
      <c r="AE28" s="34">
        <v>4.5818989774961443</v>
      </c>
      <c r="AF28" s="34">
        <v>4.3611076971431695</v>
      </c>
      <c r="AG28" s="34">
        <v>5.2876080425161032</v>
      </c>
      <c r="AH28" s="34">
        <v>6.5278039573565003</v>
      </c>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row>
    <row r="29" spans="1:78" x14ac:dyDescent="0.2">
      <c r="A29" s="24" t="s">
        <v>15</v>
      </c>
      <c r="B29" s="25" t="s">
        <v>119</v>
      </c>
      <c r="C29" s="33" t="s">
        <v>39</v>
      </c>
      <c r="D29" s="33" t="s">
        <v>39</v>
      </c>
      <c r="E29" s="33" t="s">
        <v>39</v>
      </c>
      <c r="F29" s="33" t="s">
        <v>39</v>
      </c>
      <c r="G29" s="33" t="s">
        <v>39</v>
      </c>
      <c r="H29" s="33">
        <v>9.54855392378151</v>
      </c>
      <c r="I29" s="33">
        <v>8.3465370320254841</v>
      </c>
      <c r="J29" s="33">
        <v>8.4583089995872118</v>
      </c>
      <c r="K29" s="33">
        <v>8.1978361887787141</v>
      </c>
      <c r="L29" s="33">
        <v>7.1368571731658514</v>
      </c>
      <c r="M29" s="33">
        <v>7.1317334655176978</v>
      </c>
      <c r="N29" s="33">
        <v>7.5448887252425489</v>
      </c>
      <c r="O29" s="33">
        <v>7.1105853529553338</v>
      </c>
      <c r="P29" s="33">
        <v>7.0343959486434651</v>
      </c>
      <c r="Q29" s="33">
        <v>8.1434423344003779</v>
      </c>
      <c r="R29" s="33">
        <v>10.077492913750307</v>
      </c>
      <c r="S29" s="33">
        <v>10.681825779209387</v>
      </c>
      <c r="T29" s="33">
        <v>11.439871826947195</v>
      </c>
      <c r="U29" s="33">
        <v>11.589969675771409</v>
      </c>
      <c r="V29" s="33">
        <v>12.236425067999445</v>
      </c>
      <c r="W29" s="33">
        <v>12.238625350757564</v>
      </c>
      <c r="X29" s="33">
        <v>12.518474697449694</v>
      </c>
      <c r="Y29" s="33">
        <v>13.004098863258935</v>
      </c>
      <c r="Z29" s="33">
        <v>12.756051409175667</v>
      </c>
      <c r="AA29" s="33">
        <v>12.438972658218706</v>
      </c>
      <c r="AB29" s="33">
        <v>12.347180372698821</v>
      </c>
      <c r="AC29" s="33">
        <v>12.026064481546154</v>
      </c>
      <c r="AD29" s="33">
        <v>11.536379206649022</v>
      </c>
      <c r="AE29" s="33">
        <v>11.345382675146508</v>
      </c>
      <c r="AF29" s="33">
        <v>11.689216132148294</v>
      </c>
      <c r="AG29" s="33">
        <v>12.377104434720549</v>
      </c>
      <c r="AH29" s="33">
        <v>12.488581031459594</v>
      </c>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row>
    <row r="30" spans="1:78" x14ac:dyDescent="0.2">
      <c r="A30" s="12" t="s">
        <v>27</v>
      </c>
      <c r="B30" s="117" t="s">
        <v>120</v>
      </c>
      <c r="C30" s="34">
        <v>13.383811384940234</v>
      </c>
      <c r="D30" s="34">
        <v>13.671241329668593</v>
      </c>
      <c r="E30" s="34">
        <v>11.077150114624137</v>
      </c>
      <c r="F30" s="34">
        <v>10.933978986268883</v>
      </c>
      <c r="G30" s="34">
        <v>11.291000961060931</v>
      </c>
      <c r="H30" s="34">
        <v>11.806265157588617</v>
      </c>
      <c r="I30" s="34">
        <v>11.285283580169999</v>
      </c>
      <c r="J30" s="34">
        <v>11.09977073664508</v>
      </c>
      <c r="K30" s="34">
        <v>12.427514075059785</v>
      </c>
      <c r="L30" s="34">
        <v>11.925655110081124</v>
      </c>
      <c r="M30" s="34">
        <v>13.100545377023161</v>
      </c>
      <c r="N30" s="34">
        <v>13.586027177325066</v>
      </c>
      <c r="O30" s="34">
        <v>14.370825836100851</v>
      </c>
      <c r="P30" s="34">
        <v>14.76474652374073</v>
      </c>
      <c r="Q30" s="34">
        <v>15.024602159048504</v>
      </c>
      <c r="R30" s="34">
        <v>15.271599555272433</v>
      </c>
      <c r="S30" s="34">
        <v>15.458483276875745</v>
      </c>
      <c r="T30" s="34">
        <v>16.061950963510178</v>
      </c>
      <c r="U30" s="34">
        <v>16.18123816316248</v>
      </c>
      <c r="V30" s="34">
        <v>16.978144511999844</v>
      </c>
      <c r="W30" s="34">
        <v>17.200948469034117</v>
      </c>
      <c r="X30" s="34">
        <v>16.879832442067475</v>
      </c>
      <c r="Y30" s="34">
        <v>17.770976362897528</v>
      </c>
      <c r="Z30" s="34">
        <v>19.153356402513459</v>
      </c>
      <c r="AA30" s="34">
        <v>19.397192935384222</v>
      </c>
      <c r="AB30" s="34">
        <v>19.500623896565809</v>
      </c>
      <c r="AC30" s="34">
        <v>18.691261120991513</v>
      </c>
      <c r="AD30" s="34">
        <v>18.895807208369266</v>
      </c>
      <c r="AE30" s="34">
        <v>19.22881843273526</v>
      </c>
      <c r="AF30" s="34">
        <v>19.408539808396018</v>
      </c>
      <c r="AG30" s="34">
        <v>19.37824108862117</v>
      </c>
      <c r="AH30" s="34">
        <v>19.309727082780171</v>
      </c>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row>
    <row r="31" spans="1:78" x14ac:dyDescent="0.2">
      <c r="A31" s="24" t="s">
        <v>16</v>
      </c>
      <c r="B31" s="25" t="s">
        <v>121</v>
      </c>
      <c r="C31" s="33">
        <v>7.8793547223705422</v>
      </c>
      <c r="D31" s="33">
        <v>9.2213849044976204</v>
      </c>
      <c r="E31" s="33">
        <v>9.6241320870250249</v>
      </c>
      <c r="F31" s="33">
        <v>9.2289719924481854</v>
      </c>
      <c r="G31" s="33">
        <v>9.0643603602186751</v>
      </c>
      <c r="H31" s="33">
        <v>9.4840506164035698</v>
      </c>
      <c r="I31" s="33">
        <v>9.8492777367857585</v>
      </c>
      <c r="J31" s="33">
        <v>10.322850346131252</v>
      </c>
      <c r="K31" s="33">
        <v>10.557495009330097</v>
      </c>
      <c r="L31" s="33">
        <v>11.108766709965376</v>
      </c>
      <c r="M31" s="33">
        <v>10.884424164850381</v>
      </c>
      <c r="N31" s="33">
        <v>10.886485461681996</v>
      </c>
      <c r="O31" s="33">
        <v>11.245607243800828</v>
      </c>
      <c r="P31" s="33">
        <v>10.745383185910576</v>
      </c>
      <c r="Q31" s="33">
        <v>10.54852318672731</v>
      </c>
      <c r="R31" s="33">
        <v>9.9659130955995714</v>
      </c>
      <c r="S31" s="33">
        <v>9.9451424720123835</v>
      </c>
      <c r="T31" s="33">
        <v>10.963484346983417</v>
      </c>
      <c r="U31" s="33">
        <v>11.245336755773833</v>
      </c>
      <c r="V31" s="33">
        <v>11.785940010621223</v>
      </c>
      <c r="W31" s="33">
        <v>11.334173620066734</v>
      </c>
      <c r="X31" s="33">
        <v>11.12102815189688</v>
      </c>
      <c r="Y31" s="33">
        <v>10.99613056714912</v>
      </c>
      <c r="Z31" s="33">
        <v>11.141583936682659</v>
      </c>
      <c r="AA31" s="33">
        <v>11.509014547073487</v>
      </c>
      <c r="AB31" s="33">
        <v>11.144842984708092</v>
      </c>
      <c r="AC31" s="33">
        <v>11.405714290140114</v>
      </c>
      <c r="AD31" s="33">
        <v>11.451495274067408</v>
      </c>
      <c r="AE31" s="33">
        <v>11.180124183592971</v>
      </c>
      <c r="AF31" s="33">
        <v>10.594533545704181</v>
      </c>
      <c r="AG31" s="33">
        <v>11.187167272595486</v>
      </c>
      <c r="AH31" s="33">
        <v>11.547375546420817</v>
      </c>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row>
    <row r="32" spans="1:78" x14ac:dyDescent="0.2">
      <c r="A32" s="12" t="s">
        <v>28</v>
      </c>
      <c r="B32" s="117" t="s">
        <v>122</v>
      </c>
      <c r="C32" s="34">
        <v>6.887052341597796</v>
      </c>
      <c r="D32" s="34">
        <v>7.2625698324022343</v>
      </c>
      <c r="E32" s="34">
        <v>7.7497665732959851</v>
      </c>
      <c r="F32" s="34">
        <v>7.8358208955223887</v>
      </c>
      <c r="G32" s="34">
        <v>7.7134986225895315</v>
      </c>
      <c r="H32" s="34">
        <v>7.6301615798922802</v>
      </c>
      <c r="I32" s="34">
        <v>8.1081081081081088</v>
      </c>
      <c r="J32" s="34">
        <v>7.7184054283290919</v>
      </c>
      <c r="K32" s="34">
        <v>7.8903654485049834</v>
      </c>
      <c r="L32" s="34">
        <v>8.2225913621262468</v>
      </c>
      <c r="M32" s="34">
        <v>8.699254349627175</v>
      </c>
      <c r="N32" s="34">
        <v>9.0531561461794023</v>
      </c>
      <c r="O32" s="34">
        <v>9.2346089850249573</v>
      </c>
      <c r="P32" s="34">
        <v>9.8734177215189867</v>
      </c>
      <c r="Q32" s="34">
        <v>10.310142497904444</v>
      </c>
      <c r="R32" s="34">
        <v>9.9807618952850081</v>
      </c>
      <c r="S32" s="34">
        <v>10.796301635806126</v>
      </c>
      <c r="T32" s="34">
        <v>10.782946981648804</v>
      </c>
      <c r="U32" s="34">
        <v>11.155298358671935</v>
      </c>
      <c r="V32" s="34">
        <v>11.474501304415458</v>
      </c>
      <c r="W32" s="34">
        <v>11.510683775851881</v>
      </c>
      <c r="X32" s="34">
        <v>11.285551894680976</v>
      </c>
      <c r="Y32" s="34">
        <v>11.79286559919891</v>
      </c>
      <c r="Z32" s="34">
        <v>11.947373915140743</v>
      </c>
      <c r="AA32" s="34">
        <v>11.509731171918281</v>
      </c>
      <c r="AB32" s="34">
        <v>12.28774889057528</v>
      </c>
      <c r="AC32" s="34">
        <v>12.193637152369091</v>
      </c>
      <c r="AD32" s="34">
        <v>11.839047977256222</v>
      </c>
      <c r="AE32" s="34">
        <v>11.734950958569101</v>
      </c>
      <c r="AF32" s="34">
        <v>12.569595427343105</v>
      </c>
      <c r="AG32" s="34">
        <v>12.987368046935382</v>
      </c>
      <c r="AH32" s="34">
        <v>13.606622853443071</v>
      </c>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row>
    <row r="33" spans="1:78" x14ac:dyDescent="0.2">
      <c r="A33" s="24" t="s">
        <v>29</v>
      </c>
      <c r="B33" s="25" t="s">
        <v>123</v>
      </c>
      <c r="C33" s="33" t="s">
        <v>39</v>
      </c>
      <c r="D33" s="33" t="s">
        <v>39</v>
      </c>
      <c r="E33" s="33" t="s">
        <v>39</v>
      </c>
      <c r="F33" s="33" t="s">
        <v>39</v>
      </c>
      <c r="G33" s="33" t="s">
        <v>39</v>
      </c>
      <c r="H33" s="33" t="s">
        <v>39</v>
      </c>
      <c r="I33" s="33" t="s">
        <v>39</v>
      </c>
      <c r="J33" s="33">
        <v>8.2351023274478319</v>
      </c>
      <c r="K33" s="33">
        <v>7.9997520609929955</v>
      </c>
      <c r="L33" s="33">
        <v>9.763221837357186</v>
      </c>
      <c r="M33" s="33">
        <v>8.8254464867683478</v>
      </c>
      <c r="N33" s="33">
        <v>7.447559176342291</v>
      </c>
      <c r="O33" s="33">
        <v>7.4810681546432836</v>
      </c>
      <c r="P33" s="33">
        <v>7.1243052658493582</v>
      </c>
      <c r="Q33" s="33">
        <v>7.5315301023241066</v>
      </c>
      <c r="R33" s="33">
        <v>7.0992278437247895</v>
      </c>
      <c r="S33" s="33">
        <v>6.4692195351370083</v>
      </c>
      <c r="T33" s="33">
        <v>6.0229206583441437</v>
      </c>
      <c r="U33" s="33">
        <v>5.3491946955444405</v>
      </c>
      <c r="V33" s="33">
        <v>4.9830877715989219</v>
      </c>
      <c r="W33" s="33">
        <v>5.2092089287382093</v>
      </c>
      <c r="X33" s="33">
        <v>4.953277513068417</v>
      </c>
      <c r="Y33" s="33">
        <v>4.6936416184971099</v>
      </c>
      <c r="Z33" s="33">
        <v>4.4672823484299178</v>
      </c>
      <c r="AA33" s="33">
        <v>4.2265715850313983</v>
      </c>
      <c r="AB33" s="33">
        <v>3.8374475643616917</v>
      </c>
      <c r="AC33" s="33">
        <v>3.4750307736626156</v>
      </c>
      <c r="AD33" s="33">
        <v>3.3893534227474555</v>
      </c>
      <c r="AE33" s="33">
        <v>3.473021694930599</v>
      </c>
      <c r="AF33" s="33">
        <v>3.2820458348157162</v>
      </c>
      <c r="AG33" s="33">
        <v>3.2791787202564766</v>
      </c>
      <c r="AH33" s="33">
        <v>2.9083466132324398</v>
      </c>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row>
    <row r="34" spans="1:78" x14ac:dyDescent="0.2">
      <c r="A34" s="12" t="s">
        <v>30</v>
      </c>
      <c r="B34" s="117" t="s">
        <v>124</v>
      </c>
      <c r="C34" s="34">
        <v>3.8991674313651701</v>
      </c>
      <c r="D34" s="34">
        <v>4.5074848082869234</v>
      </c>
      <c r="E34" s="34">
        <v>4.2398781414527722</v>
      </c>
      <c r="F34" s="34">
        <v>4.3283296438535936</v>
      </c>
      <c r="G34" s="34">
        <v>4.9094508824350864</v>
      </c>
      <c r="H34" s="34">
        <v>3.8400934536001192</v>
      </c>
      <c r="I34" s="34">
        <v>4.5102050865679013</v>
      </c>
      <c r="J34" s="34">
        <v>5.0871740537200569</v>
      </c>
      <c r="K34" s="34">
        <v>5.2264969840409572</v>
      </c>
      <c r="L34" s="34">
        <v>5.0547242907597489</v>
      </c>
      <c r="M34" s="34">
        <v>4.9450530901465273</v>
      </c>
      <c r="N34" s="34">
        <v>5.1885138296874471</v>
      </c>
      <c r="O34" s="34">
        <v>5.7012836169453278</v>
      </c>
      <c r="P34" s="34">
        <v>5.9471157911786854</v>
      </c>
      <c r="Q34" s="34">
        <v>5.9287276747114728</v>
      </c>
      <c r="R34" s="34">
        <v>5.6336450652290635</v>
      </c>
      <c r="S34" s="34">
        <v>5.9416730771627453</v>
      </c>
      <c r="T34" s="34">
        <v>6.2560720752280341</v>
      </c>
      <c r="U34" s="34">
        <v>5.9030133386001244</v>
      </c>
      <c r="V34" s="34">
        <v>5.9948104995083016</v>
      </c>
      <c r="W34" s="34">
        <v>6.267779247344853</v>
      </c>
      <c r="X34" s="34">
        <v>9.0608449843084902</v>
      </c>
      <c r="Y34" s="34">
        <v>10.122356768606217</v>
      </c>
      <c r="Z34" s="34">
        <v>9.9222197771139502</v>
      </c>
      <c r="AA34" s="34">
        <v>9.1245733018082547</v>
      </c>
      <c r="AB34" s="34">
        <v>8.4883192476656006</v>
      </c>
      <c r="AC34" s="34">
        <v>5.9304412377705207</v>
      </c>
      <c r="AD34" s="34">
        <v>5.1163939288858575</v>
      </c>
      <c r="AE34" s="34">
        <v>4.5223535869709339</v>
      </c>
      <c r="AF34" s="34">
        <v>3.6539176215551423</v>
      </c>
      <c r="AG34" s="34">
        <v>3.829012564749851</v>
      </c>
      <c r="AH34" s="34">
        <v>2.474756362844091</v>
      </c>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row>
    <row r="35" spans="1:78" x14ac:dyDescent="0.2">
      <c r="A35" s="24" t="s">
        <v>34</v>
      </c>
      <c r="B35" s="25" t="s">
        <v>125</v>
      </c>
      <c r="C35" s="33" t="s">
        <v>39</v>
      </c>
      <c r="D35" s="33" t="s">
        <v>39</v>
      </c>
      <c r="E35" s="33" t="s">
        <v>39</v>
      </c>
      <c r="F35" s="33" t="s">
        <v>39</v>
      </c>
      <c r="G35" s="33">
        <v>1.3379369874838154</v>
      </c>
      <c r="H35" s="33">
        <v>1.1338635979015059</v>
      </c>
      <c r="I35" s="33">
        <v>1.0620915032679736</v>
      </c>
      <c r="J35" s="33">
        <v>0.93488872342185814</v>
      </c>
      <c r="K35" s="33">
        <v>1.0159047381130819</v>
      </c>
      <c r="L35" s="33">
        <v>0.88457202324169637</v>
      </c>
      <c r="M35" s="33">
        <v>1.0019507004788082</v>
      </c>
      <c r="N35" s="33">
        <v>1.1153069289540705</v>
      </c>
      <c r="O35" s="33">
        <v>0.98923225072222676</v>
      </c>
      <c r="P35" s="33">
        <v>1.2126387702818104</v>
      </c>
      <c r="Q35" s="33">
        <v>1.4474459311621641</v>
      </c>
      <c r="R35" s="33">
        <v>1.3186813186813191</v>
      </c>
      <c r="S35" s="33">
        <v>1.2648405369752462</v>
      </c>
      <c r="T35" s="33">
        <v>1.1059768199378837</v>
      </c>
      <c r="U35" s="33">
        <v>1.5208287414591137</v>
      </c>
      <c r="V35" s="33">
        <v>2.1467986998261392</v>
      </c>
      <c r="W35" s="33">
        <v>2.7183252616778635</v>
      </c>
      <c r="X35" s="33">
        <v>2.7394070595464699</v>
      </c>
      <c r="Y35" s="33">
        <v>2.7341343352085858</v>
      </c>
      <c r="Z35" s="33">
        <v>3.2548046973227547</v>
      </c>
      <c r="AA35" s="33">
        <v>3.6574215088014754</v>
      </c>
      <c r="AB35" s="33">
        <v>4.1046995879162056</v>
      </c>
      <c r="AC35" s="33">
        <v>4.2451138981214989</v>
      </c>
      <c r="AD35" s="33">
        <v>4.0902229581020588</v>
      </c>
      <c r="AE35" s="33">
        <v>3.4310241160444632</v>
      </c>
      <c r="AF35" s="33">
        <v>3.2678578836324963</v>
      </c>
      <c r="AG35" s="33">
        <v>2.8155240681023557</v>
      </c>
      <c r="AH35" s="33">
        <v>1.9623611489019197</v>
      </c>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row>
    <row r="36" spans="1:78" x14ac:dyDescent="0.2">
      <c r="A36" s="12" t="s">
        <v>33</v>
      </c>
      <c r="B36" s="117" t="s">
        <v>126</v>
      </c>
      <c r="C36" s="34" t="s">
        <v>39</v>
      </c>
      <c r="D36" s="34" t="s">
        <v>39</v>
      </c>
      <c r="E36" s="34" t="s">
        <v>39</v>
      </c>
      <c r="F36" s="34" t="s">
        <v>39</v>
      </c>
      <c r="G36" s="34" t="s">
        <v>39</v>
      </c>
      <c r="H36" s="34" t="s">
        <v>39</v>
      </c>
      <c r="I36" s="34" t="s">
        <v>39</v>
      </c>
      <c r="J36" s="34" t="s">
        <v>39</v>
      </c>
      <c r="K36" s="34" t="s">
        <v>39</v>
      </c>
      <c r="L36" s="34" t="s">
        <v>39</v>
      </c>
      <c r="M36" s="34">
        <v>3.9469500614414055</v>
      </c>
      <c r="N36" s="34">
        <v>3.8457354582498717</v>
      </c>
      <c r="O36" s="34">
        <v>3.9317526022713918</v>
      </c>
      <c r="P36" s="34">
        <v>4.039754161503339</v>
      </c>
      <c r="Q36" s="34">
        <v>6.4000032315377231</v>
      </c>
      <c r="R36" s="34">
        <v>5.7810704309199838</v>
      </c>
      <c r="S36" s="34">
        <v>6.1394125434814839</v>
      </c>
      <c r="T36" s="34">
        <v>6.257183048583209</v>
      </c>
      <c r="U36" s="34">
        <v>5.7403505056102722</v>
      </c>
      <c r="V36" s="34">
        <v>6.5783274114373036</v>
      </c>
      <c r="W36" s="34">
        <v>7.2421452506273551</v>
      </c>
      <c r="X36" s="34">
        <v>6.6966290797305525</v>
      </c>
      <c r="Y36" s="34">
        <v>5.9295304421418109</v>
      </c>
      <c r="Z36" s="34">
        <v>6.429884851954025</v>
      </c>
      <c r="AA36" s="34">
        <v>7.1290645322167761</v>
      </c>
      <c r="AB36" s="34">
        <v>6.7452238805382612</v>
      </c>
      <c r="AC36" s="34">
        <v>5.4084861509171089</v>
      </c>
      <c r="AD36" s="34">
        <v>6.2753718280955804</v>
      </c>
      <c r="AE36" s="34">
        <v>5.6243798241162262</v>
      </c>
      <c r="AF36" s="34">
        <v>4.6079407247843571</v>
      </c>
      <c r="AG36" s="34">
        <v>4.8363391239499132</v>
      </c>
      <c r="AH36" s="34">
        <v>5.0375997205980374</v>
      </c>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row>
    <row r="37" spans="1:78" x14ac:dyDescent="0.2">
      <c r="A37" s="24" t="s">
        <v>12</v>
      </c>
      <c r="B37" s="25" t="s">
        <v>127</v>
      </c>
      <c r="C37" s="33">
        <v>1.4159133642844257</v>
      </c>
      <c r="D37" s="33">
        <v>1.4124578811475974</v>
      </c>
      <c r="E37" s="33">
        <v>1.7172856011535311</v>
      </c>
      <c r="F37" s="33">
        <v>2.0842874956660946</v>
      </c>
      <c r="G37" s="33">
        <v>2.3686066911431416</v>
      </c>
      <c r="H37" s="33">
        <v>2.4183400996057478</v>
      </c>
      <c r="I37" s="33">
        <v>2.8730846529958405</v>
      </c>
      <c r="J37" s="33">
        <v>3.0115465054717756</v>
      </c>
      <c r="K37" s="33">
        <v>2.8635884269687804</v>
      </c>
      <c r="L37" s="33">
        <v>2.8263686254839939</v>
      </c>
      <c r="M37" s="33">
        <v>2.5859006377405183</v>
      </c>
      <c r="N37" s="33">
        <v>2.5754604057638804</v>
      </c>
      <c r="O37" s="33">
        <v>2.4655579076270553</v>
      </c>
      <c r="P37" s="33">
        <v>2.4941651083119716</v>
      </c>
      <c r="Q37" s="33">
        <v>2.7105129550576126</v>
      </c>
      <c r="R37" s="33">
        <v>3.8791439555633302</v>
      </c>
      <c r="S37" s="33">
        <v>3.820806657861453</v>
      </c>
      <c r="T37" s="33">
        <v>3.6210854078643333</v>
      </c>
      <c r="U37" s="33">
        <v>3.7759626430580546</v>
      </c>
      <c r="V37" s="33">
        <v>4.4197315014818406</v>
      </c>
      <c r="W37" s="33">
        <v>4.8686288472539037</v>
      </c>
      <c r="X37" s="33">
        <v>5.4499969885108976</v>
      </c>
      <c r="Y37" s="33">
        <v>6.0437297852118332</v>
      </c>
      <c r="Z37" s="33">
        <v>7.2694621533375949</v>
      </c>
      <c r="AA37" s="33">
        <v>7.1096608025873662</v>
      </c>
      <c r="AB37" s="33">
        <v>7.1503355420792278</v>
      </c>
      <c r="AC37" s="33">
        <v>7.1401731446983066</v>
      </c>
      <c r="AD37" s="33">
        <v>6.693899424263944</v>
      </c>
      <c r="AE37" s="33">
        <v>6.1529176057184687</v>
      </c>
      <c r="AF37" s="33">
        <v>5.8013515851821582</v>
      </c>
      <c r="AG37" s="33">
        <v>5.5551330746603584</v>
      </c>
      <c r="AH37" s="33">
        <v>6.43101213745949</v>
      </c>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row>
    <row r="38" spans="1:78" x14ac:dyDescent="0.2">
      <c r="A38" s="12" t="s">
        <v>32</v>
      </c>
      <c r="B38" s="117" t="s">
        <v>128</v>
      </c>
      <c r="C38" s="34">
        <v>5.2527764675614259</v>
      </c>
      <c r="D38" s="34">
        <v>5.5140925454385803</v>
      </c>
      <c r="E38" s="34">
        <v>6.0824551673137366</v>
      </c>
      <c r="F38" s="34">
        <v>6.6314438080189611</v>
      </c>
      <c r="G38" s="34">
        <v>7.1304520418796207</v>
      </c>
      <c r="H38" s="34">
        <v>6.7838585927256823</v>
      </c>
      <c r="I38" s="34">
        <v>6.6893699829725124</v>
      </c>
      <c r="J38" s="34">
        <v>6.4683941892422459</v>
      </c>
      <c r="K38" s="34">
        <v>5.631473379168205</v>
      </c>
      <c r="L38" s="34">
        <v>7.2972055662405255</v>
      </c>
      <c r="M38" s="34">
        <v>7.3012939001848434</v>
      </c>
      <c r="N38" s="34">
        <v>7.2833188494105547</v>
      </c>
      <c r="O38" s="34">
        <v>7.5137920029179792</v>
      </c>
      <c r="P38" s="34">
        <v>7.9131428571428586</v>
      </c>
      <c r="Q38" s="34">
        <v>8.4940669812617386</v>
      </c>
      <c r="R38" s="34">
        <v>8.5219701062488724</v>
      </c>
      <c r="S38" s="34">
        <v>8.3913311602501963</v>
      </c>
      <c r="T38" s="34">
        <v>9.5374829828799559</v>
      </c>
      <c r="U38" s="34">
        <v>9.6451223047470176</v>
      </c>
      <c r="V38" s="34">
        <v>9.9969432607309425</v>
      </c>
      <c r="W38" s="34">
        <v>10.128458498023715</v>
      </c>
      <c r="X38" s="34">
        <v>10.139794048274558</v>
      </c>
      <c r="Y38" s="34">
        <v>10.320603043943917</v>
      </c>
      <c r="Z38" s="34">
        <v>10.56907257985201</v>
      </c>
      <c r="AA38" s="34">
        <v>10.541853795085437</v>
      </c>
      <c r="AB38" s="34">
        <v>10.615844865599726</v>
      </c>
      <c r="AC38" s="34">
        <v>10.111563204890984</v>
      </c>
      <c r="AD38" s="34">
        <v>10.442917252921905</v>
      </c>
      <c r="AE38" s="34">
        <v>10.228042521106884</v>
      </c>
      <c r="AF38" s="34">
        <v>10.500260589503366</v>
      </c>
      <c r="AG38" s="34">
        <v>11.404791350267608</v>
      </c>
      <c r="AH38" s="34">
        <v>9.4593555447043443</v>
      </c>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row>
    <row r="39" spans="1:78" x14ac:dyDescent="0.2">
      <c r="A39" s="24" t="s">
        <v>5</v>
      </c>
      <c r="B39" s="25" t="s">
        <v>129</v>
      </c>
      <c r="C39" s="33" t="s">
        <v>39</v>
      </c>
      <c r="D39" s="33">
        <v>7.5841576105182504</v>
      </c>
      <c r="E39" s="33">
        <v>7.6908347406771824</v>
      </c>
      <c r="F39" s="33">
        <v>7.9610866497590136</v>
      </c>
      <c r="G39" s="33">
        <v>7.365614002570295</v>
      </c>
      <c r="H39" s="33">
        <v>7.0964012727188752</v>
      </c>
      <c r="I39" s="33">
        <v>8.5128627750224464</v>
      </c>
      <c r="J39" s="33">
        <v>8.0014157449702044</v>
      </c>
      <c r="K39" s="33">
        <v>8.3207079720696502</v>
      </c>
      <c r="L39" s="33">
        <v>8.7771336792195473</v>
      </c>
      <c r="M39" s="33">
        <v>8.3756511698649554</v>
      </c>
      <c r="N39" s="33">
        <v>9.8804915801131052</v>
      </c>
      <c r="O39" s="33">
        <v>9.2397870380736755</v>
      </c>
      <c r="P39" s="33">
        <v>9.3725315763364527</v>
      </c>
      <c r="Q39" s="33">
        <v>9.3370032314939309</v>
      </c>
      <c r="R39" s="33">
        <v>9.2033352641619146</v>
      </c>
      <c r="S39" s="33">
        <v>10.060527601588225</v>
      </c>
      <c r="T39" s="33">
        <v>10.058041195707267</v>
      </c>
      <c r="U39" s="33">
        <v>10.408465959651728</v>
      </c>
      <c r="V39" s="33">
        <v>10.532246573588191</v>
      </c>
      <c r="W39" s="33">
        <v>9.3947052909897391</v>
      </c>
      <c r="X39" s="33">
        <v>9.4054973066009389</v>
      </c>
      <c r="Y39" s="33">
        <v>9.5872037463034836</v>
      </c>
      <c r="Z39" s="33">
        <v>9.7595222241564521</v>
      </c>
      <c r="AA39" s="33">
        <v>10.767711784076909</v>
      </c>
      <c r="AB39" s="33">
        <v>10.861609036267645</v>
      </c>
      <c r="AC39" s="33">
        <v>10.825024449952945</v>
      </c>
      <c r="AD39" s="33">
        <v>11.25170479761081</v>
      </c>
      <c r="AE39" s="33">
        <v>11.144251364498523</v>
      </c>
      <c r="AF39" s="33">
        <v>11.023057579571732</v>
      </c>
      <c r="AG39" s="33">
        <v>11.130503025709912</v>
      </c>
      <c r="AH39" s="33">
        <v>10.844630839859326</v>
      </c>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row>
    <row r="40" spans="1:78" x14ac:dyDescent="0.2">
      <c r="A40" s="12" t="s">
        <v>145</v>
      </c>
      <c r="B40" s="117" t="s">
        <v>130</v>
      </c>
      <c r="C40" s="34">
        <v>5.1150895140664963</v>
      </c>
      <c r="D40" s="34">
        <v>4.6964832375121333</v>
      </c>
      <c r="E40" s="34">
        <v>5.9560784886907587</v>
      </c>
      <c r="F40" s="34">
        <v>5.3600058300539279</v>
      </c>
      <c r="G40" s="34">
        <v>4.85200845665962</v>
      </c>
      <c r="H40" s="34">
        <v>3.7087677320116224</v>
      </c>
      <c r="I40" s="34">
        <v>2.8579964150567614</v>
      </c>
      <c r="J40" s="34">
        <v>3.5064935064935066</v>
      </c>
      <c r="K40" s="34">
        <v>3.2419509085113165</v>
      </c>
      <c r="L40" s="34">
        <v>4.0476038948641255</v>
      </c>
      <c r="M40" s="34">
        <v>5.7041450120420842</v>
      </c>
      <c r="N40" s="34">
        <v>3.2463358189766005</v>
      </c>
      <c r="O40" s="34">
        <v>3.8277197820235047</v>
      </c>
      <c r="P40" s="34">
        <v>3.5981124655918206</v>
      </c>
      <c r="Q40" s="34">
        <v>3.4144669180665068</v>
      </c>
      <c r="R40" s="34">
        <v>3.0282772912627847</v>
      </c>
      <c r="S40" s="34">
        <v>4.2394672644557261</v>
      </c>
      <c r="T40" s="34">
        <v>4.388816644993498</v>
      </c>
      <c r="U40" s="34">
        <v>4.795486600846262</v>
      </c>
      <c r="V40" s="34">
        <v>6.3936128780994412</v>
      </c>
      <c r="W40" s="34">
        <v>6.7289257220607332</v>
      </c>
      <c r="X40" s="34">
        <v>6.6168747811880033</v>
      </c>
      <c r="Y40" s="34">
        <v>6.7085355409648875</v>
      </c>
      <c r="Z40" s="34">
        <v>7.0070461917011517</v>
      </c>
      <c r="AA40" s="34">
        <v>6.3853110441216767</v>
      </c>
      <c r="AB40" s="34">
        <v>5.9203792490437968</v>
      </c>
      <c r="AC40" s="34">
        <v>5.7964109893600124</v>
      </c>
      <c r="AD40" s="34">
        <v>5.889305719718382</v>
      </c>
      <c r="AE40" s="34">
        <v>6.4354176175262445</v>
      </c>
      <c r="AF40" s="34">
        <v>6.3899765074393109</v>
      </c>
      <c r="AG40" s="34">
        <v>8.4252053610030266</v>
      </c>
      <c r="AH40" s="34">
        <v>6.1745237734323677</v>
      </c>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row>
    <row r="41" spans="1:78" x14ac:dyDescent="0.2">
      <c r="A41" s="24" t="s">
        <v>35</v>
      </c>
      <c r="B41" s="25" t="s">
        <v>131</v>
      </c>
      <c r="C41" s="33">
        <v>5.2813612778689274</v>
      </c>
      <c r="D41" s="33">
        <v>5.475069594643621</v>
      </c>
      <c r="E41" s="33">
        <v>6.1500530651319449</v>
      </c>
      <c r="F41" s="33">
        <v>6.6526910593543818</v>
      </c>
      <c r="G41" s="33">
        <v>7.021925058660643</v>
      </c>
      <c r="H41" s="33">
        <v>7.3848298750571262</v>
      </c>
      <c r="I41" s="33">
        <v>7.7810385432100126</v>
      </c>
      <c r="J41" s="33">
        <v>8.2017457395293167</v>
      </c>
      <c r="K41" s="33">
        <v>8.2105505677620929</v>
      </c>
      <c r="L41" s="33">
        <v>8.5726510488822587</v>
      </c>
      <c r="M41" s="33">
        <v>8.5305215794297187</v>
      </c>
      <c r="N41" s="33">
        <v>8.2272810168974999</v>
      </c>
      <c r="O41" s="33">
        <v>8.8512552841312093</v>
      </c>
      <c r="P41" s="33">
        <v>9.3000304552120525</v>
      </c>
      <c r="Q41" s="33">
        <v>9.3663904060420684</v>
      </c>
      <c r="R41" s="33">
        <v>9.4913475976349346</v>
      </c>
      <c r="S41" s="33">
        <v>9.677897244059503</v>
      </c>
      <c r="T41" s="33">
        <v>9.7071264201502672</v>
      </c>
      <c r="U41" s="33">
        <v>10.183048077895196</v>
      </c>
      <c r="V41" s="33">
        <v>10.825736117406798</v>
      </c>
      <c r="W41" s="33">
        <v>11.60861804014581</v>
      </c>
      <c r="X41" s="33">
        <v>11.701404979733065</v>
      </c>
      <c r="Y41" s="33">
        <v>12.25562687885709</v>
      </c>
      <c r="Z41" s="33">
        <v>12.157687927089489</v>
      </c>
      <c r="AA41" s="33">
        <v>11.740164252365561</v>
      </c>
      <c r="AB41" s="33">
        <v>11.863855587852854</v>
      </c>
      <c r="AC41" s="33">
        <v>12.024465156159032</v>
      </c>
      <c r="AD41" s="33">
        <v>11.770183257502584</v>
      </c>
      <c r="AE41" s="33">
        <v>11.670379470081187</v>
      </c>
      <c r="AF41" s="33">
        <v>11.825448593977493</v>
      </c>
      <c r="AG41" s="33">
        <v>11.376464139715015</v>
      </c>
      <c r="AH41" s="33" t="s">
        <v>39</v>
      </c>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row>
    <row r="42" spans="1:78" x14ac:dyDescent="0.2">
      <c r="A42" s="27" t="s">
        <v>36</v>
      </c>
      <c r="B42" s="28" t="s">
        <v>132</v>
      </c>
      <c r="C42" s="35">
        <v>8.5976985769969598</v>
      </c>
      <c r="D42" s="35">
        <v>9.1098721887207503</v>
      </c>
      <c r="E42" s="35">
        <v>9.3394980184940604</v>
      </c>
      <c r="F42" s="35">
        <v>9.3746491523520792</v>
      </c>
      <c r="G42" s="35">
        <v>8.5409000849136696</v>
      </c>
      <c r="H42" s="35">
        <v>8.3460577456968306</v>
      </c>
      <c r="I42" s="35">
        <v>8.2876993634061193</v>
      </c>
      <c r="J42" s="35">
        <v>8.2012174727406499</v>
      </c>
      <c r="K42" s="35">
        <v>8.14581384279548</v>
      </c>
      <c r="L42" s="35">
        <v>8.0646203554119609</v>
      </c>
      <c r="M42" s="35">
        <v>7.7216801018243499</v>
      </c>
      <c r="N42" s="35">
        <v>7.9678707284102002</v>
      </c>
      <c r="O42" s="35">
        <v>7.9752660794205603</v>
      </c>
      <c r="P42" s="35">
        <v>7.9731696513320296</v>
      </c>
      <c r="Q42" s="35">
        <v>8.0806662923451196</v>
      </c>
      <c r="R42" s="35">
        <v>7.7818692988219498</v>
      </c>
      <c r="S42" s="35">
        <v>7.7535862957084198</v>
      </c>
      <c r="T42" s="35">
        <v>7.6434915410049999</v>
      </c>
      <c r="U42" s="35">
        <v>8.0168776371308006</v>
      </c>
      <c r="V42" s="35">
        <v>9.2497835157049497</v>
      </c>
      <c r="W42" s="35">
        <v>9.3086614173228295</v>
      </c>
      <c r="X42" s="35">
        <v>9.4847720839584895</v>
      </c>
      <c r="Y42" s="35">
        <v>9.2109657245210794</v>
      </c>
      <c r="Z42" s="35">
        <v>9.2592037863583307</v>
      </c>
      <c r="AA42" s="35">
        <v>8.9481577322315999</v>
      </c>
      <c r="AB42" s="35">
        <v>8.8339324642326105</v>
      </c>
      <c r="AC42" s="35">
        <v>8.8408282430306606</v>
      </c>
      <c r="AD42" s="35">
        <v>8.5417075014700501</v>
      </c>
      <c r="AE42" s="35">
        <v>8.4233142353459698</v>
      </c>
      <c r="AF42" s="35">
        <v>8.2833215123574693</v>
      </c>
      <c r="AG42" s="35">
        <v>7.9986023556131398</v>
      </c>
      <c r="AH42" s="35">
        <v>7.9066950867611796</v>
      </c>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row>
    <row r="43" spans="1:78" x14ac:dyDescent="0.2">
      <c r="A43" s="24" t="s">
        <v>46</v>
      </c>
      <c r="B43" s="25" t="s">
        <v>133</v>
      </c>
      <c r="C43" s="33" t="s">
        <v>39</v>
      </c>
      <c r="D43" s="33" t="s">
        <v>39</v>
      </c>
      <c r="E43" s="33" t="s">
        <v>39</v>
      </c>
      <c r="F43" s="33" t="s">
        <v>39</v>
      </c>
      <c r="G43" s="33" t="s">
        <v>39</v>
      </c>
      <c r="H43" s="33" t="s">
        <v>39</v>
      </c>
      <c r="I43" s="33" t="s">
        <v>39</v>
      </c>
      <c r="J43" s="33" t="s">
        <v>39</v>
      </c>
      <c r="K43" s="33" t="s">
        <v>39</v>
      </c>
      <c r="L43" s="33" t="s">
        <v>39</v>
      </c>
      <c r="M43" s="33" t="s">
        <v>39</v>
      </c>
      <c r="N43" s="33">
        <v>8.794037940379404</v>
      </c>
      <c r="O43" s="33">
        <v>9.3265045940123983</v>
      </c>
      <c r="P43" s="33">
        <v>9.662097683699141</v>
      </c>
      <c r="Q43" s="33">
        <v>9.9050567595459231</v>
      </c>
      <c r="R43" s="33">
        <v>10.300299086573439</v>
      </c>
      <c r="S43" s="33">
        <v>10.69063949569837</v>
      </c>
      <c r="T43" s="33">
        <v>10.274386087904812</v>
      </c>
      <c r="U43" s="33">
        <v>10.06670824120793</v>
      </c>
      <c r="V43" s="33">
        <v>10.086047477072876</v>
      </c>
      <c r="W43" s="33" t="s">
        <v>39</v>
      </c>
      <c r="X43" s="33">
        <v>9.6574303577374128</v>
      </c>
      <c r="Y43" s="33">
        <v>9.9616449665211313</v>
      </c>
      <c r="Z43" s="33">
        <v>10.085005704043283</v>
      </c>
      <c r="AA43" s="33">
        <v>9.9856332814282283</v>
      </c>
      <c r="AB43" s="33">
        <v>10.430182238918178</v>
      </c>
      <c r="AC43" s="33">
        <v>9.3255719187987509</v>
      </c>
      <c r="AD43" s="33">
        <v>10.299253453570493</v>
      </c>
      <c r="AE43" s="33">
        <v>10.663469053185242</v>
      </c>
      <c r="AF43" s="33">
        <v>10.738878443768067</v>
      </c>
      <c r="AG43" s="33">
        <v>9.3684819519052134</v>
      </c>
      <c r="AH43" s="33">
        <v>9.5823248058981285</v>
      </c>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row>
    <row r="44" spans="1:78" x14ac:dyDescent="0.2">
      <c r="A44" s="12" t="s">
        <v>47</v>
      </c>
      <c r="B44" s="117" t="s">
        <v>134</v>
      </c>
      <c r="C44" s="34" t="s">
        <v>39</v>
      </c>
      <c r="D44" s="34" t="s">
        <v>39</v>
      </c>
      <c r="E44" s="34" t="s">
        <v>39</v>
      </c>
      <c r="F44" s="34" t="s">
        <v>39</v>
      </c>
      <c r="G44" s="34" t="s">
        <v>39</v>
      </c>
      <c r="H44" s="34" t="s">
        <v>39</v>
      </c>
      <c r="I44" s="34" t="s">
        <v>39</v>
      </c>
      <c r="J44" s="34" t="s">
        <v>39</v>
      </c>
      <c r="K44" s="34" t="s">
        <v>39</v>
      </c>
      <c r="L44" s="34" t="s">
        <v>39</v>
      </c>
      <c r="M44" s="34" t="s">
        <v>39</v>
      </c>
      <c r="N44" s="34" t="s">
        <v>39</v>
      </c>
      <c r="O44" s="34" t="s">
        <v>39</v>
      </c>
      <c r="P44" s="34" t="s">
        <v>39</v>
      </c>
      <c r="Q44" s="34" t="s">
        <v>39</v>
      </c>
      <c r="R44" s="34" t="s">
        <v>39</v>
      </c>
      <c r="S44" s="34" t="s">
        <v>39</v>
      </c>
      <c r="T44" s="34" t="s">
        <v>39</v>
      </c>
      <c r="U44" s="34" t="s">
        <v>39</v>
      </c>
      <c r="V44" s="34" t="s">
        <v>39</v>
      </c>
      <c r="W44" s="34" t="s">
        <v>39</v>
      </c>
      <c r="X44" s="34" t="s">
        <v>39</v>
      </c>
      <c r="Y44" s="34" t="s">
        <v>39</v>
      </c>
      <c r="Z44" s="34" t="s">
        <v>39</v>
      </c>
      <c r="AA44" s="34" t="s">
        <v>39</v>
      </c>
      <c r="AB44" s="34" t="s">
        <v>39</v>
      </c>
      <c r="AC44" s="34" t="s">
        <v>39</v>
      </c>
      <c r="AD44" s="34" t="s">
        <v>39</v>
      </c>
      <c r="AE44" s="34" t="s">
        <v>39</v>
      </c>
      <c r="AF44" s="34" t="s">
        <v>39</v>
      </c>
      <c r="AG44" s="34" t="s">
        <v>39</v>
      </c>
      <c r="AH44" s="34" t="s">
        <v>39</v>
      </c>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row>
    <row r="45" spans="1:78" x14ac:dyDescent="0.2">
      <c r="A45" s="24" t="s">
        <v>48</v>
      </c>
      <c r="B45" s="25" t="s">
        <v>135</v>
      </c>
      <c r="C45" s="33" t="s">
        <v>39</v>
      </c>
      <c r="D45" s="33" t="s">
        <v>39</v>
      </c>
      <c r="E45" s="33" t="s">
        <v>39</v>
      </c>
      <c r="F45" s="33" t="s">
        <v>39</v>
      </c>
      <c r="G45" s="33" t="s">
        <v>39</v>
      </c>
      <c r="H45" s="33" t="s">
        <v>39</v>
      </c>
      <c r="I45" s="33" t="s">
        <v>39</v>
      </c>
      <c r="J45" s="33" t="s">
        <v>39</v>
      </c>
      <c r="K45" s="33" t="s">
        <v>39</v>
      </c>
      <c r="L45" s="33" t="s">
        <v>39</v>
      </c>
      <c r="M45" s="33" t="s">
        <v>39</v>
      </c>
      <c r="N45" s="33" t="s">
        <v>39</v>
      </c>
      <c r="O45" s="33" t="s">
        <v>39</v>
      </c>
      <c r="P45" s="33" t="s">
        <v>39</v>
      </c>
      <c r="Q45" s="33" t="s">
        <v>39</v>
      </c>
      <c r="R45" s="33" t="s">
        <v>39</v>
      </c>
      <c r="S45" s="33" t="s">
        <v>39</v>
      </c>
      <c r="T45" s="33" t="s">
        <v>39</v>
      </c>
      <c r="U45" s="33" t="s">
        <v>39</v>
      </c>
      <c r="V45" s="33" t="s">
        <v>39</v>
      </c>
      <c r="W45" s="33" t="s">
        <v>39</v>
      </c>
      <c r="X45" s="33" t="s">
        <v>39</v>
      </c>
      <c r="Y45" s="33" t="s">
        <v>39</v>
      </c>
      <c r="Z45" s="33" t="s">
        <v>39</v>
      </c>
      <c r="AA45" s="33" t="s">
        <v>39</v>
      </c>
      <c r="AB45" s="33" t="s">
        <v>39</v>
      </c>
      <c r="AC45" s="33" t="s">
        <v>39</v>
      </c>
      <c r="AD45" s="33" t="s">
        <v>39</v>
      </c>
      <c r="AE45" s="33" t="s">
        <v>39</v>
      </c>
      <c r="AF45" s="33" t="s">
        <v>39</v>
      </c>
      <c r="AG45" s="33" t="s">
        <v>39</v>
      </c>
      <c r="AH45" s="33" t="s">
        <v>39</v>
      </c>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row>
    <row r="46" spans="1:78" x14ac:dyDescent="0.2">
      <c r="A46" s="12" t="s">
        <v>49</v>
      </c>
      <c r="B46" s="117" t="s">
        <v>136</v>
      </c>
      <c r="C46" s="34" t="s">
        <v>39</v>
      </c>
      <c r="D46" s="34" t="s">
        <v>39</v>
      </c>
      <c r="E46" s="34" t="s">
        <v>39</v>
      </c>
      <c r="F46" s="34" t="s">
        <v>39</v>
      </c>
      <c r="G46" s="34" t="s">
        <v>39</v>
      </c>
      <c r="H46" s="34" t="s">
        <v>39</v>
      </c>
      <c r="I46" s="34" t="s">
        <v>39</v>
      </c>
      <c r="J46" s="34" t="s">
        <v>39</v>
      </c>
      <c r="K46" s="34" t="s">
        <v>39</v>
      </c>
      <c r="L46" s="34" t="s">
        <v>39</v>
      </c>
      <c r="M46" s="34">
        <v>18.833776888766884</v>
      </c>
      <c r="N46" s="34">
        <v>18.315179984390848</v>
      </c>
      <c r="O46" s="34">
        <v>18.556007217653331</v>
      </c>
      <c r="P46" s="34">
        <v>18.536922654525128</v>
      </c>
      <c r="Q46" s="34" t="s">
        <v>39</v>
      </c>
      <c r="R46" s="34">
        <v>18.23938235502261</v>
      </c>
      <c r="S46" s="34">
        <v>19.175079631707465</v>
      </c>
      <c r="T46" s="34">
        <v>19.912306857205795</v>
      </c>
      <c r="U46" s="34">
        <v>20.801588972398527</v>
      </c>
      <c r="V46" s="34">
        <v>20.956514783760944</v>
      </c>
      <c r="W46" s="34">
        <v>20.562862860050629</v>
      </c>
      <c r="X46" s="34">
        <v>21.744374011941254</v>
      </c>
      <c r="Y46" s="34">
        <v>22.046911537545068</v>
      </c>
      <c r="Z46" s="34">
        <v>26.78970962777333</v>
      </c>
      <c r="AA46" s="34">
        <v>22.036365863007365</v>
      </c>
      <c r="AB46" s="34">
        <v>20.155295229649759</v>
      </c>
      <c r="AC46" s="34">
        <v>19.579374155489525</v>
      </c>
      <c r="AD46" s="34">
        <v>20.409948889657997</v>
      </c>
      <c r="AE46" s="34" t="s">
        <v>39</v>
      </c>
      <c r="AF46" s="34" t="s">
        <v>39</v>
      </c>
      <c r="AG46" s="34" t="s">
        <v>39</v>
      </c>
      <c r="AH46" s="34" t="s">
        <v>39</v>
      </c>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row>
    <row r="47" spans="1:78" x14ac:dyDescent="0.2">
      <c r="A47" s="24" t="s">
        <v>89</v>
      </c>
      <c r="B47" s="25" t="s">
        <v>137</v>
      </c>
      <c r="C47" s="33" t="s">
        <v>39</v>
      </c>
      <c r="D47" s="33" t="s">
        <v>39</v>
      </c>
      <c r="E47" s="33">
        <v>3.0284277391373093</v>
      </c>
      <c r="F47" s="33">
        <v>2.4299735981016695</v>
      </c>
      <c r="G47" s="33">
        <v>2.5615415418888783</v>
      </c>
      <c r="H47" s="33">
        <v>2.1570804348490649</v>
      </c>
      <c r="I47" s="33">
        <v>2.0781597682424171</v>
      </c>
      <c r="J47" s="33">
        <v>2.1772828135051516</v>
      </c>
      <c r="K47" s="33">
        <v>2.2894061621655948</v>
      </c>
      <c r="L47" s="33">
        <v>5.3497182523107885</v>
      </c>
      <c r="M47" s="33">
        <v>4.8588598518662183</v>
      </c>
      <c r="N47" s="33">
        <v>3.2576398563474074</v>
      </c>
      <c r="O47" s="33">
        <v>2.2945004535470188</v>
      </c>
      <c r="P47" s="33">
        <v>3.4698978237927562</v>
      </c>
      <c r="Q47" s="33">
        <v>3.6474095338150541</v>
      </c>
      <c r="R47" s="33">
        <v>3.8676686127232833</v>
      </c>
      <c r="S47" s="33">
        <v>3.7516597937314708</v>
      </c>
      <c r="T47" s="33">
        <v>3.547214446050615</v>
      </c>
      <c r="U47" s="33">
        <v>3.4611396185228367</v>
      </c>
      <c r="V47" s="33">
        <v>3.2631452797844203</v>
      </c>
      <c r="W47" s="33">
        <v>2.9816965753672129</v>
      </c>
      <c r="X47" s="33">
        <v>2.7647176168911991</v>
      </c>
      <c r="Y47" s="33">
        <v>2.8609133423667572</v>
      </c>
      <c r="Z47" s="33">
        <v>2.9067470024300031</v>
      </c>
      <c r="AA47" s="33">
        <v>2.7405183120922092</v>
      </c>
      <c r="AB47" s="33">
        <v>2.8864406681623831</v>
      </c>
      <c r="AC47" s="33">
        <v>3.1018604900488631</v>
      </c>
      <c r="AD47" s="33">
        <v>2.5058634869826348</v>
      </c>
      <c r="AE47" s="33">
        <v>2.6862011827846497</v>
      </c>
      <c r="AF47" s="33">
        <v>2.9550892967940037</v>
      </c>
      <c r="AG47" s="33">
        <v>3.0713523972542127</v>
      </c>
      <c r="AH47" s="33" t="s">
        <v>39</v>
      </c>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row>
    <row r="48" spans="1:78" x14ac:dyDescent="0.2">
      <c r="A48" s="27" t="s">
        <v>40</v>
      </c>
      <c r="B48" s="28" t="s">
        <v>138</v>
      </c>
      <c r="C48" s="35" t="s">
        <v>39</v>
      </c>
      <c r="D48" s="35" t="s">
        <v>39</v>
      </c>
      <c r="E48" s="35" t="s">
        <v>39</v>
      </c>
      <c r="F48" s="35" t="s">
        <v>39</v>
      </c>
      <c r="G48" s="35" t="s">
        <v>39</v>
      </c>
      <c r="H48" s="35" t="s">
        <v>39</v>
      </c>
      <c r="I48" s="35" t="s">
        <v>39</v>
      </c>
      <c r="J48" s="35" t="s">
        <v>39</v>
      </c>
      <c r="K48" s="35" t="s">
        <v>39</v>
      </c>
      <c r="L48" s="35" t="s">
        <v>39</v>
      </c>
      <c r="M48" s="35" t="s">
        <v>39</v>
      </c>
      <c r="N48" s="35" t="s">
        <v>39</v>
      </c>
      <c r="O48" s="35" t="s">
        <v>39</v>
      </c>
      <c r="P48" s="35" t="s">
        <v>39</v>
      </c>
      <c r="Q48" s="35" t="s">
        <v>39</v>
      </c>
      <c r="R48" s="35" t="s">
        <v>39</v>
      </c>
      <c r="S48" s="35" t="s">
        <v>39</v>
      </c>
      <c r="T48" s="35" t="s">
        <v>39</v>
      </c>
      <c r="U48" s="35">
        <v>4.8193116589747431</v>
      </c>
      <c r="V48" s="35">
        <v>4.8805700246445003</v>
      </c>
      <c r="W48" s="35">
        <v>4.8604901203611375</v>
      </c>
      <c r="X48" s="35">
        <v>4.7968036679973904</v>
      </c>
      <c r="Y48" s="35">
        <v>4.6973958840135754</v>
      </c>
      <c r="Z48" s="35">
        <v>5.1916152694530178</v>
      </c>
      <c r="AA48" s="35">
        <v>5.0363088665800797</v>
      </c>
      <c r="AB48" s="35">
        <v>5.5307760927743086</v>
      </c>
      <c r="AC48" s="35">
        <v>5.6258784557689454</v>
      </c>
      <c r="AD48" s="35">
        <v>5.9201918883558653</v>
      </c>
      <c r="AE48" s="35">
        <v>6.0834049871023215</v>
      </c>
      <c r="AF48" s="35">
        <v>6.4041644131863604</v>
      </c>
      <c r="AG48" s="35">
        <v>7.4821991362203804</v>
      </c>
      <c r="AH48" s="35">
        <v>7.4175172086399241</v>
      </c>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row>
    <row r="49" spans="1:77" x14ac:dyDescent="0.2">
      <c r="A49" s="24" t="s">
        <v>3</v>
      </c>
      <c r="B49" s="25" t="s">
        <v>139</v>
      </c>
      <c r="C49" s="33" t="s">
        <v>39</v>
      </c>
      <c r="D49" s="33" t="s">
        <v>39</v>
      </c>
      <c r="E49" s="33" t="s">
        <v>39</v>
      </c>
      <c r="F49" s="33" t="s">
        <v>39</v>
      </c>
      <c r="G49" s="33" t="s">
        <v>39</v>
      </c>
      <c r="H49" s="33" t="s">
        <v>39</v>
      </c>
      <c r="I49" s="33" t="s">
        <v>39</v>
      </c>
      <c r="J49" s="33" t="s">
        <v>39</v>
      </c>
      <c r="K49" s="33" t="s">
        <v>39</v>
      </c>
      <c r="L49" s="33" t="s">
        <v>39</v>
      </c>
      <c r="M49" s="33">
        <v>1.6370503981226112</v>
      </c>
      <c r="N49" s="33">
        <v>2.458206661393187</v>
      </c>
      <c r="O49" s="33">
        <v>1.9416430810857532</v>
      </c>
      <c r="P49" s="33">
        <v>2.3260752896469583</v>
      </c>
      <c r="Q49" s="33">
        <v>2.1966858954386539</v>
      </c>
      <c r="R49" s="33">
        <v>1.5974282925948524</v>
      </c>
      <c r="S49" s="33">
        <v>1.3480198226193592</v>
      </c>
      <c r="T49" s="33">
        <v>1.1239272984585964</v>
      </c>
      <c r="U49" s="33">
        <v>1.0095073072795966</v>
      </c>
      <c r="V49" s="33">
        <v>1.069249021918671</v>
      </c>
      <c r="W49" s="33">
        <v>1.3490989537222438</v>
      </c>
      <c r="X49" s="33">
        <v>1.3915414618712834</v>
      </c>
      <c r="Y49" s="33">
        <v>1.4746069373592228</v>
      </c>
      <c r="Z49" s="33">
        <v>1.5311502815821068</v>
      </c>
      <c r="AA49" s="33">
        <v>1.5653521198544169</v>
      </c>
      <c r="AB49" s="33">
        <v>1.339345649640278</v>
      </c>
      <c r="AC49" s="33">
        <v>1.3626212804732829</v>
      </c>
      <c r="AD49" s="33">
        <v>1.3905812591584952</v>
      </c>
      <c r="AE49" s="33">
        <v>1.1454362733739565</v>
      </c>
      <c r="AF49" s="33">
        <v>1.1679863870464637</v>
      </c>
      <c r="AG49" s="33">
        <v>1.0539720677597899</v>
      </c>
      <c r="AH49" s="33">
        <v>0.70761672917155083</v>
      </c>
    </row>
    <row r="50" spans="1:77" x14ac:dyDescent="0.2">
      <c r="A50" s="12" t="s">
        <v>50</v>
      </c>
      <c r="B50" s="117" t="s">
        <v>140</v>
      </c>
      <c r="C50" s="34" t="s">
        <v>39</v>
      </c>
      <c r="D50" s="34" t="s">
        <v>39</v>
      </c>
      <c r="E50" s="34" t="s">
        <v>39</v>
      </c>
      <c r="F50" s="34" t="s">
        <v>39</v>
      </c>
      <c r="G50" s="34" t="s">
        <v>39</v>
      </c>
      <c r="H50" s="34" t="s">
        <v>39</v>
      </c>
      <c r="I50" s="34" t="s">
        <v>39</v>
      </c>
      <c r="J50" s="34" t="s">
        <v>39</v>
      </c>
      <c r="K50" s="34" t="s">
        <v>39</v>
      </c>
      <c r="L50" s="34" t="s">
        <v>39</v>
      </c>
      <c r="M50" s="34" t="s">
        <v>39</v>
      </c>
      <c r="N50" s="34" t="s">
        <v>39</v>
      </c>
      <c r="O50" s="34">
        <v>4.6111251282871759</v>
      </c>
      <c r="P50" s="34">
        <v>3.8214016254841248</v>
      </c>
      <c r="Q50" s="34">
        <v>4.0582672582291055</v>
      </c>
      <c r="R50" s="34">
        <v>5.0128118782245785</v>
      </c>
      <c r="S50" s="34">
        <v>5.1590395019314821</v>
      </c>
      <c r="T50" s="34">
        <v>4.216953249731505</v>
      </c>
      <c r="U50" s="34">
        <v>4.1368676386399104</v>
      </c>
      <c r="V50" s="34">
        <v>4.2303102062133</v>
      </c>
      <c r="W50" s="34">
        <v>4.2296627750203433</v>
      </c>
      <c r="X50" s="34">
        <v>4.8206982927089532</v>
      </c>
      <c r="Y50" s="34">
        <v>4.0262422290801814</v>
      </c>
      <c r="Z50" s="34">
        <v>4.0495656233364992</v>
      </c>
      <c r="AA50" s="34">
        <v>3.4777288555193056</v>
      </c>
      <c r="AB50" s="34">
        <v>4.4642903749335314</v>
      </c>
      <c r="AC50" s="34">
        <v>4.081980474946973</v>
      </c>
      <c r="AD50" s="34">
        <v>3.4703306397704483</v>
      </c>
      <c r="AE50" s="34">
        <v>3.3665303777641138</v>
      </c>
      <c r="AF50" s="34">
        <v>2.9412651911109347</v>
      </c>
      <c r="AG50" s="34">
        <v>3.1328283009253326</v>
      </c>
      <c r="AH50" s="34">
        <v>3.7372833300615196</v>
      </c>
    </row>
    <row r="51" spans="1:77" x14ac:dyDescent="0.2">
      <c r="A51" s="24" t="s">
        <v>6</v>
      </c>
      <c r="B51" s="25" t="s">
        <v>141</v>
      </c>
      <c r="C51" s="33" t="s">
        <v>39</v>
      </c>
      <c r="D51" s="33" t="s">
        <v>39</v>
      </c>
      <c r="E51" s="33" t="s">
        <v>39</v>
      </c>
      <c r="F51" s="33" t="s">
        <v>39</v>
      </c>
      <c r="G51" s="33" t="s">
        <v>39</v>
      </c>
      <c r="H51" s="33" t="s">
        <v>39</v>
      </c>
      <c r="I51" s="33" t="s">
        <v>39</v>
      </c>
      <c r="J51" s="33" t="s">
        <v>39</v>
      </c>
      <c r="K51" s="33" t="s">
        <v>39</v>
      </c>
      <c r="L51" s="33" t="s">
        <v>39</v>
      </c>
      <c r="M51" s="33">
        <v>4.229639324666393</v>
      </c>
      <c r="N51" s="33">
        <v>4.7243371403402739</v>
      </c>
      <c r="O51" s="33">
        <v>4.0346204955202323</v>
      </c>
      <c r="P51" s="33">
        <v>5.5564624688045408</v>
      </c>
      <c r="Q51" s="33">
        <v>4.0334322728455749</v>
      </c>
      <c r="R51" s="33">
        <v>3.8595770969904808</v>
      </c>
      <c r="S51" s="33">
        <v>3.4814741735577117</v>
      </c>
      <c r="T51" s="33">
        <v>3.7553990933350359</v>
      </c>
      <c r="U51" s="33">
        <v>4.0132440942272254</v>
      </c>
      <c r="V51" s="33">
        <v>4.383499382924378</v>
      </c>
      <c r="W51" s="33">
        <v>5.5735586408774553</v>
      </c>
      <c r="X51" s="33">
        <v>6.3651687995343407</v>
      </c>
      <c r="Y51" s="33">
        <v>6.3323288645688001</v>
      </c>
      <c r="Z51" s="33">
        <v>6.9814160193927393</v>
      </c>
      <c r="AA51" s="33">
        <v>8.1722566969023038</v>
      </c>
      <c r="AB51" s="33">
        <v>7.9598183573402777</v>
      </c>
      <c r="AC51" s="33">
        <v>8.7837429630646735</v>
      </c>
      <c r="AD51" s="33">
        <v>7.5990387988126349</v>
      </c>
      <c r="AE51" s="33">
        <v>6.6546541224196432</v>
      </c>
      <c r="AF51" s="33">
        <v>5.7767484901003758</v>
      </c>
      <c r="AG51" s="33">
        <v>6.166800739669168</v>
      </c>
      <c r="AH51" s="33">
        <v>8.7869804978219008</v>
      </c>
    </row>
    <row r="52" spans="1:77" x14ac:dyDescent="0.2">
      <c r="A52" s="12" t="s">
        <v>26</v>
      </c>
      <c r="B52" s="117" t="s">
        <v>142</v>
      </c>
      <c r="C52" s="34" t="s">
        <v>39</v>
      </c>
      <c r="D52" s="34" t="s">
        <v>39</v>
      </c>
      <c r="E52" s="34" t="s">
        <v>39</v>
      </c>
      <c r="F52" s="34" t="s">
        <v>39</v>
      </c>
      <c r="G52" s="34" t="s">
        <v>39</v>
      </c>
      <c r="H52" s="34" t="s">
        <v>39</v>
      </c>
      <c r="I52" s="34" t="s">
        <v>39</v>
      </c>
      <c r="J52" s="34" t="s">
        <v>39</v>
      </c>
      <c r="K52" s="34" t="s">
        <v>39</v>
      </c>
      <c r="L52" s="34" t="s">
        <v>39</v>
      </c>
      <c r="M52" s="34">
        <v>3.908052937357628</v>
      </c>
      <c r="N52" s="34">
        <v>4.4842521896010297</v>
      </c>
      <c r="O52" s="34">
        <v>3.7979276478103454</v>
      </c>
      <c r="P52" s="34">
        <v>3.6423415405551931</v>
      </c>
      <c r="Q52" s="34">
        <v>4.5694073039487817</v>
      </c>
      <c r="R52" s="34">
        <v>4.4971934650755383</v>
      </c>
      <c r="S52" s="34">
        <v>4.3048743639291995</v>
      </c>
      <c r="T52" s="34">
        <v>3.6926576888020008</v>
      </c>
      <c r="U52" s="34">
        <v>3.4781299661496132</v>
      </c>
      <c r="V52" s="34">
        <v>4.2256122279779404</v>
      </c>
      <c r="W52" s="34">
        <v>4.8073839405828602</v>
      </c>
      <c r="X52" s="34">
        <v>6.0630359984545015</v>
      </c>
      <c r="Y52" s="34">
        <v>5.7961710869353924</v>
      </c>
      <c r="Z52" s="34">
        <v>6.4942711322686035</v>
      </c>
      <c r="AA52" s="34">
        <v>6.5713925051189275</v>
      </c>
      <c r="AB52" s="34">
        <v>5.8627759902527172</v>
      </c>
      <c r="AC52" s="34">
        <v>5.5530224856614909</v>
      </c>
      <c r="AD52" s="34">
        <v>5.0603199280581013</v>
      </c>
      <c r="AE52" s="34">
        <v>5.2918503375284827</v>
      </c>
      <c r="AF52" s="34">
        <v>5.2834348451988618</v>
      </c>
      <c r="AG52" s="34">
        <v>4.665421639793216</v>
      </c>
      <c r="AH52" s="34">
        <v>4.4690330255361639</v>
      </c>
    </row>
    <row r="53" spans="1:77" x14ac:dyDescent="0.2">
      <c r="A53" s="30" t="s">
        <v>31</v>
      </c>
      <c r="B53" s="31" t="s">
        <v>143</v>
      </c>
      <c r="C53" s="36" t="s">
        <v>39</v>
      </c>
      <c r="D53" s="36" t="s">
        <v>39</v>
      </c>
      <c r="E53" s="36" t="s">
        <v>39</v>
      </c>
      <c r="F53" s="36" t="s">
        <v>39</v>
      </c>
      <c r="G53" s="36" t="s">
        <v>39</v>
      </c>
      <c r="H53" s="36" t="s">
        <v>39</v>
      </c>
      <c r="I53" s="36" t="s">
        <v>39</v>
      </c>
      <c r="J53" s="36" t="s">
        <v>39</v>
      </c>
      <c r="K53" s="36" t="s">
        <v>39</v>
      </c>
      <c r="L53" s="36" t="s">
        <v>39</v>
      </c>
      <c r="M53" s="36">
        <v>5.3303360997208342</v>
      </c>
      <c r="N53" s="36">
        <v>5.4256823503539922</v>
      </c>
      <c r="O53" s="36">
        <v>3.8878893230540208</v>
      </c>
      <c r="P53" s="36">
        <v>3.9403272529268816</v>
      </c>
      <c r="Q53" s="36">
        <v>3.8576126041666368</v>
      </c>
      <c r="R53" s="36">
        <v>3.4659032532336203</v>
      </c>
      <c r="S53" s="36">
        <v>2.964167628571313</v>
      </c>
      <c r="T53" s="36">
        <v>2.9251315476026649</v>
      </c>
      <c r="U53" s="36">
        <v>2.7585538549393749</v>
      </c>
      <c r="V53" s="36">
        <v>3.0745158624240094</v>
      </c>
      <c r="W53" s="36">
        <v>3.4866887087869061</v>
      </c>
      <c r="X53" s="36">
        <v>2.7104499694525273</v>
      </c>
      <c r="Y53" s="36">
        <v>2.927997311082144</v>
      </c>
      <c r="Z53" s="36">
        <v>2.9503734991208259</v>
      </c>
      <c r="AA53" s="36">
        <v>2.6058847832629781</v>
      </c>
      <c r="AB53" s="36">
        <v>3.1558895803625693</v>
      </c>
      <c r="AC53" s="36">
        <v>2.6942094861613</v>
      </c>
      <c r="AD53" s="36">
        <v>2.7840869624406244</v>
      </c>
      <c r="AE53" s="36">
        <v>2.630080965215198</v>
      </c>
      <c r="AF53" s="36">
        <v>2.1777739537793139</v>
      </c>
      <c r="AG53" s="36">
        <v>2.0808207473097147</v>
      </c>
      <c r="AH53" s="36">
        <v>1.5896616796664262</v>
      </c>
    </row>
    <row r="54" spans="1:77" x14ac:dyDescent="0.2">
      <c r="A54" s="129" t="s">
        <v>153</v>
      </c>
      <c r="B54" s="11"/>
      <c r="C54" s="125"/>
      <c r="D54" s="125"/>
      <c r="E54" s="125"/>
      <c r="F54" s="125"/>
      <c r="G54" s="125"/>
      <c r="H54" s="125"/>
      <c r="I54" s="125"/>
      <c r="J54" s="125"/>
      <c r="K54" s="125"/>
      <c r="L54" s="125"/>
      <c r="M54" s="125"/>
      <c r="N54" s="125"/>
      <c r="O54" s="125"/>
      <c r="P54" s="125"/>
      <c r="Q54" s="125"/>
      <c r="R54" s="130">
        <f>AVERAGE(R5:R10,$W11,R12:R42)</f>
        <v>6.8476893671790453</v>
      </c>
      <c r="S54" s="130">
        <f t="shared" ref="S54:V54" si="0">AVERAGE(S5:S10,$W11,S12:S42)</f>
        <v>6.8592757556985813</v>
      </c>
      <c r="T54" s="130">
        <f t="shared" si="0"/>
        <v>7.0766810892728769</v>
      </c>
      <c r="U54" s="130">
        <f t="shared" si="0"/>
        <v>7.2511582931527592</v>
      </c>
      <c r="V54" s="130">
        <f t="shared" si="0"/>
        <v>7.9920796091083313</v>
      </c>
      <c r="W54" s="130">
        <f>AVERAGE(W5:W10,W11,W12:W42)</f>
        <v>8.3440452034814854</v>
      </c>
      <c r="X54" s="130">
        <f t="shared" ref="X54:AF54" si="1">AVERAGE(X5:X10,X11,X12:X42)</f>
        <v>8.5266231186150829</v>
      </c>
      <c r="Y54" s="130">
        <f t="shared" si="1"/>
        <v>8.7022123085916316</v>
      </c>
      <c r="Z54" s="130">
        <f t="shared" si="1"/>
        <v>8.9337061663598405</v>
      </c>
      <c r="AA54" s="131">
        <f t="shared" si="1"/>
        <v>8.9893069971499191</v>
      </c>
      <c r="AB54" s="131">
        <f t="shared" si="1"/>
        <v>8.9626591517271397</v>
      </c>
      <c r="AC54" s="130">
        <f t="shared" si="1"/>
        <v>8.8425050848368976</v>
      </c>
      <c r="AD54" s="130">
        <f t="shared" si="1"/>
        <v>8.7523945414537963</v>
      </c>
      <c r="AE54" s="130">
        <f t="shared" si="1"/>
        <v>8.6357952199043897</v>
      </c>
      <c r="AF54" s="130">
        <f t="shared" si="1"/>
        <v>8.6530898868321628</v>
      </c>
      <c r="AG54" s="130">
        <f>AVERAGE($AF5,AG6:AG10,AG11,AG12:AG42)</f>
        <v>8.8143017895833449</v>
      </c>
      <c r="AH54" s="130">
        <f>AVERAGE($AF5,AH6:AH10,AH11,AH12:AH40,AG41,AH42)</f>
        <v>8.8247819640148979</v>
      </c>
    </row>
    <row r="55" spans="1:77" x14ac:dyDescent="0.2">
      <c r="A55" s="14"/>
      <c r="B55" s="12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97"/>
      <c r="AG55" s="97"/>
      <c r="AH55" s="97"/>
      <c r="AI55" s="97"/>
      <c r="AJ55" s="97"/>
      <c r="AK55" s="97"/>
      <c r="AL55" s="97"/>
      <c r="AM55" s="97"/>
      <c r="AN55" s="97"/>
      <c r="AO55" s="97"/>
      <c r="AP55" s="97"/>
      <c r="AQ55" s="97"/>
      <c r="AR55" s="97"/>
      <c r="AS55" s="97"/>
      <c r="AT55" s="97"/>
      <c r="AU55" s="97"/>
      <c r="AV55" s="97"/>
      <c r="AW55" s="97"/>
      <c r="AX55" s="97"/>
      <c r="AY55" s="97"/>
      <c r="AZ55" s="97"/>
      <c r="BA55" s="97"/>
      <c r="BB55" s="97"/>
      <c r="BC55" s="97"/>
      <c r="BD55" s="97"/>
      <c r="BE55" s="97"/>
      <c r="BF55" s="97"/>
      <c r="BG55" s="97"/>
      <c r="BH55" s="97"/>
      <c r="BI55" s="97"/>
      <c r="BJ55" s="97"/>
      <c r="BK55" s="97"/>
      <c r="BL55" s="97"/>
      <c r="BM55" s="97"/>
      <c r="BN55" s="97"/>
      <c r="BO55" s="97"/>
      <c r="BP55" s="97"/>
      <c r="BQ55" s="97"/>
      <c r="BR55" s="97"/>
      <c r="BS55" s="97"/>
      <c r="BT55" s="97"/>
      <c r="BU55" s="97"/>
      <c r="BV55" s="97"/>
      <c r="BW55" s="97"/>
      <c r="BX55" s="97"/>
      <c r="BY55" s="97"/>
    </row>
    <row r="56" spans="1:77" s="16" customFormat="1" x14ac:dyDescent="0.2">
      <c r="A56" s="14" t="s">
        <v>45</v>
      </c>
      <c r="B56" s="19"/>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row>
    <row r="57" spans="1:77" s="16" customFormat="1" x14ac:dyDescent="0.2">
      <c r="A57" s="195" t="s">
        <v>85</v>
      </c>
      <c r="B57" s="195"/>
      <c r="C57" s="195"/>
      <c r="D57" s="195"/>
      <c r="E57" s="195"/>
      <c r="F57" s="195"/>
      <c r="G57" s="195"/>
      <c r="H57" s="195"/>
      <c r="I57" s="195"/>
      <c r="J57" s="195"/>
      <c r="K57" s="195"/>
      <c r="L57" s="195"/>
      <c r="M57" s="195"/>
      <c r="N57" s="195"/>
      <c r="O57" s="195"/>
      <c r="P57" s="195"/>
      <c r="Q57" s="195"/>
      <c r="R57" s="195"/>
      <c r="S57" s="195"/>
      <c r="T57" s="195"/>
      <c r="U57" s="195"/>
      <c r="V57" s="195"/>
      <c r="W57" s="195"/>
      <c r="X57" s="195"/>
      <c r="Y57" s="195"/>
      <c r="Z57" s="195"/>
      <c r="AA57" s="195"/>
      <c r="AB57" s="195"/>
      <c r="AC57" s="195"/>
      <c r="AD57" s="195"/>
      <c r="AE57" s="19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row>
    <row r="58" spans="1:77" s="8" customFormat="1" ht="14.25" customHeight="1" x14ac:dyDescent="0.2">
      <c r="A58" s="185" t="s">
        <v>81</v>
      </c>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9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row>
    <row r="59" spans="1:77" s="8" customFormat="1" x14ac:dyDescent="0.2">
      <c r="A59" s="186" t="s">
        <v>78</v>
      </c>
      <c r="B59" s="186"/>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186"/>
      <c r="AF59" s="17"/>
      <c r="AG59" s="17"/>
      <c r="AH59" s="17"/>
      <c r="AI59" s="17"/>
      <c r="AJ59" s="17"/>
      <c r="AK59" s="17"/>
      <c r="AL59" s="17"/>
      <c r="AM59" s="17"/>
      <c r="AN59" s="17"/>
      <c r="AO59" s="17"/>
      <c r="AP59" s="17"/>
      <c r="AQ59" s="17"/>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row>
    <row r="60" spans="1:77" s="8" customFormat="1" x14ac:dyDescent="0.2">
      <c r="A60" s="186"/>
      <c r="B60" s="186"/>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186"/>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row>
    <row r="61" spans="1:77" s="8" customFormat="1" x14ac:dyDescent="0.2">
      <c r="A61" s="185" t="s">
        <v>79</v>
      </c>
      <c r="B61" s="185"/>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185"/>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row>
    <row r="62" spans="1:77" x14ac:dyDescent="0.2">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c r="AE62" s="185"/>
    </row>
    <row r="63" spans="1:77" x14ac:dyDescent="0.2">
      <c r="A63" s="185" t="s">
        <v>80</v>
      </c>
      <c r="B63" s="185"/>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c r="AE63" s="185"/>
    </row>
    <row r="64" spans="1:77" x14ac:dyDescent="0.2">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c r="AE64" s="185"/>
    </row>
    <row r="65" spans="1:31" x14ac:dyDescent="0.2">
      <c r="A65" s="18" t="s">
        <v>64</v>
      </c>
      <c r="B65" s="19"/>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row>
    <row r="66" spans="1:31" x14ac:dyDescent="0.2">
      <c r="C66" s="97"/>
      <c r="D66" s="97"/>
      <c r="E66" s="97"/>
      <c r="F66" s="97"/>
      <c r="G66" s="97"/>
      <c r="H66" s="97"/>
      <c r="I66" s="97"/>
      <c r="J66" s="97"/>
      <c r="K66" s="97"/>
      <c r="L66" s="97"/>
      <c r="M66" s="97"/>
      <c r="N66" s="97"/>
      <c r="O66" s="97"/>
      <c r="P66" s="97"/>
      <c r="Q66" s="97"/>
      <c r="R66" s="97"/>
      <c r="S66" s="97"/>
      <c r="T66" s="97"/>
      <c r="U66" s="97"/>
      <c r="V66" s="97"/>
      <c r="W66" s="97"/>
      <c r="X66" s="97"/>
      <c r="Y66" s="97"/>
      <c r="Z66" s="97"/>
      <c r="AA66" s="97"/>
      <c r="AB66" s="97"/>
      <c r="AC66" s="97"/>
    </row>
    <row r="67" spans="1:31" x14ac:dyDescent="0.2">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row>
  </sheetData>
  <mergeCells count="8">
    <mergeCell ref="A1:AH1"/>
    <mergeCell ref="A2:AH2"/>
    <mergeCell ref="A3:AH3"/>
    <mergeCell ref="A63:AE64"/>
    <mergeCell ref="A57:AE57"/>
    <mergeCell ref="A58:AC58"/>
    <mergeCell ref="A59:AE60"/>
    <mergeCell ref="A61:AE62"/>
  </mergeCells>
  <hyperlinks>
    <hyperlink ref="A65" r:id="rId1" display="Source: OECD Employment Database 2014" xr:uid="{00000000-0004-0000-0700-000000000000}"/>
  </hyperlinks>
  <pageMargins left="0.70866141732283472" right="0.70866141732283472" top="0.74803149606299213" bottom="0.74803149606299213" header="0.31496062992125984" footer="0.31496062992125984"/>
  <pageSetup paperSize="9" scale="57" orientation="portrait" r:id="rId2"/>
  <headerFooter>
    <oddHeader>&amp;LOECD Family database (http://www.oecd.org/els/family/database.htm)</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BZ66"/>
  <sheetViews>
    <sheetView showGridLines="0" topLeftCell="A2" zoomScaleNormal="100" workbookViewId="0">
      <pane xSplit="2" ySplit="3" topLeftCell="C5" activePane="bottomRight" state="frozen"/>
      <selection activeCell="A2" sqref="A2"/>
      <selection pane="topRight" activeCell="C2" sqref="C2"/>
      <selection pane="bottomLeft" activeCell="A5" sqref="A5"/>
      <selection pane="bottomRight" activeCell="C5" sqref="C5"/>
    </sheetView>
  </sheetViews>
  <sheetFormatPr defaultColWidth="8.85546875" defaultRowHeight="12.75" x14ac:dyDescent="0.2"/>
  <cols>
    <col min="1" max="1" width="16.85546875" style="9" customWidth="1"/>
    <col min="2" max="2" width="4.28515625" style="20" customWidth="1"/>
    <col min="3" max="18" width="5" style="7" bestFit="1" customWidth="1"/>
    <col min="19" max="21" width="5" style="7" customWidth="1"/>
    <col min="22" max="25" width="5" style="7" bestFit="1" customWidth="1"/>
    <col min="26" max="29" width="5" style="7" customWidth="1"/>
    <col min="30" max="31" width="5" style="97" customWidth="1"/>
    <col min="32" max="51" width="5" style="7" bestFit="1" customWidth="1"/>
    <col min="52" max="52" width="5" style="7" customWidth="1"/>
    <col min="53" max="75" width="5" style="7" bestFit="1" customWidth="1"/>
    <col min="76" max="77" width="5" style="7" customWidth="1"/>
    <col min="78" max="78" width="10" style="8" customWidth="1"/>
    <col min="79" max="16384" width="8.85546875" style="9"/>
  </cols>
  <sheetData>
    <row r="1" spans="1:78" x14ac:dyDescent="0.2">
      <c r="A1" s="187" t="s">
        <v>94</v>
      </c>
      <c r="B1" s="187"/>
      <c r="C1" s="187"/>
      <c r="D1" s="187"/>
      <c r="E1" s="187"/>
      <c r="F1" s="187"/>
      <c r="G1" s="187"/>
      <c r="H1" s="187"/>
      <c r="I1" s="187"/>
      <c r="J1" s="187"/>
      <c r="K1" s="187"/>
      <c r="L1" s="187"/>
      <c r="M1" s="187"/>
      <c r="N1" s="187"/>
      <c r="O1" s="187"/>
      <c r="P1" s="187"/>
      <c r="Q1" s="187"/>
      <c r="R1" s="187"/>
      <c r="S1" s="187"/>
      <c r="T1" s="187"/>
      <c r="U1" s="187"/>
      <c r="V1" s="187"/>
      <c r="W1" s="187"/>
      <c r="X1" s="187"/>
      <c r="Y1" s="187"/>
      <c r="Z1" s="187"/>
      <c r="AA1" s="187"/>
      <c r="AB1" s="187"/>
      <c r="AC1" s="187"/>
      <c r="AD1" s="187"/>
      <c r="AE1" s="187"/>
      <c r="AF1" s="187"/>
      <c r="AG1" s="187"/>
      <c r="AH1" s="187"/>
      <c r="BO1" s="8"/>
      <c r="BP1" s="9"/>
      <c r="BQ1" s="9"/>
      <c r="BR1" s="9"/>
      <c r="BS1" s="9"/>
      <c r="BT1" s="9"/>
      <c r="BU1" s="9"/>
      <c r="BV1" s="9"/>
      <c r="BW1" s="9"/>
      <c r="BX1" s="9"/>
      <c r="BY1" s="9"/>
      <c r="BZ1" s="9"/>
    </row>
    <row r="2" spans="1:78" ht="13.5" thickBot="1" x14ac:dyDescent="0.25">
      <c r="A2" s="188" t="s">
        <v>84</v>
      </c>
      <c r="B2" s="188"/>
      <c r="C2" s="188"/>
      <c r="D2" s="188"/>
      <c r="E2" s="188"/>
      <c r="F2" s="188"/>
      <c r="G2" s="188"/>
      <c r="H2" s="188"/>
      <c r="I2" s="188"/>
      <c r="J2" s="188"/>
      <c r="K2" s="188"/>
      <c r="L2" s="188"/>
      <c r="M2" s="188"/>
      <c r="N2" s="188"/>
      <c r="O2" s="188"/>
      <c r="P2" s="188"/>
      <c r="Q2" s="188"/>
      <c r="R2" s="188"/>
      <c r="S2" s="188"/>
      <c r="T2" s="188"/>
      <c r="U2" s="188"/>
      <c r="V2" s="188"/>
      <c r="W2" s="188"/>
      <c r="X2" s="188"/>
      <c r="Y2" s="188"/>
      <c r="Z2" s="188"/>
      <c r="AA2" s="188"/>
      <c r="AB2" s="188"/>
      <c r="AC2" s="188"/>
      <c r="AD2" s="188"/>
      <c r="AE2" s="188"/>
      <c r="AF2" s="188"/>
      <c r="AG2" s="188"/>
      <c r="AH2" s="188"/>
      <c r="BZ2" s="7"/>
    </row>
    <row r="3" spans="1:78" x14ac:dyDescent="0.2">
      <c r="A3" s="187" t="s">
        <v>51</v>
      </c>
      <c r="B3" s="187"/>
      <c r="C3" s="187"/>
      <c r="D3" s="187"/>
      <c r="E3" s="187"/>
      <c r="F3" s="187"/>
      <c r="G3" s="187"/>
      <c r="H3" s="187"/>
      <c r="I3" s="187"/>
      <c r="J3" s="187"/>
      <c r="K3" s="187"/>
      <c r="L3" s="187"/>
      <c r="M3" s="187"/>
      <c r="N3" s="187"/>
      <c r="O3" s="187"/>
      <c r="P3" s="187"/>
      <c r="Q3" s="187"/>
      <c r="R3" s="187"/>
      <c r="S3" s="187"/>
      <c r="T3" s="187"/>
      <c r="U3" s="187"/>
      <c r="V3" s="187"/>
      <c r="W3" s="187"/>
      <c r="X3" s="187"/>
      <c r="Y3" s="187"/>
      <c r="Z3" s="187"/>
      <c r="AA3" s="187"/>
      <c r="AB3" s="187"/>
      <c r="AC3" s="187"/>
      <c r="AD3" s="187"/>
      <c r="AE3" s="187"/>
      <c r="AF3" s="187"/>
      <c r="AG3" s="187"/>
      <c r="AH3" s="187"/>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row>
    <row r="4" spans="1:78" ht="12.75" customHeight="1" x14ac:dyDescent="0.2">
      <c r="A4" s="21" t="s">
        <v>42</v>
      </c>
      <c r="B4" s="22" t="s">
        <v>44</v>
      </c>
      <c r="C4" s="23">
        <v>1990</v>
      </c>
      <c r="D4" s="23">
        <v>1991</v>
      </c>
      <c r="E4" s="23">
        <v>1992</v>
      </c>
      <c r="F4" s="23">
        <v>1993</v>
      </c>
      <c r="G4" s="23">
        <v>1994</v>
      </c>
      <c r="H4" s="23">
        <v>1995</v>
      </c>
      <c r="I4" s="23">
        <v>1996</v>
      </c>
      <c r="J4" s="23">
        <v>1997</v>
      </c>
      <c r="K4" s="23">
        <v>1998</v>
      </c>
      <c r="L4" s="23">
        <v>1999</v>
      </c>
      <c r="M4" s="23">
        <v>2000</v>
      </c>
      <c r="N4" s="23">
        <v>2001</v>
      </c>
      <c r="O4" s="23">
        <v>2002</v>
      </c>
      <c r="P4" s="23">
        <v>2003</v>
      </c>
      <c r="Q4" s="23">
        <v>2004</v>
      </c>
      <c r="R4" s="23">
        <v>2005</v>
      </c>
      <c r="S4" s="23">
        <v>2006</v>
      </c>
      <c r="T4" s="23">
        <v>2007</v>
      </c>
      <c r="U4" s="23">
        <v>2008</v>
      </c>
      <c r="V4" s="23">
        <v>2009</v>
      </c>
      <c r="W4" s="23">
        <v>2010</v>
      </c>
      <c r="X4" s="23">
        <v>2011</v>
      </c>
      <c r="Y4" s="23">
        <v>2012</v>
      </c>
      <c r="Z4" s="23">
        <v>2013</v>
      </c>
      <c r="AA4" s="23">
        <v>2014</v>
      </c>
      <c r="AB4" s="23">
        <v>2015</v>
      </c>
      <c r="AC4" s="23">
        <v>2016</v>
      </c>
      <c r="AD4" s="23">
        <v>2017</v>
      </c>
      <c r="AE4" s="23">
        <v>2018</v>
      </c>
      <c r="AF4" s="23">
        <v>2019</v>
      </c>
      <c r="AG4" s="23">
        <v>2020</v>
      </c>
      <c r="AH4" s="23">
        <v>2021</v>
      </c>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row>
    <row r="5" spans="1:78" x14ac:dyDescent="0.2">
      <c r="A5" s="24" t="s">
        <v>0</v>
      </c>
      <c r="B5" s="25" t="s">
        <v>95</v>
      </c>
      <c r="C5" s="26" t="s">
        <v>39</v>
      </c>
      <c r="D5" s="33" t="s">
        <v>39</v>
      </c>
      <c r="E5" s="33" t="s">
        <v>39</v>
      </c>
      <c r="F5" s="33" t="s">
        <v>39</v>
      </c>
      <c r="G5" s="33" t="s">
        <v>39</v>
      </c>
      <c r="H5" s="33" t="s">
        <v>39</v>
      </c>
      <c r="I5" s="33" t="s">
        <v>39</v>
      </c>
      <c r="J5" s="33" t="s">
        <v>39</v>
      </c>
      <c r="K5" s="33" t="s">
        <v>39</v>
      </c>
      <c r="L5" s="33" t="s">
        <v>39</v>
      </c>
      <c r="M5" s="33" t="s">
        <v>39</v>
      </c>
      <c r="N5" s="33">
        <v>38.833782224378716</v>
      </c>
      <c r="O5" s="33">
        <v>39.075844523810474</v>
      </c>
      <c r="P5" s="33">
        <v>39.359029119744747</v>
      </c>
      <c r="Q5" s="33">
        <v>38.392059712197039</v>
      </c>
      <c r="R5" s="33">
        <v>38.696836580768739</v>
      </c>
      <c r="S5" s="33">
        <v>38.253290540036268</v>
      </c>
      <c r="T5" s="33">
        <v>37.684054344584908</v>
      </c>
      <c r="U5" s="33">
        <v>37.681651685374057</v>
      </c>
      <c r="V5" s="33">
        <v>38.223179546796807</v>
      </c>
      <c r="W5" s="33">
        <v>38.555035526139712</v>
      </c>
      <c r="X5" s="33">
        <v>38.364717044966376</v>
      </c>
      <c r="Y5" s="33">
        <v>38.204821003839221</v>
      </c>
      <c r="Z5" s="33">
        <v>38.1389477876413</v>
      </c>
      <c r="AA5" s="33">
        <v>38.329331841192833</v>
      </c>
      <c r="AB5" s="33">
        <v>37.974618182828038</v>
      </c>
      <c r="AC5" s="33">
        <v>38.349997060825011</v>
      </c>
      <c r="AD5" s="33">
        <v>38.016005574847597</v>
      </c>
      <c r="AE5" s="33">
        <v>37.491939666069705</v>
      </c>
      <c r="AF5" s="33">
        <v>37.057065432946303</v>
      </c>
      <c r="AG5" s="33" t="s">
        <v>39</v>
      </c>
      <c r="AH5" s="33" t="s">
        <v>39</v>
      </c>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row>
    <row r="6" spans="1:78" x14ac:dyDescent="0.2">
      <c r="A6" s="12" t="s">
        <v>1</v>
      </c>
      <c r="B6" s="117" t="s">
        <v>96</v>
      </c>
      <c r="C6" s="34" t="s">
        <v>39</v>
      </c>
      <c r="D6" s="34" t="s">
        <v>39</v>
      </c>
      <c r="E6" s="34" t="s">
        <v>39</v>
      </c>
      <c r="F6" s="34" t="s">
        <v>39</v>
      </c>
      <c r="G6" s="34" t="s">
        <v>39</v>
      </c>
      <c r="H6" s="34">
        <v>21.622413722183381</v>
      </c>
      <c r="I6" s="34">
        <v>21.673622716429911</v>
      </c>
      <c r="J6" s="34">
        <v>21.338794369223436</v>
      </c>
      <c r="K6" s="34">
        <v>22.775297984206887</v>
      </c>
      <c r="L6" s="34">
        <v>24.394897354085572</v>
      </c>
      <c r="M6" s="34">
        <v>23.858163171574645</v>
      </c>
      <c r="N6" s="34">
        <v>25.271460729901818</v>
      </c>
      <c r="O6" s="34">
        <v>26.092985226926611</v>
      </c>
      <c r="P6" s="34">
        <v>26.709145715425652</v>
      </c>
      <c r="Q6" s="34">
        <v>29.326485521145731</v>
      </c>
      <c r="R6" s="34">
        <v>30.277048776049082</v>
      </c>
      <c r="S6" s="34">
        <v>31.173737731010092</v>
      </c>
      <c r="T6" s="34">
        <v>31.405831306283527</v>
      </c>
      <c r="U6" s="34">
        <v>31.327241112336583</v>
      </c>
      <c r="V6" s="34">
        <v>32.393035447382495</v>
      </c>
      <c r="W6" s="34">
        <v>32.986875658207531</v>
      </c>
      <c r="X6" s="34">
        <v>32.808946721406734</v>
      </c>
      <c r="Y6" s="34">
        <v>33.459059058645948</v>
      </c>
      <c r="Z6" s="34">
        <v>33.415572461817163</v>
      </c>
      <c r="AA6" s="34">
        <v>34.925176715585501</v>
      </c>
      <c r="AB6" s="34">
        <v>34.983703643151841</v>
      </c>
      <c r="AC6" s="34">
        <v>34.687280706414363</v>
      </c>
      <c r="AD6" s="34">
        <v>34.721369807878887</v>
      </c>
      <c r="AE6" s="34">
        <v>34.324368504498807</v>
      </c>
      <c r="AF6" s="34">
        <v>33.881539166717914</v>
      </c>
      <c r="AG6" s="34">
        <v>33.107230773293729</v>
      </c>
      <c r="AH6" s="34">
        <v>35.563455093321195</v>
      </c>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row>
    <row r="7" spans="1:78" x14ac:dyDescent="0.2">
      <c r="A7" s="24" t="s">
        <v>2</v>
      </c>
      <c r="B7" s="25" t="s">
        <v>97</v>
      </c>
      <c r="C7" s="33">
        <v>28.790415615790383</v>
      </c>
      <c r="D7" s="33">
        <v>30.484390491822072</v>
      </c>
      <c r="E7" s="33">
        <v>30.424536867554767</v>
      </c>
      <c r="F7" s="33">
        <v>30.232619716754094</v>
      </c>
      <c r="G7" s="33">
        <v>29.964789234821524</v>
      </c>
      <c r="H7" s="33">
        <v>29.856044827888969</v>
      </c>
      <c r="I7" s="33">
        <v>30.234488318045884</v>
      </c>
      <c r="J7" s="33">
        <v>30.524486820385921</v>
      </c>
      <c r="K7" s="33">
        <v>31.241451547775078</v>
      </c>
      <c r="L7" s="33">
        <v>36.583360000068723</v>
      </c>
      <c r="M7" s="33">
        <v>35.539710008339412</v>
      </c>
      <c r="N7" s="33">
        <v>33.465858629065238</v>
      </c>
      <c r="O7" s="33">
        <v>32.858032099031767</v>
      </c>
      <c r="P7" s="33">
        <v>33.715801386290501</v>
      </c>
      <c r="Q7" s="33">
        <v>33.913428406008379</v>
      </c>
      <c r="R7" s="33">
        <v>33.103828993988728</v>
      </c>
      <c r="S7" s="33">
        <v>33.825166424008437</v>
      </c>
      <c r="T7" s="33">
        <v>32.202989203236591</v>
      </c>
      <c r="U7" s="33">
        <v>32.47147046175256</v>
      </c>
      <c r="V7" s="33">
        <v>31.787885839648421</v>
      </c>
      <c r="W7" s="33">
        <v>31.738246061974902</v>
      </c>
      <c r="X7" s="33">
        <v>32.416494832899545</v>
      </c>
      <c r="Y7" s="33">
        <v>32.074677431325803</v>
      </c>
      <c r="Z7" s="33">
        <v>31.429773791355966</v>
      </c>
      <c r="AA7" s="33">
        <v>30.478118608336526</v>
      </c>
      <c r="AB7" s="33">
        <v>30.231147209288771</v>
      </c>
      <c r="AC7" s="33">
        <v>30.037094736969646</v>
      </c>
      <c r="AD7" s="33">
        <v>27.783390157606945</v>
      </c>
      <c r="AE7" s="33">
        <v>27.989925268090488</v>
      </c>
      <c r="AF7" s="33">
        <v>26.361752027866245</v>
      </c>
      <c r="AG7" s="33">
        <v>25.895636084767713</v>
      </c>
      <c r="AH7" s="33">
        <v>27.613415711695012</v>
      </c>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row>
    <row r="8" spans="1:78" x14ac:dyDescent="0.2">
      <c r="A8" s="12" t="s">
        <v>4</v>
      </c>
      <c r="B8" s="117" t="s">
        <v>98</v>
      </c>
      <c r="C8" s="34">
        <v>26.740217412066041</v>
      </c>
      <c r="D8" s="34">
        <v>27.943998262955795</v>
      </c>
      <c r="E8" s="34">
        <v>28.250343007551827</v>
      </c>
      <c r="F8" s="34">
        <v>28.96532643876564</v>
      </c>
      <c r="G8" s="34">
        <v>28.799052500824939</v>
      </c>
      <c r="H8" s="34">
        <v>28.494855577583088</v>
      </c>
      <c r="I8" s="34">
        <v>29.02485007508794</v>
      </c>
      <c r="J8" s="34">
        <v>29.360642831582229</v>
      </c>
      <c r="K8" s="34">
        <v>28.635946098925139</v>
      </c>
      <c r="L8" s="34">
        <v>27.899192765947952</v>
      </c>
      <c r="M8" s="34">
        <v>27.239488044827706</v>
      </c>
      <c r="N8" s="34">
        <v>27.000898631521171</v>
      </c>
      <c r="O8" s="34">
        <v>27.731695082610798</v>
      </c>
      <c r="P8" s="34">
        <v>27.943931790600271</v>
      </c>
      <c r="Q8" s="34">
        <v>27.219387760842803</v>
      </c>
      <c r="R8" s="34">
        <v>26.964295026113859</v>
      </c>
      <c r="S8" s="34">
        <v>26.294950327654639</v>
      </c>
      <c r="T8" s="34">
        <v>26.259970209787621</v>
      </c>
      <c r="U8" s="34">
        <v>26.471987208306441</v>
      </c>
      <c r="V8" s="34">
        <v>27.108947524215044</v>
      </c>
      <c r="W8" s="34">
        <v>27.519962169981632</v>
      </c>
      <c r="X8" s="34">
        <v>26.908010319782214</v>
      </c>
      <c r="Y8" s="34">
        <v>26.574953672899507</v>
      </c>
      <c r="Z8" s="34">
        <v>26.542353404052484</v>
      </c>
      <c r="AA8" s="34">
        <v>26.858247183809024</v>
      </c>
      <c r="AB8" s="34">
        <v>26.262254646770728</v>
      </c>
      <c r="AC8" s="34">
        <v>26.391793828337825</v>
      </c>
      <c r="AD8" s="34">
        <v>26.177654306344817</v>
      </c>
      <c r="AE8" s="34">
        <v>25.801722790334448</v>
      </c>
      <c r="AF8" s="34">
        <v>25.644070999313783</v>
      </c>
      <c r="AG8" s="34">
        <v>24.462368564246244</v>
      </c>
      <c r="AH8" s="34">
        <v>24.385209035707458</v>
      </c>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row>
    <row r="9" spans="1:78" x14ac:dyDescent="0.2">
      <c r="A9" s="24" t="s">
        <v>37</v>
      </c>
      <c r="B9" s="25" t="s">
        <v>99</v>
      </c>
      <c r="C9" s="33" t="s">
        <v>39</v>
      </c>
      <c r="D9" s="33" t="s">
        <v>39</v>
      </c>
      <c r="E9" s="33" t="s">
        <v>39</v>
      </c>
      <c r="F9" s="33" t="s">
        <v>39</v>
      </c>
      <c r="G9" s="33" t="s">
        <v>39</v>
      </c>
      <c r="H9" s="33" t="s">
        <v>39</v>
      </c>
      <c r="I9" s="33">
        <v>9.3692245242497521</v>
      </c>
      <c r="J9" s="33">
        <v>9.5527344918244648</v>
      </c>
      <c r="K9" s="33">
        <v>8.6114219129722969</v>
      </c>
      <c r="L9" s="33">
        <v>8.6700850815625188</v>
      </c>
      <c r="M9" s="33">
        <v>8.6548653745042134</v>
      </c>
      <c r="N9" s="33">
        <v>9.7611473824472679</v>
      </c>
      <c r="O9" s="33">
        <v>8.9938107220474901</v>
      </c>
      <c r="P9" s="33">
        <v>9.8974080521161198</v>
      </c>
      <c r="Q9" s="33">
        <v>11.738340031584093</v>
      </c>
      <c r="R9" s="33">
        <v>12.1386844082856</v>
      </c>
      <c r="S9" s="33">
        <v>13.258285966100482</v>
      </c>
      <c r="T9" s="33">
        <v>13.908393836811648</v>
      </c>
      <c r="U9" s="33">
        <v>15.232583263785438</v>
      </c>
      <c r="V9" s="33">
        <v>16.980595113827089</v>
      </c>
      <c r="W9" s="33">
        <v>24.147191027614003</v>
      </c>
      <c r="X9" s="33">
        <v>24.796539218916845</v>
      </c>
      <c r="Y9" s="33">
        <v>24.193218412433801</v>
      </c>
      <c r="Z9" s="33">
        <v>23.651853493462784</v>
      </c>
      <c r="AA9" s="33">
        <v>24.331680481263277</v>
      </c>
      <c r="AB9" s="33">
        <v>23.869445763339993</v>
      </c>
      <c r="AC9" s="33">
        <v>24.642114270441752</v>
      </c>
      <c r="AD9" s="33">
        <v>24.245414890614288</v>
      </c>
      <c r="AE9" s="33">
        <v>23.812111294530276</v>
      </c>
      <c r="AF9" s="33">
        <v>23.663888654504088</v>
      </c>
      <c r="AG9" s="33">
        <v>21.754205045178058</v>
      </c>
      <c r="AH9" s="33">
        <v>22.473169900096408</v>
      </c>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row>
    <row r="10" spans="1:78" x14ac:dyDescent="0.2">
      <c r="A10" s="12" t="s">
        <v>62</v>
      </c>
      <c r="B10" s="117" t="s">
        <v>100</v>
      </c>
      <c r="C10" s="34" t="s">
        <v>39</v>
      </c>
      <c r="D10" s="34" t="s">
        <v>39</v>
      </c>
      <c r="E10" s="34" t="s">
        <v>39</v>
      </c>
      <c r="F10" s="34" t="s">
        <v>39</v>
      </c>
      <c r="G10" s="34" t="s">
        <v>39</v>
      </c>
      <c r="H10" s="34" t="s">
        <v>39</v>
      </c>
      <c r="I10" s="34" t="s">
        <v>39</v>
      </c>
      <c r="J10" s="34" t="s">
        <v>39</v>
      </c>
      <c r="K10" s="34" t="s">
        <v>39</v>
      </c>
      <c r="L10" s="34" t="s">
        <v>39</v>
      </c>
      <c r="M10" s="34" t="s">
        <v>39</v>
      </c>
      <c r="N10" s="34">
        <v>28.174267693173821</v>
      </c>
      <c r="O10" s="34">
        <v>29.551642500977259</v>
      </c>
      <c r="P10" s="34">
        <v>26.380928162532687</v>
      </c>
      <c r="Q10" s="34">
        <v>26.804613295876209</v>
      </c>
      <c r="R10" s="34">
        <v>24.260684849761279</v>
      </c>
      <c r="S10" s="34" t="s">
        <v>39</v>
      </c>
      <c r="T10" s="34">
        <v>22.831652893844335</v>
      </c>
      <c r="U10" s="34">
        <v>23.058800194952472</v>
      </c>
      <c r="V10" s="34">
        <v>24.823639658863712</v>
      </c>
      <c r="W10" s="34">
        <v>26.275033204297408</v>
      </c>
      <c r="X10" s="34">
        <v>27.337363692774595</v>
      </c>
      <c r="Y10" s="34">
        <v>28.605073423559961</v>
      </c>
      <c r="Z10" s="34">
        <v>28.394948664804883</v>
      </c>
      <c r="AA10" s="34">
        <v>26.627334988427293</v>
      </c>
      <c r="AB10" s="34">
        <v>26.972030194175339</v>
      </c>
      <c r="AC10" s="34">
        <v>26.102407948073356</v>
      </c>
      <c r="AD10" s="34">
        <v>26.060370374191987</v>
      </c>
      <c r="AE10" s="34">
        <v>25.604126743687896</v>
      </c>
      <c r="AF10" s="34">
        <v>26.488401536107556</v>
      </c>
      <c r="AG10" s="34">
        <v>23.910074954648429</v>
      </c>
      <c r="AH10" s="34">
        <v>23.668617418833815</v>
      </c>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row>
    <row r="11" spans="1:78" x14ac:dyDescent="0.2">
      <c r="A11" s="24" t="s">
        <v>63</v>
      </c>
      <c r="B11" s="25" t="s">
        <v>101</v>
      </c>
      <c r="C11" s="33" t="s">
        <v>39</v>
      </c>
      <c r="D11" s="33" t="s">
        <v>39</v>
      </c>
      <c r="E11" s="33" t="s">
        <v>39</v>
      </c>
      <c r="F11" s="33" t="s">
        <v>39</v>
      </c>
      <c r="G11" s="33" t="s">
        <v>39</v>
      </c>
      <c r="H11" s="33" t="s">
        <v>39</v>
      </c>
      <c r="I11" s="33" t="s">
        <v>39</v>
      </c>
      <c r="J11" s="33" t="s">
        <v>39</v>
      </c>
      <c r="K11" s="33" t="s">
        <v>39</v>
      </c>
      <c r="L11" s="33" t="s">
        <v>39</v>
      </c>
      <c r="M11" s="33" t="s">
        <v>39</v>
      </c>
      <c r="N11" s="33" t="s">
        <v>39</v>
      </c>
      <c r="O11" s="33" t="s">
        <v>39</v>
      </c>
      <c r="P11" s="33" t="s">
        <v>39</v>
      </c>
      <c r="Q11" s="33" t="s">
        <v>39</v>
      </c>
      <c r="R11" s="33" t="s">
        <v>39</v>
      </c>
      <c r="S11" s="33" t="s">
        <v>39</v>
      </c>
      <c r="T11" s="33" t="s">
        <v>39</v>
      </c>
      <c r="U11" s="33" t="s">
        <v>39</v>
      </c>
      <c r="V11" s="33" t="s">
        <v>39</v>
      </c>
      <c r="W11" s="33">
        <v>27.080948552844038</v>
      </c>
      <c r="X11" s="33">
        <v>21.085146973977558</v>
      </c>
      <c r="Y11" s="33">
        <v>25.973048833099572</v>
      </c>
      <c r="Z11" s="33">
        <v>29.98430424172636</v>
      </c>
      <c r="AA11" s="33">
        <v>30.674019803852662</v>
      </c>
      <c r="AB11" s="33">
        <v>29.765532316360794</v>
      </c>
      <c r="AC11" s="33">
        <v>25.838152373011678</v>
      </c>
      <c r="AD11" s="33">
        <v>27.505183071913454</v>
      </c>
      <c r="AE11" s="33">
        <v>30.877964787264435</v>
      </c>
      <c r="AF11" s="33">
        <v>31.405910592159945</v>
      </c>
      <c r="AG11" s="33">
        <v>28.138133551270617</v>
      </c>
      <c r="AH11" s="33">
        <v>28.745711250997868</v>
      </c>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row>
    <row r="12" spans="1:78" x14ac:dyDescent="0.2">
      <c r="A12" s="12" t="s">
        <v>7</v>
      </c>
      <c r="B12" s="117" t="s">
        <v>102</v>
      </c>
      <c r="C12" s="34" t="s">
        <v>39</v>
      </c>
      <c r="D12" s="34" t="s">
        <v>39</v>
      </c>
      <c r="E12" s="34" t="s">
        <v>39</v>
      </c>
      <c r="F12" s="34">
        <v>5.7582338146023684</v>
      </c>
      <c r="G12" s="34">
        <v>5.6157467821110005</v>
      </c>
      <c r="H12" s="34">
        <v>5.5927863676874603</v>
      </c>
      <c r="I12" s="34">
        <v>5.3250382136712382</v>
      </c>
      <c r="J12" s="34">
        <v>5.4663460620427555</v>
      </c>
      <c r="K12" s="34">
        <v>5.3939474158454983</v>
      </c>
      <c r="L12" s="34">
        <v>5.571433804182937</v>
      </c>
      <c r="M12" s="34">
        <v>5.4261488201385735</v>
      </c>
      <c r="N12" s="34">
        <v>5.4100995688969693</v>
      </c>
      <c r="O12" s="34">
        <v>4.9309286633011329</v>
      </c>
      <c r="P12" s="34">
        <v>5.2817707059982695</v>
      </c>
      <c r="Q12" s="34">
        <v>5.1673228346456694</v>
      </c>
      <c r="R12" s="34">
        <v>5.500425842559924</v>
      </c>
      <c r="S12" s="34">
        <v>5.585360582118585</v>
      </c>
      <c r="T12" s="34">
        <v>5.8640508411799095</v>
      </c>
      <c r="U12" s="34">
        <v>5.8435921340681594</v>
      </c>
      <c r="V12" s="34">
        <v>6.2434468035737156</v>
      </c>
      <c r="W12" s="34">
        <v>6.9993688678452601</v>
      </c>
      <c r="X12" s="34">
        <v>6.6093742666798763</v>
      </c>
      <c r="Y12" s="34">
        <v>7.0012293247241137</v>
      </c>
      <c r="Z12" s="34">
        <v>8.0378784358686524</v>
      </c>
      <c r="AA12" s="34">
        <v>7.7365305108125764</v>
      </c>
      <c r="AB12" s="34">
        <v>7.4398305149784054</v>
      </c>
      <c r="AC12" s="34">
        <v>7.9663047258992341</v>
      </c>
      <c r="AD12" s="34">
        <v>8.6776668168906443</v>
      </c>
      <c r="AE12" s="34">
        <v>8.5337927160888238</v>
      </c>
      <c r="AF12" s="34">
        <v>8.2721031013226689</v>
      </c>
      <c r="AG12" s="34">
        <v>7.7284675295214225</v>
      </c>
      <c r="AH12" s="34">
        <v>7.8467262386543384</v>
      </c>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row>
    <row r="13" spans="1:78" x14ac:dyDescent="0.2">
      <c r="A13" s="24" t="s">
        <v>10</v>
      </c>
      <c r="B13" s="25" t="s">
        <v>103</v>
      </c>
      <c r="C13" s="33">
        <v>29.671971959016002</v>
      </c>
      <c r="D13" s="33">
        <v>28.798223324105592</v>
      </c>
      <c r="E13" s="33">
        <v>28.993049930042272</v>
      </c>
      <c r="F13" s="33">
        <v>28.522123562091743</v>
      </c>
      <c r="G13" s="33">
        <v>26.246005249813511</v>
      </c>
      <c r="H13" s="33">
        <v>25.763247356329153</v>
      </c>
      <c r="I13" s="33">
        <v>24.436080892256381</v>
      </c>
      <c r="J13" s="33">
        <v>24.451978454925143</v>
      </c>
      <c r="K13" s="33">
        <v>25.564095435149866</v>
      </c>
      <c r="L13" s="33">
        <v>22.722000118097338</v>
      </c>
      <c r="M13" s="33">
        <v>22.435630623474005</v>
      </c>
      <c r="N13" s="33">
        <v>21.291819387290715</v>
      </c>
      <c r="O13" s="33">
        <v>21.431904597223749</v>
      </c>
      <c r="P13" s="33">
        <v>22.73143237102164</v>
      </c>
      <c r="Q13" s="33">
        <v>23.839986140264863</v>
      </c>
      <c r="R13" s="33">
        <v>23.891213813626404</v>
      </c>
      <c r="S13" s="33">
        <v>24.643387803871693</v>
      </c>
      <c r="T13" s="33">
        <v>23.380490578542826</v>
      </c>
      <c r="U13" s="33">
        <v>23.339101423435462</v>
      </c>
      <c r="V13" s="33">
        <v>24.520147092055595</v>
      </c>
      <c r="W13" s="33">
        <v>25.350755523789427</v>
      </c>
      <c r="X13" s="33">
        <v>25.160234318046616</v>
      </c>
      <c r="Y13" s="33">
        <v>24.851069414237447</v>
      </c>
      <c r="Z13" s="33">
        <v>24.694204674333825</v>
      </c>
      <c r="AA13" s="33">
        <v>25.444677479480426</v>
      </c>
      <c r="AB13" s="33">
        <v>25.772371985185039</v>
      </c>
      <c r="AC13" s="33">
        <v>25.102651068551005</v>
      </c>
      <c r="AD13" s="33">
        <v>24.615390642138582</v>
      </c>
      <c r="AE13" s="33">
        <v>24.623049843217977</v>
      </c>
      <c r="AF13" s="33">
        <v>23.779228872730556</v>
      </c>
      <c r="AG13" s="33">
        <v>23.111921205424743</v>
      </c>
      <c r="AH13" s="33">
        <v>21.210902594040398</v>
      </c>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row>
    <row r="14" spans="1:78" x14ac:dyDescent="0.2">
      <c r="A14" s="12" t="s">
        <v>11</v>
      </c>
      <c r="B14" s="117" t="s">
        <v>104</v>
      </c>
      <c r="C14" s="34" t="s">
        <v>39</v>
      </c>
      <c r="D14" s="34" t="s">
        <v>39</v>
      </c>
      <c r="E14" s="34" t="s">
        <v>39</v>
      </c>
      <c r="F14" s="34" t="s">
        <v>39</v>
      </c>
      <c r="G14" s="34" t="s">
        <v>39</v>
      </c>
      <c r="H14" s="34" t="s">
        <v>39</v>
      </c>
      <c r="I14" s="34" t="s">
        <v>39</v>
      </c>
      <c r="J14" s="34" t="s">
        <v>39</v>
      </c>
      <c r="K14" s="34" t="s">
        <v>39</v>
      </c>
      <c r="L14" s="34" t="s">
        <v>39</v>
      </c>
      <c r="M14" s="34">
        <v>9.9891489297531777</v>
      </c>
      <c r="N14" s="34">
        <v>10.062845402170154</v>
      </c>
      <c r="O14" s="34">
        <v>9.9540538841436064</v>
      </c>
      <c r="P14" s="34">
        <v>10.636532010800538</v>
      </c>
      <c r="Q14" s="34">
        <v>9.3331162004626176</v>
      </c>
      <c r="R14" s="34">
        <v>9.4719494840073573</v>
      </c>
      <c r="S14" s="34">
        <v>10.290692242364264</v>
      </c>
      <c r="T14" s="34">
        <v>10.149377583502304</v>
      </c>
      <c r="U14" s="34">
        <v>9.0095831102365587</v>
      </c>
      <c r="V14" s="34">
        <v>11.257827359992893</v>
      </c>
      <c r="W14" s="34">
        <v>11.716336979646689</v>
      </c>
      <c r="X14" s="34">
        <v>12.883053713901713</v>
      </c>
      <c r="Y14" s="34">
        <v>11.887306237635602</v>
      </c>
      <c r="Z14" s="34">
        <v>11.2767977771784</v>
      </c>
      <c r="AA14" s="34">
        <v>10.326589748811587</v>
      </c>
      <c r="AB14" s="34">
        <v>12.21871428724517</v>
      </c>
      <c r="AC14" s="34">
        <v>11.907707299017027</v>
      </c>
      <c r="AD14" s="34">
        <v>11.400801723004367</v>
      </c>
      <c r="AE14" s="34">
        <v>12.819120769579792</v>
      </c>
      <c r="AF14" s="34">
        <v>13.503774318465677</v>
      </c>
      <c r="AG14" s="34">
        <v>12.996852150015773</v>
      </c>
      <c r="AH14" s="34">
        <v>14.151935645706873</v>
      </c>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row>
    <row r="15" spans="1:78" x14ac:dyDescent="0.2">
      <c r="A15" s="24" t="s">
        <v>17</v>
      </c>
      <c r="B15" s="25" t="s">
        <v>105</v>
      </c>
      <c r="C15" s="33">
        <v>10.623946037099495</v>
      </c>
      <c r="D15" s="33">
        <v>10.46613896218118</v>
      </c>
      <c r="E15" s="33">
        <v>10.620300751879698</v>
      </c>
      <c r="F15" s="33">
        <v>11.468812877263582</v>
      </c>
      <c r="G15" s="33">
        <v>11.518858307849133</v>
      </c>
      <c r="H15" s="33">
        <v>11.663286004056795</v>
      </c>
      <c r="I15" s="33">
        <v>11.391129032258064</v>
      </c>
      <c r="J15" s="33">
        <v>12.512218963831867</v>
      </c>
      <c r="K15" s="33">
        <v>13.039309683604987</v>
      </c>
      <c r="L15" s="33">
        <v>13.481071098799632</v>
      </c>
      <c r="M15" s="33">
        <v>13.92174704276615</v>
      </c>
      <c r="N15" s="33">
        <v>13.965980304386749</v>
      </c>
      <c r="O15" s="33">
        <v>14.788732394366196</v>
      </c>
      <c r="P15" s="33">
        <v>14.955752212389381</v>
      </c>
      <c r="Q15" s="33">
        <v>14.955752212389381</v>
      </c>
      <c r="R15" s="33">
        <v>14.766839378238341</v>
      </c>
      <c r="S15" s="33">
        <v>14.919011082693947</v>
      </c>
      <c r="T15" s="33">
        <v>15.462184873949582</v>
      </c>
      <c r="U15" s="33">
        <v>15.091210613598673</v>
      </c>
      <c r="V15" s="33">
        <v>15.913079816130379</v>
      </c>
      <c r="W15" s="33">
        <v>15.98273965648532</v>
      </c>
      <c r="X15" s="33">
        <v>16.033294097864466</v>
      </c>
      <c r="Y15" s="33">
        <v>16.483333333333334</v>
      </c>
      <c r="Z15" s="33">
        <v>16.661059846513425</v>
      </c>
      <c r="AA15" s="33">
        <v>16.75794080124605</v>
      </c>
      <c r="AB15" s="33">
        <v>16.361633433371086</v>
      </c>
      <c r="AC15" s="33">
        <v>17.652374712604423</v>
      </c>
      <c r="AD15" s="33">
        <v>17.418310897830303</v>
      </c>
      <c r="AE15" s="33">
        <v>17.82777798823567</v>
      </c>
      <c r="AF15" s="33">
        <v>18.656595313799659</v>
      </c>
      <c r="AG15" s="33">
        <v>17.231661823258179</v>
      </c>
      <c r="AH15" s="33">
        <v>21.128675756116923</v>
      </c>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row>
    <row r="16" spans="1:78" x14ac:dyDescent="0.2">
      <c r="A16" s="12" t="s">
        <v>18</v>
      </c>
      <c r="B16" s="117" t="s">
        <v>106</v>
      </c>
      <c r="C16" s="34">
        <v>22.531508849109684</v>
      </c>
      <c r="D16" s="34">
        <v>21.854367958658681</v>
      </c>
      <c r="E16" s="34">
        <v>22.720793893858939</v>
      </c>
      <c r="F16" s="34">
        <v>23.657967976856483</v>
      </c>
      <c r="G16" s="34">
        <v>24.493345293340948</v>
      </c>
      <c r="H16" s="34">
        <v>24.837851702465908</v>
      </c>
      <c r="I16" s="34">
        <v>24.390859746366377</v>
      </c>
      <c r="J16" s="34">
        <v>25.804507973389093</v>
      </c>
      <c r="K16" s="34">
        <v>25.528694341446698</v>
      </c>
      <c r="L16" s="34">
        <v>25.363924251161198</v>
      </c>
      <c r="M16" s="34">
        <v>24.321556309614525</v>
      </c>
      <c r="N16" s="34">
        <v>23.75842936555501</v>
      </c>
      <c r="O16" s="34">
        <v>23.637100025677981</v>
      </c>
      <c r="P16" s="34">
        <v>22.773888076429003</v>
      </c>
      <c r="Q16" s="34">
        <v>23.121412708665687</v>
      </c>
      <c r="R16" s="34">
        <v>22.57644827888965</v>
      </c>
      <c r="S16" s="34">
        <v>22.591709898844293</v>
      </c>
      <c r="T16" s="34">
        <v>22.756223651376068</v>
      </c>
      <c r="U16" s="34">
        <v>22.096542507404052</v>
      </c>
      <c r="V16" s="34">
        <v>22.713771623958536</v>
      </c>
      <c r="W16" s="34">
        <v>22.538693719587549</v>
      </c>
      <c r="X16" s="34">
        <v>22.30836227819087</v>
      </c>
      <c r="Y16" s="34">
        <v>22.574190263286354</v>
      </c>
      <c r="Z16" s="34">
        <v>22.535207619989276</v>
      </c>
      <c r="AA16" s="34">
        <v>22.485797788875601</v>
      </c>
      <c r="AB16" s="34">
        <v>22.345736983347738</v>
      </c>
      <c r="AC16" s="34">
        <v>22.002330234274879</v>
      </c>
      <c r="AD16" s="34">
        <v>22.11363462917901</v>
      </c>
      <c r="AE16" s="34">
        <v>21.40017610397144</v>
      </c>
      <c r="AF16" s="34">
        <v>20.364101619858999</v>
      </c>
      <c r="AG16" s="34">
        <v>19.74949043767046</v>
      </c>
      <c r="AH16" s="34">
        <v>20.523489762229882</v>
      </c>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row>
    <row r="17" spans="1:78" x14ac:dyDescent="0.2">
      <c r="A17" s="24" t="s">
        <v>8</v>
      </c>
      <c r="B17" s="25" t="s">
        <v>107</v>
      </c>
      <c r="C17" s="33">
        <v>29.793937006703135</v>
      </c>
      <c r="D17" s="33">
        <v>25.211688689728788</v>
      </c>
      <c r="E17" s="33">
        <v>26.076259339615465</v>
      </c>
      <c r="F17" s="33">
        <v>27.227822968799792</v>
      </c>
      <c r="G17" s="33">
        <v>28.021100543516575</v>
      </c>
      <c r="H17" s="33">
        <v>29.117286306019487</v>
      </c>
      <c r="I17" s="33">
        <v>29.874608078232193</v>
      </c>
      <c r="J17" s="33">
        <v>31.395386145954493</v>
      </c>
      <c r="K17" s="33">
        <v>32.372701092910205</v>
      </c>
      <c r="L17" s="33">
        <v>33.116588518938762</v>
      </c>
      <c r="M17" s="33">
        <v>33.936918349063177</v>
      </c>
      <c r="N17" s="33">
        <v>34.994506289096016</v>
      </c>
      <c r="O17" s="33">
        <v>35.252938975837637</v>
      </c>
      <c r="P17" s="33">
        <v>36.255994304523426</v>
      </c>
      <c r="Q17" s="33">
        <v>36.999342067335782</v>
      </c>
      <c r="R17" s="33">
        <v>38.767500002751873</v>
      </c>
      <c r="S17" s="33">
        <v>39.03639335579944</v>
      </c>
      <c r="T17" s="33">
        <v>39.08350307389653</v>
      </c>
      <c r="U17" s="33">
        <v>38.504406254465586</v>
      </c>
      <c r="V17" s="33">
        <v>38.271070130736774</v>
      </c>
      <c r="W17" s="33">
        <v>38.178349633373365</v>
      </c>
      <c r="X17" s="33">
        <v>38.268178931094852</v>
      </c>
      <c r="Y17" s="33">
        <v>38.040860618820339</v>
      </c>
      <c r="Z17" s="33">
        <v>38.13487161794864</v>
      </c>
      <c r="AA17" s="33">
        <v>37.451093823655867</v>
      </c>
      <c r="AB17" s="33">
        <v>37.415418863354219</v>
      </c>
      <c r="AC17" s="33">
        <v>36.943937940531569</v>
      </c>
      <c r="AD17" s="33">
        <v>36.841816478902501</v>
      </c>
      <c r="AE17" s="33">
        <v>36.552769410343487</v>
      </c>
      <c r="AF17" s="33">
        <v>36.323506229490668</v>
      </c>
      <c r="AG17" s="33">
        <v>36.735946892089288</v>
      </c>
      <c r="AH17" s="33">
        <v>35.985194135571895</v>
      </c>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row>
    <row r="18" spans="1:78" x14ac:dyDescent="0.2">
      <c r="A18" s="12" t="s">
        <v>19</v>
      </c>
      <c r="B18" s="117" t="s">
        <v>108</v>
      </c>
      <c r="C18" s="34">
        <v>11.565797975470719</v>
      </c>
      <c r="D18" s="34">
        <v>12.107886250393584</v>
      </c>
      <c r="E18" s="34">
        <v>12.301451262712831</v>
      </c>
      <c r="F18" s="34">
        <v>12.290615302120264</v>
      </c>
      <c r="G18" s="34">
        <v>13.123631896603966</v>
      </c>
      <c r="H18" s="34">
        <v>13.296871918734375</v>
      </c>
      <c r="I18" s="34">
        <v>13.825485954765016</v>
      </c>
      <c r="J18" s="34">
        <v>14.172127837865611</v>
      </c>
      <c r="K18" s="34">
        <v>15.505266272003295</v>
      </c>
      <c r="L18" s="34">
        <v>13.612032321992521</v>
      </c>
      <c r="M18" s="34">
        <v>9.3697694568332857</v>
      </c>
      <c r="N18" s="34">
        <v>8.4674045205477846</v>
      </c>
      <c r="O18" s="34">
        <v>9.7316297161749343</v>
      </c>
      <c r="P18" s="34">
        <v>10.099976260995247</v>
      </c>
      <c r="Q18" s="34">
        <v>10.543151832146616</v>
      </c>
      <c r="R18" s="34">
        <v>11.39458884358663</v>
      </c>
      <c r="S18" s="34">
        <v>12.770770199264465</v>
      </c>
      <c r="T18" s="34">
        <v>13.293147514575697</v>
      </c>
      <c r="U18" s="34">
        <v>13.565344156971703</v>
      </c>
      <c r="V18" s="34">
        <v>14.371704910639679</v>
      </c>
      <c r="W18" s="34">
        <v>14.482533978900401</v>
      </c>
      <c r="X18" s="34">
        <v>14.01863134180334</v>
      </c>
      <c r="Y18" s="34">
        <v>15.067722928234994</v>
      </c>
      <c r="Z18" s="34">
        <v>15.599148858415024</v>
      </c>
      <c r="AA18" s="34">
        <v>16.172661035193528</v>
      </c>
      <c r="AB18" s="34">
        <v>16.281369883969376</v>
      </c>
      <c r="AC18" s="34">
        <v>16.136829639918918</v>
      </c>
      <c r="AD18" s="34">
        <v>16.36706359208463</v>
      </c>
      <c r="AE18" s="34">
        <v>15.526441883337959</v>
      </c>
      <c r="AF18" s="34">
        <v>15.658166678384502</v>
      </c>
      <c r="AG18" s="34">
        <v>14.761247464432346</v>
      </c>
      <c r="AH18" s="34">
        <v>14.422007545714051</v>
      </c>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row>
    <row r="19" spans="1:78" x14ac:dyDescent="0.2">
      <c r="A19" s="24" t="s">
        <v>20</v>
      </c>
      <c r="B19" s="25" t="s">
        <v>109</v>
      </c>
      <c r="C19" s="33" t="s">
        <v>39</v>
      </c>
      <c r="D19" s="33" t="s">
        <v>39</v>
      </c>
      <c r="E19" s="33" t="s">
        <v>39</v>
      </c>
      <c r="F19" s="33" t="s">
        <v>39</v>
      </c>
      <c r="G19" s="33" t="s">
        <v>39</v>
      </c>
      <c r="H19" s="33">
        <v>4.6142800272117332</v>
      </c>
      <c r="I19" s="33">
        <v>4.6001323640196432</v>
      </c>
      <c r="J19" s="33">
        <v>5.0349185319127727</v>
      </c>
      <c r="K19" s="33">
        <v>5.2274131319658563</v>
      </c>
      <c r="L19" s="33">
        <v>5.1144400679337751</v>
      </c>
      <c r="M19" s="33">
        <v>4.7290890918372961</v>
      </c>
      <c r="N19" s="33">
        <v>4.0132375989793401</v>
      </c>
      <c r="O19" s="33">
        <v>4.265268145541917</v>
      </c>
      <c r="P19" s="33">
        <v>5.0777123765496111</v>
      </c>
      <c r="Q19" s="33">
        <v>5.0918472044018888</v>
      </c>
      <c r="R19" s="33">
        <v>5.2694978455644899</v>
      </c>
      <c r="S19" s="33">
        <v>4.3913538986528842</v>
      </c>
      <c r="T19" s="33">
        <v>4.4628528701334993</v>
      </c>
      <c r="U19" s="33">
        <v>4.6241326868673838</v>
      </c>
      <c r="V19" s="33">
        <v>5.2048174549029778</v>
      </c>
      <c r="W19" s="33">
        <v>5.4360484974670786</v>
      </c>
      <c r="X19" s="33">
        <v>6.6746090030099312</v>
      </c>
      <c r="Y19" s="33">
        <v>7.0153502660412794</v>
      </c>
      <c r="Z19" s="33">
        <v>6.5291717217792158</v>
      </c>
      <c r="AA19" s="33">
        <v>6.0270670711774796</v>
      </c>
      <c r="AB19" s="33">
        <v>5.9542032503424034</v>
      </c>
      <c r="AC19" s="33">
        <v>5.4245639960565395</v>
      </c>
      <c r="AD19" s="33">
        <v>5.1259738807230084</v>
      </c>
      <c r="AE19" s="33">
        <v>5.3790718951928724</v>
      </c>
      <c r="AF19" s="33">
        <v>5.8413798907235739</v>
      </c>
      <c r="AG19" s="33">
        <v>6.3892334722726591</v>
      </c>
      <c r="AH19" s="33">
        <v>6.0077290055046459</v>
      </c>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row>
    <row r="20" spans="1:78" x14ac:dyDescent="0.2">
      <c r="A20" s="12" t="s">
        <v>9</v>
      </c>
      <c r="B20" s="117" t="s">
        <v>110</v>
      </c>
      <c r="C20" s="34" t="s">
        <v>39</v>
      </c>
      <c r="D20" s="34">
        <v>39.699732418964608</v>
      </c>
      <c r="E20" s="34">
        <v>39.437046971293547</v>
      </c>
      <c r="F20" s="34">
        <v>38.567162292413926</v>
      </c>
      <c r="G20" s="34">
        <v>37.880250334713708</v>
      </c>
      <c r="H20" s="34">
        <v>38.811737011881483</v>
      </c>
      <c r="I20" s="34">
        <v>36.467130829339133</v>
      </c>
      <c r="J20" s="34">
        <v>36.943334980810363</v>
      </c>
      <c r="K20" s="34">
        <v>39.237143792351453</v>
      </c>
      <c r="L20" s="34">
        <v>35.298280575428684</v>
      </c>
      <c r="M20" s="34">
        <v>32.756617465689736</v>
      </c>
      <c r="N20" s="34">
        <v>32.816790982101942</v>
      </c>
      <c r="O20" s="34">
        <v>31.29505598040145</v>
      </c>
      <c r="P20" s="34">
        <v>24.994450541897084</v>
      </c>
      <c r="Q20" s="34">
        <v>26.171661834879362</v>
      </c>
      <c r="R20" s="34">
        <v>26.469249944918548</v>
      </c>
      <c r="S20" s="34">
        <v>25.865203481400119</v>
      </c>
      <c r="T20" s="34">
        <v>25.308367527538099</v>
      </c>
      <c r="U20" s="34">
        <v>23.611002438298328</v>
      </c>
      <c r="V20" s="34">
        <v>25.848448327130345</v>
      </c>
      <c r="W20" s="34">
        <v>25.968647878584566</v>
      </c>
      <c r="X20" s="34">
        <v>23.897879274162079</v>
      </c>
      <c r="Y20" s="34">
        <v>23.701237832534755</v>
      </c>
      <c r="Z20" s="34">
        <v>24.522729089751568</v>
      </c>
      <c r="AA20" s="34">
        <v>23.165874981206127</v>
      </c>
      <c r="AB20" s="34">
        <v>23.704959902626264</v>
      </c>
      <c r="AC20" s="34">
        <v>24.628436480595081</v>
      </c>
      <c r="AD20" s="34">
        <v>24.779952349221581</v>
      </c>
      <c r="AE20" s="34">
        <v>23.842783721412047</v>
      </c>
      <c r="AF20" s="34">
        <v>22.452402761738028</v>
      </c>
      <c r="AG20" s="34">
        <v>24.096719296511417</v>
      </c>
      <c r="AH20" s="34">
        <v>24.730275287706984</v>
      </c>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row>
    <row r="21" spans="1:78" x14ac:dyDescent="0.2">
      <c r="A21" s="24" t="s">
        <v>21</v>
      </c>
      <c r="B21" s="25" t="s">
        <v>111</v>
      </c>
      <c r="C21" s="33">
        <v>21.180500919431925</v>
      </c>
      <c r="D21" s="33">
        <v>21.534009922057628</v>
      </c>
      <c r="E21" s="33">
        <v>22.749306620238617</v>
      </c>
      <c r="F21" s="33">
        <v>25.494673090379983</v>
      </c>
      <c r="G21" s="33">
        <v>25.474948106615759</v>
      </c>
      <c r="H21" s="33">
        <v>27.024812462056069</v>
      </c>
      <c r="I21" s="33">
        <v>26.851368057857307</v>
      </c>
      <c r="J21" s="33">
        <v>27.612354756355252</v>
      </c>
      <c r="K21" s="33">
        <v>31.905154959727572</v>
      </c>
      <c r="L21" s="33">
        <v>32.737378783193385</v>
      </c>
      <c r="M21" s="33">
        <v>31.98538240603844</v>
      </c>
      <c r="N21" s="33">
        <v>32.574673250992525</v>
      </c>
      <c r="O21" s="33">
        <v>32.843577019454095</v>
      </c>
      <c r="P21" s="33">
        <v>33.397681113752903</v>
      </c>
      <c r="Q21" s="33">
        <v>33.992782593102632</v>
      </c>
      <c r="R21" s="33">
        <v>34.568093981910195</v>
      </c>
      <c r="S21" s="33">
        <v>34.277224346524967</v>
      </c>
      <c r="T21" s="33">
        <v>35.028383613920809</v>
      </c>
      <c r="U21" s="33">
        <v>35.542970272100021</v>
      </c>
      <c r="V21" s="33">
        <v>37.420190677049384</v>
      </c>
      <c r="W21" s="33">
        <v>38.185896090680913</v>
      </c>
      <c r="X21" s="33">
        <v>39.132698228064989</v>
      </c>
      <c r="Y21" s="33">
        <v>37.486163850777608</v>
      </c>
      <c r="Z21" s="33">
        <v>36.168064481751209</v>
      </c>
      <c r="AA21" s="33">
        <v>35.376603839350359</v>
      </c>
      <c r="AB21" s="33">
        <v>35.447630064718858</v>
      </c>
      <c r="AC21" s="33">
        <v>34.183601269561741</v>
      </c>
      <c r="AD21" s="33">
        <v>33.30849195475615</v>
      </c>
      <c r="AE21" s="33">
        <v>32.640567460810324</v>
      </c>
      <c r="AF21" s="33">
        <v>31.606597192334664</v>
      </c>
      <c r="AG21" s="33">
        <v>30.393271301866037</v>
      </c>
      <c r="AH21" s="33">
        <v>31.075259816306705</v>
      </c>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row>
    <row r="22" spans="1:78" x14ac:dyDescent="0.2">
      <c r="A22" s="12" t="s">
        <v>38</v>
      </c>
      <c r="B22" s="117" t="s">
        <v>112</v>
      </c>
      <c r="C22" s="34" t="s">
        <v>39</v>
      </c>
      <c r="D22" s="34" t="s">
        <v>39</v>
      </c>
      <c r="E22" s="34" t="s">
        <v>39</v>
      </c>
      <c r="F22" s="34" t="s">
        <v>39</v>
      </c>
      <c r="G22" s="34" t="s">
        <v>39</v>
      </c>
      <c r="H22" s="34">
        <v>26.304269340639166</v>
      </c>
      <c r="I22" s="34">
        <v>25.465417839041237</v>
      </c>
      <c r="J22" s="34">
        <v>24.021293996664209</v>
      </c>
      <c r="K22" s="34">
        <v>25.600176462429083</v>
      </c>
      <c r="L22" s="34">
        <v>25.682142828198394</v>
      </c>
      <c r="M22" s="34">
        <v>25.386747165248583</v>
      </c>
      <c r="N22" s="34">
        <v>26.255223669712709</v>
      </c>
      <c r="O22" s="34">
        <v>26.13258391995608</v>
      </c>
      <c r="P22" s="34">
        <v>26.09837725367489</v>
      </c>
      <c r="Q22" s="34">
        <v>26.122633346576681</v>
      </c>
      <c r="R22" s="34">
        <v>26.943010258725948</v>
      </c>
      <c r="S22" s="34">
        <v>26.171106620372989</v>
      </c>
      <c r="T22" s="34">
        <v>25.281633609422361</v>
      </c>
      <c r="U22" s="34">
        <v>24.548275375414221</v>
      </c>
      <c r="V22" s="34">
        <v>24.455649714714717</v>
      </c>
      <c r="W22" s="34">
        <v>23.262589148843769</v>
      </c>
      <c r="X22" s="34">
        <v>22.507023219360669</v>
      </c>
      <c r="Y22" s="34">
        <v>23.568440647169965</v>
      </c>
      <c r="Z22" s="34">
        <v>23.365052118993273</v>
      </c>
      <c r="AA22" s="34">
        <v>23.491843319638765</v>
      </c>
      <c r="AB22" s="34">
        <v>23.302969622371307</v>
      </c>
      <c r="AC22" s="34">
        <v>22.774309272311406</v>
      </c>
      <c r="AD22" s="34">
        <v>22.359302827504479</v>
      </c>
      <c r="AE22" s="34">
        <v>22.162840856576274</v>
      </c>
      <c r="AF22" s="34">
        <v>21.467594731749454</v>
      </c>
      <c r="AG22" s="34">
        <v>20.460869737961815</v>
      </c>
      <c r="AH22" s="34">
        <v>20.725063575946727</v>
      </c>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row>
    <row r="23" spans="1:78" x14ac:dyDescent="0.2">
      <c r="A23" s="24" t="s">
        <v>22</v>
      </c>
      <c r="B23" s="25" t="s">
        <v>113</v>
      </c>
      <c r="C23" s="33">
        <v>18.35648640764693</v>
      </c>
      <c r="D23" s="33">
        <v>18.485329436659043</v>
      </c>
      <c r="E23" s="33">
        <v>19.77296851727068</v>
      </c>
      <c r="F23" s="33">
        <v>20.450002108827139</v>
      </c>
      <c r="G23" s="33">
        <v>20.639815509953038</v>
      </c>
      <c r="H23" s="33">
        <v>21.058978536678929</v>
      </c>
      <c r="I23" s="33">
        <v>20.908394201546884</v>
      </c>
      <c r="J23" s="33">
        <v>22.192083300159581</v>
      </c>
      <c r="K23" s="33">
        <v>22.410882983295</v>
      </c>
      <c r="L23" s="33">
        <v>23.191910874280453</v>
      </c>
      <c r="M23" s="33">
        <v>22.5408859582666</v>
      </c>
      <c r="N23" s="33">
        <v>22.588861858861261</v>
      </c>
      <c r="O23" s="33">
        <v>22.749941509577859</v>
      </c>
      <c r="P23" s="33">
        <v>23.01334399382997</v>
      </c>
      <c r="Q23" s="33">
        <v>28.694208086526075</v>
      </c>
      <c r="R23" s="33">
        <v>28.830650427276861</v>
      </c>
      <c r="S23" s="33">
        <v>29.260324309644577</v>
      </c>
      <c r="T23" s="33">
        <v>29.815953111200898</v>
      </c>
      <c r="U23" s="33">
        <v>30.53737321155301</v>
      </c>
      <c r="V23" s="33">
        <v>30.508710617850255</v>
      </c>
      <c r="W23" s="33">
        <v>31.009988344831694</v>
      </c>
      <c r="X23" s="33">
        <v>31.238332591839043</v>
      </c>
      <c r="Y23" s="33">
        <v>32.203186119079092</v>
      </c>
      <c r="Z23" s="33">
        <v>32.77015624719153</v>
      </c>
      <c r="AA23" s="33">
        <v>32.91511474156642</v>
      </c>
      <c r="AB23" s="33">
        <v>32.771162500777841</v>
      </c>
      <c r="AC23" s="33">
        <v>32.63459602090176</v>
      </c>
      <c r="AD23" s="33">
        <v>32.444503898072995</v>
      </c>
      <c r="AE23" s="33">
        <v>31.859192806806423</v>
      </c>
      <c r="AF23" s="33">
        <v>31.709907374051486</v>
      </c>
      <c r="AG23" s="33">
        <v>31.430142399599468</v>
      </c>
      <c r="AH23" s="33">
        <v>29.483412351619819</v>
      </c>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row>
    <row r="24" spans="1:78" x14ac:dyDescent="0.2">
      <c r="A24" s="12" t="s">
        <v>13</v>
      </c>
      <c r="B24" s="117" t="s">
        <v>114</v>
      </c>
      <c r="C24" s="34">
        <v>25.076347100893933</v>
      </c>
      <c r="D24" s="34">
        <v>25.714710710353959</v>
      </c>
      <c r="E24" s="34">
        <v>26.126518018906843</v>
      </c>
      <c r="F24" s="34">
        <v>26.432363197857121</v>
      </c>
      <c r="G24" s="34">
        <v>26.800761767930165</v>
      </c>
      <c r="H24" s="34">
        <v>26.155742311992871</v>
      </c>
      <c r="I24" s="34">
        <v>27.51759436980166</v>
      </c>
      <c r="J24" s="34">
        <v>28.774131727388518</v>
      </c>
      <c r="K24" s="34">
        <v>29.252574659979771</v>
      </c>
      <c r="L24" s="34">
        <v>29.774946251992077</v>
      </c>
      <c r="M24" s="34">
        <v>28.98324649334392</v>
      </c>
      <c r="N24" s="34">
        <v>30.771715429608967</v>
      </c>
      <c r="O24" s="34">
        <v>30.89687870406954</v>
      </c>
      <c r="P24" s="34">
        <v>31.41505715411904</v>
      </c>
      <c r="Q24" s="34">
        <v>31.323414252153487</v>
      </c>
      <c r="R24" s="34">
        <v>31.734892787524366</v>
      </c>
      <c r="S24" s="34">
        <v>31.346749226006192</v>
      </c>
      <c r="T24" s="34">
        <v>32.574295638749518</v>
      </c>
      <c r="U24" s="34">
        <v>33.166023166023166</v>
      </c>
      <c r="V24" s="34">
        <v>33.840749414519905</v>
      </c>
      <c r="W24" s="34">
        <v>33.932759968725563</v>
      </c>
      <c r="X24" s="34">
        <v>34.805725971370144</v>
      </c>
      <c r="Y24" s="34">
        <v>34.5404984423676</v>
      </c>
      <c r="Z24" s="34">
        <v>36.157975460122699</v>
      </c>
      <c r="AA24" s="34">
        <v>37.219047619047622</v>
      </c>
      <c r="AB24" s="34">
        <v>36.881842204605512</v>
      </c>
      <c r="AC24" s="34">
        <v>37.119524870081662</v>
      </c>
      <c r="AD24" s="34">
        <v>36.705624543462385</v>
      </c>
      <c r="AE24" s="34">
        <v>38.30088495575221</v>
      </c>
      <c r="AF24" s="34">
        <v>39.119804400977998</v>
      </c>
      <c r="AG24" s="34">
        <v>39.514112182922474</v>
      </c>
      <c r="AH24" s="34">
        <v>39.015817223198589</v>
      </c>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row>
    <row r="25" spans="1:78" x14ac:dyDescent="0.2">
      <c r="A25" s="24" t="s">
        <v>14</v>
      </c>
      <c r="B25" s="25" t="s">
        <v>115</v>
      </c>
      <c r="C25" s="33">
        <v>6.4610599535990332</v>
      </c>
      <c r="D25" s="33">
        <v>6.7406583594215759</v>
      </c>
      <c r="E25" s="33">
        <v>7.3113098577604712</v>
      </c>
      <c r="F25" s="33">
        <v>6.8538118784839366</v>
      </c>
      <c r="G25" s="33">
        <v>6.8125199536446983</v>
      </c>
      <c r="H25" s="33">
        <v>6.598813918349876</v>
      </c>
      <c r="I25" s="33">
        <v>6.7997614160408588</v>
      </c>
      <c r="J25" s="33">
        <v>7.6747267077298673</v>
      </c>
      <c r="K25" s="33">
        <v>9.1554869776264525</v>
      </c>
      <c r="L25" s="33">
        <v>10.386396024364602</v>
      </c>
      <c r="M25" s="33">
        <v>9.7749559491308631</v>
      </c>
      <c r="N25" s="33">
        <v>10.355787176241627</v>
      </c>
      <c r="O25" s="33">
        <v>10.603404967774292</v>
      </c>
      <c r="P25" s="33">
        <v>11.156326566829172</v>
      </c>
      <c r="Q25" s="33">
        <v>11.917781645300646</v>
      </c>
      <c r="R25" s="33">
        <v>12.440789902226946</v>
      </c>
      <c r="S25" s="33">
        <v>12.216545615127107</v>
      </c>
      <c r="T25" s="33">
        <v>12.404262592401425</v>
      </c>
      <c r="U25" s="33">
        <v>13.123698770280386</v>
      </c>
      <c r="V25" s="33">
        <v>14.178022614181382</v>
      </c>
      <c r="W25" s="33">
        <v>15.50019940066692</v>
      </c>
      <c r="X25" s="33">
        <v>18.420364998122277</v>
      </c>
      <c r="Y25" s="33">
        <v>14.953999016795175</v>
      </c>
      <c r="Z25" s="33">
        <v>16.081723723655152</v>
      </c>
      <c r="AA25" s="33">
        <v>15.498754215941261</v>
      </c>
      <c r="AB25" s="33">
        <v>15.794358516067321</v>
      </c>
      <c r="AC25" s="33">
        <v>16.405569688563631</v>
      </c>
      <c r="AD25" s="33">
        <v>16.946589720400411</v>
      </c>
      <c r="AE25" s="33">
        <v>18.163483853388374</v>
      </c>
      <c r="AF25" s="33">
        <v>20.794463960817954</v>
      </c>
      <c r="AG25" s="33">
        <v>22.098856501807862</v>
      </c>
      <c r="AH25" s="33">
        <v>23.210122510314335</v>
      </c>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row>
    <row r="26" spans="1:78" x14ac:dyDescent="0.2">
      <c r="A26" s="92" t="s">
        <v>25</v>
      </c>
      <c r="B26" s="117" t="s">
        <v>116</v>
      </c>
      <c r="C26" s="95" t="s">
        <v>39</v>
      </c>
      <c r="D26" s="95" t="s">
        <v>39</v>
      </c>
      <c r="E26" s="95" t="s">
        <v>39</v>
      </c>
      <c r="F26" s="95" t="s">
        <v>39</v>
      </c>
      <c r="G26" s="95" t="s">
        <v>39</v>
      </c>
      <c r="H26" s="95" t="s">
        <v>39</v>
      </c>
      <c r="I26" s="95" t="s">
        <v>39</v>
      </c>
      <c r="J26" s="95" t="s">
        <v>39</v>
      </c>
      <c r="K26" s="95" t="s">
        <v>39</v>
      </c>
      <c r="L26" s="95" t="s">
        <v>39</v>
      </c>
      <c r="M26" s="95">
        <v>11.389295763205629</v>
      </c>
      <c r="N26" s="95">
        <v>10.720465328546382</v>
      </c>
      <c r="O26" s="95">
        <v>11.486421457858587</v>
      </c>
      <c r="P26" s="95">
        <v>10.590431693206421</v>
      </c>
      <c r="Q26" s="95">
        <v>11.180700099884531</v>
      </c>
      <c r="R26" s="95">
        <v>9.3708288567768747</v>
      </c>
      <c r="S26" s="95">
        <v>7.2847298829342053</v>
      </c>
      <c r="T26" s="95">
        <v>7.3632924732039937</v>
      </c>
      <c r="U26" s="95">
        <v>8.2052136092701851</v>
      </c>
      <c r="V26" s="95">
        <v>9.0277827150598746</v>
      </c>
      <c r="W26" s="95">
        <v>10.033898421656927</v>
      </c>
      <c r="X26" s="95">
        <v>9.816700478571434</v>
      </c>
      <c r="Y26" s="95">
        <v>10.691192265880701</v>
      </c>
      <c r="Z26" s="95">
        <v>9.852441092023895</v>
      </c>
      <c r="AA26" s="95">
        <v>8.984294170829088</v>
      </c>
      <c r="AB26" s="95">
        <v>9.4255376913414484</v>
      </c>
      <c r="AC26" s="95">
        <v>9.9145961015111634</v>
      </c>
      <c r="AD26" s="95">
        <v>9.2267560607406089</v>
      </c>
      <c r="AE26" s="95">
        <v>8.7640632643078433</v>
      </c>
      <c r="AF26" s="95">
        <v>9.2723891970042924</v>
      </c>
      <c r="AG26" s="95">
        <v>9.0016199938355417</v>
      </c>
      <c r="AH26" s="95">
        <v>8.7785209719126556</v>
      </c>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row>
    <row r="27" spans="1:78" x14ac:dyDescent="0.2">
      <c r="A27" s="24" t="s">
        <v>23</v>
      </c>
      <c r="B27" s="25" t="s">
        <v>117</v>
      </c>
      <c r="C27" s="33" t="s">
        <v>39</v>
      </c>
      <c r="D27" s="33" t="s">
        <v>39</v>
      </c>
      <c r="E27" s="33" t="s">
        <v>39</v>
      </c>
      <c r="F27" s="33" t="s">
        <v>39</v>
      </c>
      <c r="G27" s="33" t="s">
        <v>39</v>
      </c>
      <c r="H27" s="33" t="s">
        <v>39</v>
      </c>
      <c r="I27" s="33" t="s">
        <v>39</v>
      </c>
      <c r="J27" s="33" t="s">
        <v>39</v>
      </c>
      <c r="K27" s="33">
        <v>13.568563086542126</v>
      </c>
      <c r="L27" s="33">
        <v>15.133030172484249</v>
      </c>
      <c r="M27" s="33">
        <v>13.460640074916819</v>
      </c>
      <c r="N27" s="33">
        <v>14.550833482661162</v>
      </c>
      <c r="O27" s="33">
        <v>14.46466799428136</v>
      </c>
      <c r="P27" s="33">
        <v>13.718482839188386</v>
      </c>
      <c r="Q27" s="33">
        <v>12.17651888730245</v>
      </c>
      <c r="R27" s="33">
        <v>11.320194081049817</v>
      </c>
      <c r="S27" s="33">
        <v>9.2622459385298814</v>
      </c>
      <c r="T27" s="33">
        <v>8.5879043425112407</v>
      </c>
      <c r="U27" s="33">
        <v>6.7588219453414533</v>
      </c>
      <c r="V27" s="33">
        <v>7.6668916165497256</v>
      </c>
      <c r="W27" s="33">
        <v>8.5177588533383481</v>
      </c>
      <c r="X27" s="33">
        <v>9.5934598910822455</v>
      </c>
      <c r="Y27" s="33">
        <v>10.248883200935913</v>
      </c>
      <c r="Z27" s="33">
        <v>9.6874375886325037</v>
      </c>
      <c r="AA27" s="33">
        <v>9.591647357487588</v>
      </c>
      <c r="AB27" s="33">
        <v>9.2625283118318347</v>
      </c>
      <c r="AC27" s="33">
        <v>9.5272734326505297</v>
      </c>
      <c r="AD27" s="33">
        <v>9.4206441869825372</v>
      </c>
      <c r="AE27" s="33">
        <v>8.8180585350650045</v>
      </c>
      <c r="AF27" s="33">
        <v>6.3562720103964674</v>
      </c>
      <c r="AG27" s="33">
        <v>5.814009256091226</v>
      </c>
      <c r="AH27" s="33">
        <v>5.9767436788951978</v>
      </c>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row>
    <row r="28" spans="1:78" x14ac:dyDescent="0.2">
      <c r="A28" s="12" t="s">
        <v>24</v>
      </c>
      <c r="B28" s="117" t="s">
        <v>118</v>
      </c>
      <c r="C28" s="34">
        <v>19.095930170451208</v>
      </c>
      <c r="D28" s="34">
        <v>22.243614954829383</v>
      </c>
      <c r="E28" s="34">
        <v>22.011395462463497</v>
      </c>
      <c r="F28" s="34">
        <v>23.824853549550067</v>
      </c>
      <c r="G28" s="34">
        <v>25.685486401970909</v>
      </c>
      <c r="H28" s="34">
        <v>28.411969310441705</v>
      </c>
      <c r="I28" s="34">
        <v>24.847799607206568</v>
      </c>
      <c r="J28" s="34">
        <v>26.159950879925653</v>
      </c>
      <c r="K28" s="34">
        <v>29.208218467267319</v>
      </c>
      <c r="L28" s="34">
        <v>28.407483843592974</v>
      </c>
      <c r="M28" s="34">
        <v>28.911757983191873</v>
      </c>
      <c r="N28" s="34">
        <v>29.90107488397506</v>
      </c>
      <c r="O28" s="34">
        <v>27.735989616353191</v>
      </c>
      <c r="P28" s="34">
        <v>30.189186987383636</v>
      </c>
      <c r="Q28" s="34">
        <v>29.572965347109374</v>
      </c>
      <c r="R28" s="34">
        <v>30.748057318109986</v>
      </c>
      <c r="S28" s="34">
        <v>27.16403792391209</v>
      </c>
      <c r="T28" s="34">
        <v>27.624168075495358</v>
      </c>
      <c r="U28" s="34">
        <v>28.935122366739552</v>
      </c>
      <c r="V28" s="34">
        <v>31.104352152137448</v>
      </c>
      <c r="W28" s="34">
        <v>30.428976796882004</v>
      </c>
      <c r="X28" s="34">
        <v>30.191052916040881</v>
      </c>
      <c r="Y28" s="34">
        <v>28.088474040706807</v>
      </c>
      <c r="Z28" s="34">
        <v>27.697526620704306</v>
      </c>
      <c r="AA28" s="34">
        <v>27.7314625009443</v>
      </c>
      <c r="AB28" s="34">
        <v>26.69113832531875</v>
      </c>
      <c r="AC28" s="34">
        <v>24.405416326032004</v>
      </c>
      <c r="AD28" s="34">
        <v>26.103522140674929</v>
      </c>
      <c r="AE28" s="34">
        <v>22.45971972262263</v>
      </c>
      <c r="AF28" s="34">
        <v>20.218802497041448</v>
      </c>
      <c r="AG28" s="34">
        <v>21.205641310407337</v>
      </c>
      <c r="AH28" s="34">
        <v>20.08244549680381</v>
      </c>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row>
    <row r="29" spans="1:78" x14ac:dyDescent="0.2">
      <c r="A29" s="24" t="s">
        <v>15</v>
      </c>
      <c r="B29" s="25" t="s">
        <v>119</v>
      </c>
      <c r="C29" s="33" t="s">
        <v>39</v>
      </c>
      <c r="D29" s="33" t="s">
        <v>39</v>
      </c>
      <c r="E29" s="33" t="s">
        <v>39</v>
      </c>
      <c r="F29" s="33" t="s">
        <v>39</v>
      </c>
      <c r="G29" s="33" t="s">
        <v>39</v>
      </c>
      <c r="H29" s="33">
        <v>31.138948572752291</v>
      </c>
      <c r="I29" s="33">
        <v>28.53659583832518</v>
      </c>
      <c r="J29" s="33">
        <v>29.250512338456065</v>
      </c>
      <c r="K29" s="33">
        <v>28.254831935725381</v>
      </c>
      <c r="L29" s="33">
        <v>26.579093876444162</v>
      </c>
      <c r="M29" s="33">
        <v>25.596997413118416</v>
      </c>
      <c r="N29" s="33">
        <v>25.703367564577722</v>
      </c>
      <c r="O29" s="33">
        <v>25.585341223819434</v>
      </c>
      <c r="P29" s="33">
        <v>25.706001983800348</v>
      </c>
      <c r="Q29" s="33">
        <v>27.647621675513044</v>
      </c>
      <c r="R29" s="33">
        <v>27.184105916688814</v>
      </c>
      <c r="S29" s="33">
        <v>27.830104303241082</v>
      </c>
      <c r="T29" s="33">
        <v>28.450032947241709</v>
      </c>
      <c r="U29" s="33">
        <v>27.800282852924795</v>
      </c>
      <c r="V29" s="33">
        <v>28.182211791132318</v>
      </c>
      <c r="W29" s="33">
        <v>28.143966806920865</v>
      </c>
      <c r="X29" s="33">
        <v>28.03668637481158</v>
      </c>
      <c r="Y29" s="33">
        <v>28.413906706959821</v>
      </c>
      <c r="Z29" s="33">
        <v>27.590493578025988</v>
      </c>
      <c r="AA29" s="33">
        <v>27.532978964658199</v>
      </c>
      <c r="AB29" s="33">
        <v>27.483364242380318</v>
      </c>
      <c r="AC29" s="33">
        <v>26.900367324176536</v>
      </c>
      <c r="AD29" s="33">
        <v>26.384897869144474</v>
      </c>
      <c r="AE29" s="33">
        <v>26.096056014084812</v>
      </c>
      <c r="AF29" s="33">
        <v>26.904887951130949</v>
      </c>
      <c r="AG29" s="33">
        <v>26.166915341674898</v>
      </c>
      <c r="AH29" s="33">
        <v>26.363126335306028</v>
      </c>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row>
    <row r="30" spans="1:78" x14ac:dyDescent="0.2">
      <c r="A30" s="12" t="s">
        <v>27</v>
      </c>
      <c r="B30" s="117" t="s">
        <v>120</v>
      </c>
      <c r="C30" s="34">
        <v>52.513852184551588</v>
      </c>
      <c r="D30" s="34">
        <v>52.552188165765649</v>
      </c>
      <c r="E30" s="34">
        <v>52.299295769813774</v>
      </c>
      <c r="F30" s="34">
        <v>53.269801610547191</v>
      </c>
      <c r="G30" s="34">
        <v>54.49666154378761</v>
      </c>
      <c r="H30" s="34">
        <v>55.148633871083327</v>
      </c>
      <c r="I30" s="34">
        <v>55.495903723987226</v>
      </c>
      <c r="J30" s="34">
        <v>54.856542750039544</v>
      </c>
      <c r="K30" s="34">
        <v>54.769963418538843</v>
      </c>
      <c r="L30" s="34">
        <v>55.416758961711437</v>
      </c>
      <c r="M30" s="34">
        <v>57.32315805137933</v>
      </c>
      <c r="N30" s="34">
        <v>57.528941609923116</v>
      </c>
      <c r="O30" s="34">
        <v>59.051128127518609</v>
      </c>
      <c r="P30" s="34">
        <v>59.487525221952403</v>
      </c>
      <c r="Q30" s="34">
        <v>60.176806432319985</v>
      </c>
      <c r="R30" s="34">
        <v>60.652100366250728</v>
      </c>
      <c r="S30" s="34">
        <v>59.777794007782276</v>
      </c>
      <c r="T30" s="34">
        <v>59.929053941988215</v>
      </c>
      <c r="U30" s="34">
        <v>59.789476893205531</v>
      </c>
      <c r="V30" s="34">
        <v>59.855669447139157</v>
      </c>
      <c r="W30" s="34">
        <v>60.625953221795733</v>
      </c>
      <c r="X30" s="34">
        <v>60.649029991578452</v>
      </c>
      <c r="Y30" s="34">
        <v>60.858292482622375</v>
      </c>
      <c r="Z30" s="34">
        <v>61.140871044754341</v>
      </c>
      <c r="AA30" s="34">
        <v>60.641442819070072</v>
      </c>
      <c r="AB30" s="34">
        <v>60.733722194955867</v>
      </c>
      <c r="AC30" s="34">
        <v>59.71775973234319</v>
      </c>
      <c r="AD30" s="34">
        <v>58.639996564658631</v>
      </c>
      <c r="AE30" s="34">
        <v>58.047402398373194</v>
      </c>
      <c r="AF30" s="34">
        <v>56.920992516586551</v>
      </c>
      <c r="AG30" s="34">
        <v>56.80288138023387</v>
      </c>
      <c r="AH30" s="34">
        <v>54.652545141388401</v>
      </c>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row>
    <row r="31" spans="1:78" x14ac:dyDescent="0.2">
      <c r="A31" s="24" t="s">
        <v>16</v>
      </c>
      <c r="B31" s="25" t="s">
        <v>121</v>
      </c>
      <c r="C31" s="33">
        <v>34.830444498485619</v>
      </c>
      <c r="D31" s="33">
        <v>35.082663373331258</v>
      </c>
      <c r="E31" s="33">
        <v>35.24614926693679</v>
      </c>
      <c r="F31" s="33">
        <v>35.189573563099898</v>
      </c>
      <c r="G31" s="33">
        <v>35.951405651546338</v>
      </c>
      <c r="H31" s="33">
        <v>35.287745384606104</v>
      </c>
      <c r="I31" s="33">
        <v>36.666235042983693</v>
      </c>
      <c r="J31" s="33">
        <v>36.950071181395522</v>
      </c>
      <c r="K31" s="33">
        <v>37.499999948460093</v>
      </c>
      <c r="L31" s="33">
        <v>37.004794284335034</v>
      </c>
      <c r="M31" s="33">
        <v>35.693875197347943</v>
      </c>
      <c r="N31" s="33">
        <v>35.869434684344149</v>
      </c>
      <c r="O31" s="33">
        <v>35.933503696270769</v>
      </c>
      <c r="P31" s="33">
        <v>35.526760699507498</v>
      </c>
      <c r="Q31" s="33">
        <v>35.160311991947651</v>
      </c>
      <c r="R31" s="33">
        <v>35.076890988071554</v>
      </c>
      <c r="S31" s="33">
        <v>34.253063118563873</v>
      </c>
      <c r="T31" s="33">
        <v>34.487661266919218</v>
      </c>
      <c r="U31" s="33">
        <v>34.439959757389374</v>
      </c>
      <c r="V31" s="33">
        <v>34.345889172356436</v>
      </c>
      <c r="W31" s="33">
        <v>33.737517773594575</v>
      </c>
      <c r="X31" s="33">
        <v>34.444332995031338</v>
      </c>
      <c r="Y31" s="33">
        <v>34.953796958629589</v>
      </c>
      <c r="Z31" s="33">
        <v>33.901533416956966</v>
      </c>
      <c r="AA31" s="33">
        <v>33.047724348306538</v>
      </c>
      <c r="AB31" s="33">
        <v>33.050770987974502</v>
      </c>
      <c r="AC31" s="33">
        <v>32.1332988118982</v>
      </c>
      <c r="AD31" s="33">
        <v>31.872973551738546</v>
      </c>
      <c r="AE31" s="33">
        <v>31.075086608812637</v>
      </c>
      <c r="AF31" s="33">
        <v>29.524260787410945</v>
      </c>
      <c r="AG31" s="33">
        <v>29.329455308084786</v>
      </c>
      <c r="AH31" s="33">
        <v>29.398799208084636</v>
      </c>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row>
    <row r="32" spans="1:78" x14ac:dyDescent="0.2">
      <c r="A32" s="12" t="s">
        <v>28</v>
      </c>
      <c r="B32" s="117" t="s">
        <v>122</v>
      </c>
      <c r="C32" s="34">
        <v>39.822024471635146</v>
      </c>
      <c r="D32" s="34">
        <v>39.601769911504427</v>
      </c>
      <c r="E32" s="34">
        <v>39.116022099447513</v>
      </c>
      <c r="F32" s="34">
        <v>38.748627881448961</v>
      </c>
      <c r="G32" s="34">
        <v>37.674919268030138</v>
      </c>
      <c r="H32" s="34">
        <v>37.513171759747102</v>
      </c>
      <c r="I32" s="34">
        <v>37.5</v>
      </c>
      <c r="J32" s="34">
        <v>36.517412935323385</v>
      </c>
      <c r="K32" s="34">
        <v>35.852713178294579</v>
      </c>
      <c r="L32" s="34">
        <v>35.019083969465655</v>
      </c>
      <c r="M32" s="34">
        <v>33.396584440227706</v>
      </c>
      <c r="N32" s="34">
        <v>32.703213610586012</v>
      </c>
      <c r="O32" s="34">
        <v>33.36466165413534</v>
      </c>
      <c r="P32" s="34">
        <v>33.36466165413534</v>
      </c>
      <c r="Q32" s="34">
        <v>33.17624882186616</v>
      </c>
      <c r="R32" s="34">
        <v>32.872613067668198</v>
      </c>
      <c r="S32" s="34">
        <v>32.983800862803022</v>
      </c>
      <c r="T32" s="34">
        <v>32.026571982652676</v>
      </c>
      <c r="U32" s="34">
        <v>31.45941493195836</v>
      </c>
      <c r="V32" s="34">
        <v>30.906029773292005</v>
      </c>
      <c r="W32" s="34">
        <v>30.243446562686238</v>
      </c>
      <c r="X32" s="34">
        <v>30.42274706161291</v>
      </c>
      <c r="Y32" s="34">
        <v>29.338874529410365</v>
      </c>
      <c r="Z32" s="34">
        <v>29.467922405880184</v>
      </c>
      <c r="AA32" s="34">
        <v>29.160971618618937</v>
      </c>
      <c r="AB32" s="34">
        <v>28.789142258024924</v>
      </c>
      <c r="AC32" s="34">
        <v>28.135889051662136</v>
      </c>
      <c r="AD32" s="34">
        <v>27.57329333964687</v>
      </c>
      <c r="AE32" s="34">
        <v>27.747849598324802</v>
      </c>
      <c r="AF32" s="34">
        <v>28.047527128181077</v>
      </c>
      <c r="AG32" s="34">
        <v>27.081214108978198</v>
      </c>
      <c r="AH32" s="34">
        <v>27.862749124815192</v>
      </c>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row>
    <row r="33" spans="1:78" x14ac:dyDescent="0.2">
      <c r="A33" s="24" t="s">
        <v>29</v>
      </c>
      <c r="B33" s="25" t="s">
        <v>123</v>
      </c>
      <c r="C33" s="33" t="s">
        <v>39</v>
      </c>
      <c r="D33" s="33" t="s">
        <v>39</v>
      </c>
      <c r="E33" s="33" t="s">
        <v>39</v>
      </c>
      <c r="F33" s="33" t="s">
        <v>39</v>
      </c>
      <c r="G33" s="33" t="s">
        <v>39</v>
      </c>
      <c r="H33" s="33" t="s">
        <v>39</v>
      </c>
      <c r="I33" s="33" t="s">
        <v>39</v>
      </c>
      <c r="J33" s="33">
        <v>16.563944530046228</v>
      </c>
      <c r="K33" s="33">
        <v>16.648083295381372</v>
      </c>
      <c r="L33" s="33">
        <v>19.19172418231253</v>
      </c>
      <c r="M33" s="33">
        <v>17.872340425531917</v>
      </c>
      <c r="N33" s="33">
        <v>16.630254985799443</v>
      </c>
      <c r="O33" s="33">
        <v>16.734648175696211</v>
      </c>
      <c r="P33" s="33">
        <v>16.776895587070069</v>
      </c>
      <c r="Q33" s="33">
        <v>17.521388099709473</v>
      </c>
      <c r="R33" s="33">
        <v>17.44246903398728</v>
      </c>
      <c r="S33" s="33">
        <v>16.278676944811274</v>
      </c>
      <c r="T33" s="33">
        <v>15.039639586929175</v>
      </c>
      <c r="U33" s="33">
        <v>14.059123458708211</v>
      </c>
      <c r="V33" s="33">
        <v>13.145631883125063</v>
      </c>
      <c r="W33" s="33">
        <v>13.074829143982393</v>
      </c>
      <c r="X33" s="33">
        <v>12.52748206433696</v>
      </c>
      <c r="Y33" s="33">
        <v>12.231397812270309</v>
      </c>
      <c r="Z33" s="33">
        <v>11.785342956104767</v>
      </c>
      <c r="AA33" s="33">
        <v>10.669358585787942</v>
      </c>
      <c r="AB33" s="33">
        <v>9.567399069692188</v>
      </c>
      <c r="AC33" s="33">
        <v>9.0859260536068263</v>
      </c>
      <c r="AD33" s="33">
        <v>9.467385773999105</v>
      </c>
      <c r="AE33" s="33">
        <v>9.2284223698392047</v>
      </c>
      <c r="AF33" s="33">
        <v>8.9577200134150523</v>
      </c>
      <c r="AG33" s="33">
        <v>8.8635938649517723</v>
      </c>
      <c r="AH33" s="33">
        <v>7.3790354677784658</v>
      </c>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row>
    <row r="34" spans="1:78" x14ac:dyDescent="0.2">
      <c r="A34" s="12" t="s">
        <v>30</v>
      </c>
      <c r="B34" s="117" t="s">
        <v>124</v>
      </c>
      <c r="C34" s="34">
        <v>12.755870488436337</v>
      </c>
      <c r="D34" s="34">
        <v>14.478007695858503</v>
      </c>
      <c r="E34" s="34">
        <v>14.563952166326194</v>
      </c>
      <c r="F34" s="34">
        <v>14.447679564733368</v>
      </c>
      <c r="G34" s="34">
        <v>15.195717875239225</v>
      </c>
      <c r="H34" s="34">
        <v>14.539908231861116</v>
      </c>
      <c r="I34" s="34">
        <v>15.094559292870482</v>
      </c>
      <c r="J34" s="34">
        <v>16.482831823907688</v>
      </c>
      <c r="K34" s="34">
        <v>15.828467437369126</v>
      </c>
      <c r="L34" s="34">
        <v>14.69591157554289</v>
      </c>
      <c r="M34" s="34">
        <v>14.734354620134726</v>
      </c>
      <c r="N34" s="34">
        <v>14.251404956369404</v>
      </c>
      <c r="O34" s="34">
        <v>14.458760462456889</v>
      </c>
      <c r="P34" s="34">
        <v>14.727334973209024</v>
      </c>
      <c r="Q34" s="34">
        <v>14.280199046558046</v>
      </c>
      <c r="R34" s="34">
        <v>14.119996604737075</v>
      </c>
      <c r="S34" s="34">
        <v>13.489654318364446</v>
      </c>
      <c r="T34" s="34">
        <v>14.378397384065153</v>
      </c>
      <c r="U34" s="34">
        <v>14.480689671168889</v>
      </c>
      <c r="V34" s="34">
        <v>13.992794375349582</v>
      </c>
      <c r="W34" s="34">
        <v>13.194732026077391</v>
      </c>
      <c r="X34" s="34">
        <v>14.542371307037257</v>
      </c>
      <c r="Y34" s="34">
        <v>14.926492411920007</v>
      </c>
      <c r="Z34" s="34">
        <v>14.127973024991398</v>
      </c>
      <c r="AA34" s="34">
        <v>12.865301093358157</v>
      </c>
      <c r="AB34" s="34">
        <v>12.620357974893157</v>
      </c>
      <c r="AC34" s="34">
        <v>10.704672736853716</v>
      </c>
      <c r="AD34" s="34">
        <v>10.465436401212482</v>
      </c>
      <c r="AE34" s="34">
        <v>9.620546100890353</v>
      </c>
      <c r="AF34" s="34">
        <v>9.1467990241607069</v>
      </c>
      <c r="AG34" s="34">
        <v>8.227710631466854</v>
      </c>
      <c r="AH34" s="34">
        <v>7.3352294333118939</v>
      </c>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row>
    <row r="35" spans="1:78" x14ac:dyDescent="0.2">
      <c r="A35" s="24" t="s">
        <v>34</v>
      </c>
      <c r="B35" s="25" t="s">
        <v>125</v>
      </c>
      <c r="C35" s="33" t="s">
        <v>39</v>
      </c>
      <c r="D35" s="33" t="s">
        <v>39</v>
      </c>
      <c r="E35" s="33" t="s">
        <v>39</v>
      </c>
      <c r="F35" s="33" t="s">
        <v>39</v>
      </c>
      <c r="G35" s="33">
        <v>4.4142051111848657</v>
      </c>
      <c r="H35" s="33">
        <v>3.8111736682546562</v>
      </c>
      <c r="I35" s="33">
        <v>3.4575848821513864</v>
      </c>
      <c r="J35" s="33">
        <v>3.2301203579878606</v>
      </c>
      <c r="K35" s="33">
        <v>3.1772230245512683</v>
      </c>
      <c r="L35" s="33">
        <v>2.8843106180665616</v>
      </c>
      <c r="M35" s="33">
        <v>2.8704586378561592</v>
      </c>
      <c r="N35" s="33">
        <v>2.8374713123304818</v>
      </c>
      <c r="O35" s="33">
        <v>2.3177412557943531</v>
      </c>
      <c r="P35" s="33">
        <v>3.2895417399400024</v>
      </c>
      <c r="Q35" s="33">
        <v>3.9991646653440536</v>
      </c>
      <c r="R35" s="33">
        <v>3.746012143665741</v>
      </c>
      <c r="S35" s="33">
        <v>3.8103810381038103</v>
      </c>
      <c r="T35" s="33">
        <v>4.0408958130477117</v>
      </c>
      <c r="U35" s="33">
        <v>3.9965986394557831</v>
      </c>
      <c r="V35" s="33">
        <v>3.9588589171356503</v>
      </c>
      <c r="W35" s="33">
        <v>4.832859523576122</v>
      </c>
      <c r="X35" s="33">
        <v>5.6039604049262524</v>
      </c>
      <c r="Y35" s="33">
        <v>5.1332675623956519</v>
      </c>
      <c r="Z35" s="33">
        <v>5.6142732579988017</v>
      </c>
      <c r="AA35" s="33">
        <v>6.3699742238570041</v>
      </c>
      <c r="AB35" s="33">
        <v>7.7748494413030089</v>
      </c>
      <c r="AC35" s="33">
        <v>7.6465665097414712</v>
      </c>
      <c r="AD35" s="33">
        <v>7.9333168142062043</v>
      </c>
      <c r="AE35" s="33">
        <v>6.9429375662298431</v>
      </c>
      <c r="AF35" s="33">
        <v>6.7468247516695738</v>
      </c>
      <c r="AG35" s="33">
        <v>6.6254480060411627</v>
      </c>
      <c r="AH35" s="33">
        <v>4.4670562950404848</v>
      </c>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row>
    <row r="36" spans="1:78" x14ac:dyDescent="0.2">
      <c r="A36" s="12" t="s">
        <v>33</v>
      </c>
      <c r="B36" s="117" t="s">
        <v>126</v>
      </c>
      <c r="C36" s="34" t="s">
        <v>39</v>
      </c>
      <c r="D36" s="34" t="s">
        <v>39</v>
      </c>
      <c r="E36" s="34" t="s">
        <v>39</v>
      </c>
      <c r="F36" s="34" t="s">
        <v>39</v>
      </c>
      <c r="G36" s="34" t="s">
        <v>39</v>
      </c>
      <c r="H36" s="34" t="s">
        <v>39</v>
      </c>
      <c r="I36" s="34" t="s">
        <v>39</v>
      </c>
      <c r="J36" s="34" t="s">
        <v>39</v>
      </c>
      <c r="K36" s="34" t="s">
        <v>39</v>
      </c>
      <c r="L36" s="34" t="s">
        <v>39</v>
      </c>
      <c r="M36" s="34">
        <v>6.1164346126917453</v>
      </c>
      <c r="N36" s="34">
        <v>5.9305108875566441</v>
      </c>
      <c r="O36" s="34">
        <v>6.1055802413305074</v>
      </c>
      <c r="P36" s="34">
        <v>6.1028580621263941</v>
      </c>
      <c r="Q36" s="34">
        <v>8.8740989359699469</v>
      </c>
      <c r="R36" s="34">
        <v>9.3094058533401309</v>
      </c>
      <c r="S36" s="34">
        <v>9.7774038103888916</v>
      </c>
      <c r="T36" s="34">
        <v>9.7376758226822364</v>
      </c>
      <c r="U36" s="34">
        <v>9.5972144277232552</v>
      </c>
      <c r="V36" s="34">
        <v>10.400984667062028</v>
      </c>
      <c r="W36" s="34">
        <v>12.050657189046117</v>
      </c>
      <c r="X36" s="34">
        <v>10.866265709842335</v>
      </c>
      <c r="Y36" s="34">
        <v>10.278419722137777</v>
      </c>
      <c r="Z36" s="34">
        <v>11.15569607198654</v>
      </c>
      <c r="AA36" s="34">
        <v>12.540867186099636</v>
      </c>
      <c r="AB36" s="34">
        <v>12.061684994429934</v>
      </c>
      <c r="AC36" s="34">
        <v>11.356642827769083</v>
      </c>
      <c r="AD36" s="34">
        <v>11.996265155848354</v>
      </c>
      <c r="AE36" s="34">
        <v>11.905366627455171</v>
      </c>
      <c r="AF36" s="34">
        <v>10.360649510753396</v>
      </c>
      <c r="AG36" s="34">
        <v>9.6964352818222466</v>
      </c>
      <c r="AH36" s="34">
        <v>9.0935930713732311</v>
      </c>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row>
    <row r="37" spans="1:78" x14ac:dyDescent="0.2">
      <c r="A37" s="24" t="s">
        <v>12</v>
      </c>
      <c r="B37" s="25" t="s">
        <v>127</v>
      </c>
      <c r="C37" s="33">
        <v>11.519654194892439</v>
      </c>
      <c r="D37" s="33">
        <v>10.760804521463433</v>
      </c>
      <c r="E37" s="33">
        <v>12.763163161320325</v>
      </c>
      <c r="F37" s="33">
        <v>13.86168506035235</v>
      </c>
      <c r="G37" s="33">
        <v>14.335642007204607</v>
      </c>
      <c r="H37" s="33">
        <v>15.775275952641392</v>
      </c>
      <c r="I37" s="33">
        <v>16.190644783583863</v>
      </c>
      <c r="J37" s="33">
        <v>16.801852075574828</v>
      </c>
      <c r="K37" s="33">
        <v>16.536166490368604</v>
      </c>
      <c r="L37" s="33">
        <v>16.826422725617931</v>
      </c>
      <c r="M37" s="33">
        <v>16.111882397333698</v>
      </c>
      <c r="N37" s="33">
        <v>16.151396647115114</v>
      </c>
      <c r="O37" s="33">
        <v>15.858050106057998</v>
      </c>
      <c r="P37" s="33">
        <v>16.122515038817792</v>
      </c>
      <c r="Q37" s="33">
        <v>16.868952097985535</v>
      </c>
      <c r="R37" s="33">
        <v>20.951383369937975</v>
      </c>
      <c r="S37" s="33">
        <v>20.426132838217534</v>
      </c>
      <c r="T37" s="33">
        <v>20.109652273082375</v>
      </c>
      <c r="U37" s="33">
        <v>20.382077773277697</v>
      </c>
      <c r="V37" s="33">
        <v>20.716984760662775</v>
      </c>
      <c r="W37" s="33">
        <v>21.182814552942126</v>
      </c>
      <c r="X37" s="33">
        <v>21.383348929377366</v>
      </c>
      <c r="Y37" s="33">
        <v>22.415795347149501</v>
      </c>
      <c r="Z37" s="33">
        <v>23.429605275780215</v>
      </c>
      <c r="AA37" s="33">
        <v>23.569798119300557</v>
      </c>
      <c r="AB37" s="33">
        <v>23.079485115310796</v>
      </c>
      <c r="AC37" s="33">
        <v>22.339235510035685</v>
      </c>
      <c r="AD37" s="33">
        <v>22.077684628250278</v>
      </c>
      <c r="AE37" s="33">
        <v>21.607732346100121</v>
      </c>
      <c r="AF37" s="33">
        <v>20.565074364639706</v>
      </c>
      <c r="AG37" s="33">
        <v>19.505173881047405</v>
      </c>
      <c r="AH37" s="33">
        <v>20.653874859302974</v>
      </c>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row>
    <row r="38" spans="1:78" x14ac:dyDescent="0.2">
      <c r="A38" s="12" t="s">
        <v>32</v>
      </c>
      <c r="B38" s="117" t="s">
        <v>128</v>
      </c>
      <c r="C38" s="34">
        <v>24.486571879936811</v>
      </c>
      <c r="D38" s="34">
        <v>24.315391879131258</v>
      </c>
      <c r="E38" s="34">
        <v>24.395969871857577</v>
      </c>
      <c r="F38" s="34">
        <v>24.594817797047586</v>
      </c>
      <c r="G38" s="34">
        <v>24.866422210581462</v>
      </c>
      <c r="H38" s="34">
        <v>24.050304006651768</v>
      </c>
      <c r="I38" s="34">
        <v>23.479037511820948</v>
      </c>
      <c r="J38" s="34">
        <v>22.625519667412856</v>
      </c>
      <c r="K38" s="34">
        <v>22.010622812952171</v>
      </c>
      <c r="L38" s="34">
        <v>22.342376590618372</v>
      </c>
      <c r="M38" s="34">
        <v>21.389028686462002</v>
      </c>
      <c r="N38" s="34">
        <v>21.016322906024993</v>
      </c>
      <c r="O38" s="34">
        <v>20.594573415613674</v>
      </c>
      <c r="P38" s="34">
        <v>20.641774201462145</v>
      </c>
      <c r="Q38" s="34">
        <v>20.83580320094843</v>
      </c>
      <c r="R38" s="34">
        <v>19.003568514495246</v>
      </c>
      <c r="S38" s="34">
        <v>18.973290028600513</v>
      </c>
      <c r="T38" s="34">
        <v>19.718515307358317</v>
      </c>
      <c r="U38" s="34">
        <v>19.649386995941246</v>
      </c>
      <c r="V38" s="34">
        <v>19.777567569647925</v>
      </c>
      <c r="W38" s="34">
        <v>19.407993824836208</v>
      </c>
      <c r="X38" s="34">
        <v>18.964751150912718</v>
      </c>
      <c r="Y38" s="34">
        <v>18.606882754187996</v>
      </c>
      <c r="Z38" s="34">
        <v>18.385087627182898</v>
      </c>
      <c r="AA38" s="34">
        <v>18.288230220025799</v>
      </c>
      <c r="AB38" s="34">
        <v>18.004958327885742</v>
      </c>
      <c r="AC38" s="34">
        <v>17.828559368474156</v>
      </c>
      <c r="AD38" s="34">
        <v>17.513223022612458</v>
      </c>
      <c r="AE38" s="34">
        <v>17.187629323940449</v>
      </c>
      <c r="AF38" s="34">
        <v>17.269472886999928</v>
      </c>
      <c r="AG38" s="34">
        <v>17.12328766086706</v>
      </c>
      <c r="AH38" s="34">
        <v>15.572126321644118</v>
      </c>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row>
    <row r="39" spans="1:78" x14ac:dyDescent="0.2">
      <c r="A39" s="24" t="s">
        <v>5</v>
      </c>
      <c r="B39" s="25" t="s">
        <v>129</v>
      </c>
      <c r="C39" s="33" t="s">
        <v>39</v>
      </c>
      <c r="D39" s="33">
        <v>43.014096870646611</v>
      </c>
      <c r="E39" s="33">
        <v>44.642233820790999</v>
      </c>
      <c r="F39" s="33">
        <v>46.134637425013246</v>
      </c>
      <c r="G39" s="33">
        <v>45.82533529042496</v>
      </c>
      <c r="H39" s="33">
        <v>45.89740354060585</v>
      </c>
      <c r="I39" s="33">
        <v>46.218355435552667</v>
      </c>
      <c r="J39" s="33">
        <v>47.371169925620379</v>
      </c>
      <c r="K39" s="33">
        <v>47.012004692740298</v>
      </c>
      <c r="L39" s="33">
        <v>48.045613320826746</v>
      </c>
      <c r="M39" s="33">
        <v>42.707196716587781</v>
      </c>
      <c r="N39" s="33">
        <v>45.941778991643474</v>
      </c>
      <c r="O39" s="33">
        <v>47.019505926488286</v>
      </c>
      <c r="P39" s="33">
        <v>47.381155599179245</v>
      </c>
      <c r="Q39" s="33">
        <v>46.906874707640036</v>
      </c>
      <c r="R39" s="33">
        <v>47.636406893569479</v>
      </c>
      <c r="S39" s="33">
        <v>47.291790860221425</v>
      </c>
      <c r="T39" s="33">
        <v>47.092037690346011</v>
      </c>
      <c r="U39" s="33">
        <v>47.583952457234517</v>
      </c>
      <c r="V39" s="33">
        <v>48.755338152024585</v>
      </c>
      <c r="W39" s="33">
        <v>46.093754882509764</v>
      </c>
      <c r="X39" s="33">
        <v>45.52829284326571</v>
      </c>
      <c r="Y39" s="33">
        <v>45.598661885777233</v>
      </c>
      <c r="Z39" s="33">
        <v>45.744426768891508</v>
      </c>
      <c r="AA39" s="33">
        <v>45.604991515505162</v>
      </c>
      <c r="AB39" s="33">
        <v>44.964384427207243</v>
      </c>
      <c r="AC39" s="33">
        <v>44.673817402624316</v>
      </c>
      <c r="AD39" s="33">
        <v>44.530214793296004</v>
      </c>
      <c r="AE39" s="33">
        <v>44.621809452948668</v>
      </c>
      <c r="AF39" s="33">
        <v>44.883420130397745</v>
      </c>
      <c r="AG39" s="33">
        <v>44.34707145498183</v>
      </c>
      <c r="AH39" s="33">
        <v>41.868699069930088</v>
      </c>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row>
    <row r="40" spans="1:78" x14ac:dyDescent="0.2">
      <c r="A40" s="12" t="s">
        <v>145</v>
      </c>
      <c r="B40" s="117" t="s">
        <v>130</v>
      </c>
      <c r="C40" s="34">
        <v>18.987229514012061</v>
      </c>
      <c r="D40" s="34">
        <v>25.990666100975815</v>
      </c>
      <c r="E40" s="34">
        <v>25.054107869448533</v>
      </c>
      <c r="F40" s="34">
        <v>18.92203035060178</v>
      </c>
      <c r="G40" s="34">
        <v>18.495270851246776</v>
      </c>
      <c r="H40" s="34">
        <v>13.016112789526687</v>
      </c>
      <c r="I40" s="34">
        <v>12.044361086194243</v>
      </c>
      <c r="J40" s="34">
        <v>13.156535216118478</v>
      </c>
      <c r="K40" s="34">
        <v>13.227209321408058</v>
      </c>
      <c r="L40" s="34">
        <v>16.782443953268075</v>
      </c>
      <c r="M40" s="34">
        <v>19.272539217376313</v>
      </c>
      <c r="N40" s="34">
        <v>14.043908161555219</v>
      </c>
      <c r="O40" s="34">
        <v>13.487916394513391</v>
      </c>
      <c r="P40" s="34">
        <v>12.313179347826086</v>
      </c>
      <c r="Q40" s="34">
        <v>13.934588701684836</v>
      </c>
      <c r="R40" s="34">
        <v>13.072407045009784</v>
      </c>
      <c r="S40" s="34">
        <v>17.272208483926192</v>
      </c>
      <c r="T40" s="34">
        <v>18.595967139656459</v>
      </c>
      <c r="U40" s="34">
        <v>19.01697944593387</v>
      </c>
      <c r="V40" s="34">
        <v>23.509369676320272</v>
      </c>
      <c r="W40" s="34">
        <v>23.416835226388674</v>
      </c>
      <c r="X40" s="34">
        <v>24.347576713507312</v>
      </c>
      <c r="Y40" s="34">
        <v>24.168150075311516</v>
      </c>
      <c r="Z40" s="34">
        <v>24.538672948566944</v>
      </c>
      <c r="AA40" s="34">
        <v>20.639875146312914</v>
      </c>
      <c r="AB40" s="34">
        <v>18.997394217644871</v>
      </c>
      <c r="AC40" s="34">
        <v>17.618990814744123</v>
      </c>
      <c r="AD40" s="34">
        <v>17.873510540788267</v>
      </c>
      <c r="AE40" s="34">
        <v>17.630089870187508</v>
      </c>
      <c r="AF40" s="34">
        <v>16.169878978036753</v>
      </c>
      <c r="AG40" s="34">
        <v>18.175252768415984</v>
      </c>
      <c r="AH40" s="34">
        <v>15.294901699433522</v>
      </c>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row>
    <row r="41" spans="1:78" x14ac:dyDescent="0.2">
      <c r="A41" s="24" t="s">
        <v>35</v>
      </c>
      <c r="B41" s="25" t="s">
        <v>131</v>
      </c>
      <c r="C41" s="33">
        <v>39.501213450919586</v>
      </c>
      <c r="D41" s="33">
        <v>40.257687740194783</v>
      </c>
      <c r="E41" s="33">
        <v>40.672270765041844</v>
      </c>
      <c r="F41" s="33">
        <v>41.010408494338279</v>
      </c>
      <c r="G41" s="33">
        <v>41.225777019489946</v>
      </c>
      <c r="H41" s="33">
        <v>40.768740704757008</v>
      </c>
      <c r="I41" s="33">
        <v>41.39502311196631</v>
      </c>
      <c r="J41" s="33">
        <v>40.972235179101865</v>
      </c>
      <c r="K41" s="33">
        <v>41.24492036101261</v>
      </c>
      <c r="L41" s="33">
        <v>40.645258527991139</v>
      </c>
      <c r="M41" s="33">
        <v>40.678054397622944</v>
      </c>
      <c r="N41" s="33">
        <v>39.69623383662362</v>
      </c>
      <c r="O41" s="33">
        <v>39.627098618069176</v>
      </c>
      <c r="P41" s="33">
        <v>39.748796404930552</v>
      </c>
      <c r="Q41" s="33">
        <v>39.73699518829347</v>
      </c>
      <c r="R41" s="33">
        <v>38.46209486060058</v>
      </c>
      <c r="S41" s="33">
        <v>38.549541229661251</v>
      </c>
      <c r="T41" s="33">
        <v>38.174516147576284</v>
      </c>
      <c r="U41" s="33">
        <v>37.710471952499695</v>
      </c>
      <c r="V41" s="33">
        <v>38.706117432750929</v>
      </c>
      <c r="W41" s="33">
        <v>39.325634198568061</v>
      </c>
      <c r="X41" s="33">
        <v>39.334326436446467</v>
      </c>
      <c r="Y41" s="33">
        <v>39.390315159456954</v>
      </c>
      <c r="Z41" s="33">
        <v>38.721420460167693</v>
      </c>
      <c r="AA41" s="33">
        <v>38.052352936783173</v>
      </c>
      <c r="AB41" s="33">
        <v>37.668824976181831</v>
      </c>
      <c r="AC41" s="33">
        <v>37.625746201019837</v>
      </c>
      <c r="AD41" s="33">
        <v>37.37786416456062</v>
      </c>
      <c r="AE41" s="33">
        <v>36.948295044733676</v>
      </c>
      <c r="AF41" s="33">
        <v>36.155278387192581</v>
      </c>
      <c r="AG41" s="33">
        <v>34.482488366721853</v>
      </c>
      <c r="AH41" s="33" t="s">
        <v>39</v>
      </c>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row>
    <row r="42" spans="1:78" x14ac:dyDescent="0.2">
      <c r="A42" s="27" t="s">
        <v>36</v>
      </c>
      <c r="B42" s="28" t="s">
        <v>132</v>
      </c>
      <c r="C42" s="35">
        <v>20.21722677903</v>
      </c>
      <c r="D42" s="35">
        <v>20.7299780102345</v>
      </c>
      <c r="E42" s="35">
        <v>20.505549704285801</v>
      </c>
      <c r="F42" s="35">
        <v>20.480437341633198</v>
      </c>
      <c r="G42" s="35">
        <v>20.35208661954</v>
      </c>
      <c r="H42" s="35">
        <v>20.227898439889898</v>
      </c>
      <c r="I42" s="35">
        <v>20.072630613429201</v>
      </c>
      <c r="J42" s="35">
        <v>19.3913218527533</v>
      </c>
      <c r="K42" s="35">
        <v>19.0671956627112</v>
      </c>
      <c r="L42" s="35">
        <v>18.9055948349971</v>
      </c>
      <c r="M42" s="35">
        <v>18.006199585552601</v>
      </c>
      <c r="N42" s="35">
        <v>17.956952511103498</v>
      </c>
      <c r="O42" s="35">
        <v>18.535167934364601</v>
      </c>
      <c r="P42" s="35">
        <v>18.8435235967229</v>
      </c>
      <c r="Q42" s="35">
        <v>18.8123147399623</v>
      </c>
      <c r="R42" s="35">
        <v>18.278946496604298</v>
      </c>
      <c r="S42" s="35">
        <v>17.787263159609701</v>
      </c>
      <c r="T42" s="35">
        <v>17.888346395991299</v>
      </c>
      <c r="U42" s="35">
        <v>17.824285188563</v>
      </c>
      <c r="V42" s="35">
        <v>19.176980401168699</v>
      </c>
      <c r="W42" s="35">
        <v>19.220534518949499</v>
      </c>
      <c r="X42" s="35">
        <v>18.9590155800337</v>
      </c>
      <c r="Y42" s="35">
        <v>19.029772045104199</v>
      </c>
      <c r="Z42" s="35">
        <v>18.452868358942201</v>
      </c>
      <c r="AA42" s="35">
        <v>18.567978406023599</v>
      </c>
      <c r="AB42" s="35">
        <v>18.049454387408201</v>
      </c>
      <c r="AC42" s="35">
        <v>18.225840945892301</v>
      </c>
      <c r="AD42" s="35">
        <v>17.689503494817998</v>
      </c>
      <c r="AE42" s="35">
        <v>17.224348135623401</v>
      </c>
      <c r="AF42" s="35">
        <v>16.7798098024872</v>
      </c>
      <c r="AG42" s="35">
        <v>15.7199388292421</v>
      </c>
      <c r="AH42" s="35">
        <v>15.7356653467297</v>
      </c>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row>
    <row r="43" spans="1:78" x14ac:dyDescent="0.2">
      <c r="A43" s="24" t="s">
        <v>46</v>
      </c>
      <c r="B43" s="25" t="s">
        <v>133</v>
      </c>
      <c r="C43" s="33" t="s">
        <v>39</v>
      </c>
      <c r="D43" s="33" t="s">
        <v>39</v>
      </c>
      <c r="E43" s="33" t="s">
        <v>39</v>
      </c>
      <c r="F43" s="33" t="s">
        <v>39</v>
      </c>
      <c r="G43" s="33" t="s">
        <v>39</v>
      </c>
      <c r="H43" s="33" t="s">
        <v>39</v>
      </c>
      <c r="I43" s="33" t="s">
        <v>39</v>
      </c>
      <c r="J43" s="33" t="s">
        <v>39</v>
      </c>
      <c r="K43" s="33" t="s">
        <v>39</v>
      </c>
      <c r="L43" s="33" t="s">
        <v>39</v>
      </c>
      <c r="M43" s="33" t="s">
        <v>39</v>
      </c>
      <c r="N43" s="33">
        <v>28.42273557817802</v>
      </c>
      <c r="O43" s="33">
        <v>30.010528923572402</v>
      </c>
      <c r="P43" s="33">
        <v>29.697135392934172</v>
      </c>
      <c r="Q43" s="33">
        <v>29.733892359031401</v>
      </c>
      <c r="R43" s="33">
        <v>30.861303400535039</v>
      </c>
      <c r="S43" s="33">
        <v>30.585845627539022</v>
      </c>
      <c r="T43" s="33">
        <v>29.102665610979152</v>
      </c>
      <c r="U43" s="33">
        <v>28.677578326481626</v>
      </c>
      <c r="V43" s="33">
        <v>28.077234537908698</v>
      </c>
      <c r="W43" s="33" t="s">
        <v>39</v>
      </c>
      <c r="X43" s="33">
        <v>24.597028479176654</v>
      </c>
      <c r="Y43" s="33">
        <v>23.946051806229562</v>
      </c>
      <c r="Z43" s="33">
        <v>23.43604490382927</v>
      </c>
      <c r="AA43" s="33">
        <v>22.522765685709178</v>
      </c>
      <c r="AB43" s="33">
        <v>22.973893036020115</v>
      </c>
      <c r="AC43" s="33">
        <v>20.385298963578823</v>
      </c>
      <c r="AD43" s="33">
        <v>22.160501669134238</v>
      </c>
      <c r="AE43" s="33">
        <v>22.448897468140785</v>
      </c>
      <c r="AF43" s="33">
        <v>22.417639890956547</v>
      </c>
      <c r="AG43" s="33">
        <v>20.45729213281718</v>
      </c>
      <c r="AH43" s="33">
        <v>20.702897443236541</v>
      </c>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row>
    <row r="44" spans="1:78" x14ac:dyDescent="0.2">
      <c r="A44" s="12" t="s">
        <v>47</v>
      </c>
      <c r="B44" s="117" t="s">
        <v>134</v>
      </c>
      <c r="C44" s="34" t="s">
        <v>39</v>
      </c>
      <c r="D44" s="34" t="s">
        <v>39</v>
      </c>
      <c r="E44" s="34" t="s">
        <v>39</v>
      </c>
      <c r="F44" s="34" t="s">
        <v>39</v>
      </c>
      <c r="G44" s="34" t="s">
        <v>39</v>
      </c>
      <c r="H44" s="34" t="s">
        <v>39</v>
      </c>
      <c r="I44" s="34" t="s">
        <v>39</v>
      </c>
      <c r="J44" s="34" t="s">
        <v>39</v>
      </c>
      <c r="K44" s="34" t="s">
        <v>39</v>
      </c>
      <c r="L44" s="34" t="s">
        <v>39</v>
      </c>
      <c r="M44" s="34" t="s">
        <v>39</v>
      </c>
      <c r="N44" s="34" t="s">
        <v>39</v>
      </c>
      <c r="O44" s="34" t="s">
        <v>39</v>
      </c>
      <c r="P44" s="34" t="s">
        <v>39</v>
      </c>
      <c r="Q44" s="34" t="s">
        <v>39</v>
      </c>
      <c r="R44" s="34" t="s">
        <v>39</v>
      </c>
      <c r="S44" s="34" t="s">
        <v>39</v>
      </c>
      <c r="T44" s="34" t="s">
        <v>39</v>
      </c>
      <c r="U44" s="34" t="s">
        <v>39</v>
      </c>
      <c r="V44" s="34" t="s">
        <v>39</v>
      </c>
      <c r="W44" s="34" t="s">
        <v>39</v>
      </c>
      <c r="X44" s="34" t="s">
        <v>39</v>
      </c>
      <c r="Y44" s="34" t="s">
        <v>39</v>
      </c>
      <c r="Z44" s="34" t="s">
        <v>39</v>
      </c>
      <c r="AA44" s="34" t="s">
        <v>39</v>
      </c>
      <c r="AB44" s="34" t="s">
        <v>39</v>
      </c>
      <c r="AC44" s="34" t="s">
        <v>39</v>
      </c>
      <c r="AD44" s="34" t="s">
        <v>39</v>
      </c>
      <c r="AE44" s="34" t="s">
        <v>39</v>
      </c>
      <c r="AF44" s="34" t="s">
        <v>39</v>
      </c>
      <c r="AG44" s="34" t="s">
        <v>39</v>
      </c>
      <c r="AH44" s="34" t="s">
        <v>39</v>
      </c>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row>
    <row r="45" spans="1:78" x14ac:dyDescent="0.2">
      <c r="A45" s="24" t="s">
        <v>48</v>
      </c>
      <c r="B45" s="25" t="s">
        <v>135</v>
      </c>
      <c r="C45" s="33" t="s">
        <v>39</v>
      </c>
      <c r="D45" s="33" t="s">
        <v>39</v>
      </c>
      <c r="E45" s="33" t="s">
        <v>39</v>
      </c>
      <c r="F45" s="33" t="s">
        <v>39</v>
      </c>
      <c r="G45" s="33" t="s">
        <v>39</v>
      </c>
      <c r="H45" s="33" t="s">
        <v>39</v>
      </c>
      <c r="I45" s="33" t="s">
        <v>39</v>
      </c>
      <c r="J45" s="33" t="s">
        <v>39</v>
      </c>
      <c r="K45" s="33" t="s">
        <v>39</v>
      </c>
      <c r="L45" s="33" t="s">
        <v>39</v>
      </c>
      <c r="M45" s="33" t="s">
        <v>39</v>
      </c>
      <c r="N45" s="33" t="s">
        <v>39</v>
      </c>
      <c r="O45" s="33" t="s">
        <v>39</v>
      </c>
      <c r="P45" s="33" t="s">
        <v>39</v>
      </c>
      <c r="Q45" s="33" t="s">
        <v>39</v>
      </c>
      <c r="R45" s="33" t="s">
        <v>39</v>
      </c>
      <c r="S45" s="33" t="s">
        <v>39</v>
      </c>
      <c r="T45" s="33" t="s">
        <v>39</v>
      </c>
      <c r="U45" s="33" t="s">
        <v>39</v>
      </c>
      <c r="V45" s="33" t="s">
        <v>39</v>
      </c>
      <c r="W45" s="33" t="s">
        <v>39</v>
      </c>
      <c r="X45" s="33" t="s">
        <v>39</v>
      </c>
      <c r="Y45" s="33" t="s">
        <v>39</v>
      </c>
      <c r="Z45" s="33" t="s">
        <v>39</v>
      </c>
      <c r="AA45" s="33" t="s">
        <v>39</v>
      </c>
      <c r="AB45" s="33" t="s">
        <v>39</v>
      </c>
      <c r="AC45" s="33" t="s">
        <v>39</v>
      </c>
      <c r="AD45" s="33" t="s">
        <v>39</v>
      </c>
      <c r="AE45" s="33" t="s">
        <v>39</v>
      </c>
      <c r="AF45" s="33" t="s">
        <v>39</v>
      </c>
      <c r="AG45" s="33" t="s">
        <v>39</v>
      </c>
      <c r="AH45" s="33" t="s">
        <v>39</v>
      </c>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row>
    <row r="46" spans="1:78" x14ac:dyDescent="0.2">
      <c r="A46" s="12" t="s">
        <v>49</v>
      </c>
      <c r="B46" s="117" t="s">
        <v>136</v>
      </c>
      <c r="C46" s="34" t="s">
        <v>39</v>
      </c>
      <c r="D46" s="34" t="s">
        <v>39</v>
      </c>
      <c r="E46" s="34" t="s">
        <v>39</v>
      </c>
      <c r="F46" s="34" t="s">
        <v>39</v>
      </c>
      <c r="G46" s="34" t="s">
        <v>39</v>
      </c>
      <c r="H46" s="34" t="s">
        <v>39</v>
      </c>
      <c r="I46" s="34" t="s">
        <v>39</v>
      </c>
      <c r="J46" s="34" t="s">
        <v>39</v>
      </c>
      <c r="K46" s="34" t="s">
        <v>39</v>
      </c>
      <c r="L46" s="34" t="s">
        <v>39</v>
      </c>
      <c r="M46" s="34">
        <v>40.296382370176474</v>
      </c>
      <c r="N46" s="34">
        <v>37.54624613306239</v>
      </c>
      <c r="O46" s="34">
        <v>37.186762464755603</v>
      </c>
      <c r="P46" s="34">
        <v>37.498227684115257</v>
      </c>
      <c r="Q46" s="34" t="s">
        <v>39</v>
      </c>
      <c r="R46" s="34">
        <v>36.180696219512853</v>
      </c>
      <c r="S46" s="34">
        <v>35.553672259364582</v>
      </c>
      <c r="T46" s="34">
        <v>35.69917985833591</v>
      </c>
      <c r="U46" s="34">
        <v>34.811373926812998</v>
      </c>
      <c r="V46" s="34">
        <v>35.639098862429869</v>
      </c>
      <c r="W46" s="34">
        <v>35.7860995864811</v>
      </c>
      <c r="X46" s="34">
        <v>36.963273067322184</v>
      </c>
      <c r="Y46" s="34">
        <v>36.440803430413119</v>
      </c>
      <c r="Z46" s="34">
        <v>38.260943987897257</v>
      </c>
      <c r="AA46" s="34">
        <v>36.945638544682943</v>
      </c>
      <c r="AB46" s="34">
        <v>35.31299845086216</v>
      </c>
      <c r="AC46" s="34">
        <v>33.854809429198149</v>
      </c>
      <c r="AD46" s="34">
        <v>34.836950568591135</v>
      </c>
      <c r="AE46" s="34" t="s">
        <v>39</v>
      </c>
      <c r="AF46" s="34" t="s">
        <v>39</v>
      </c>
      <c r="AG46" s="34" t="s">
        <v>39</v>
      </c>
      <c r="AH46" s="34" t="s">
        <v>39</v>
      </c>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row>
    <row r="47" spans="1:78" x14ac:dyDescent="0.2">
      <c r="A47" s="24" t="s">
        <v>89</v>
      </c>
      <c r="B47" s="25" t="s">
        <v>137</v>
      </c>
      <c r="C47" s="33" t="s">
        <v>39</v>
      </c>
      <c r="D47" s="33" t="s">
        <v>39</v>
      </c>
      <c r="E47" s="33">
        <v>7.5721050263380913</v>
      </c>
      <c r="F47" s="33">
        <v>6.2585357792709049</v>
      </c>
      <c r="G47" s="33">
        <v>7.1306080707657769</v>
      </c>
      <c r="H47" s="33">
        <v>7.245936431993008</v>
      </c>
      <c r="I47" s="33">
        <v>6.8438711684312832</v>
      </c>
      <c r="J47" s="33">
        <v>6.7800852200564403</v>
      </c>
      <c r="K47" s="33">
        <v>7.1685674110727309</v>
      </c>
      <c r="L47" s="33">
        <v>11.230714422788505</v>
      </c>
      <c r="M47" s="33">
        <v>10.036102971971406</v>
      </c>
      <c r="N47" s="33">
        <v>7.2860425629836891</v>
      </c>
      <c r="O47" s="33">
        <v>5.3488023662735076</v>
      </c>
      <c r="P47" s="33">
        <v>7.2506020287284061</v>
      </c>
      <c r="Q47" s="33">
        <v>7.2399410831629707</v>
      </c>
      <c r="R47" s="33">
        <v>7.4410664876179711</v>
      </c>
      <c r="S47" s="33">
        <v>6.8571772955941714</v>
      </c>
      <c r="T47" s="33">
        <v>6.6484444543287102</v>
      </c>
      <c r="U47" s="33">
        <v>6.5167991178915452</v>
      </c>
      <c r="V47" s="33">
        <v>6.2350548411052218</v>
      </c>
      <c r="W47" s="33">
        <v>5.564247574752061</v>
      </c>
      <c r="X47" s="33">
        <v>5.3955093723709906</v>
      </c>
      <c r="Y47" s="33">
        <v>5.408952602255364</v>
      </c>
      <c r="Z47" s="33">
        <v>5.7629699233765495</v>
      </c>
      <c r="AA47" s="33">
        <v>5.3469724313626088</v>
      </c>
      <c r="AB47" s="33">
        <v>5.6272485756798201</v>
      </c>
      <c r="AC47" s="33">
        <v>5.5572855557935696</v>
      </c>
      <c r="AD47" s="33">
        <v>4.7395057197945238</v>
      </c>
      <c r="AE47" s="33">
        <v>5.189833211912191</v>
      </c>
      <c r="AF47" s="33">
        <v>5.1707271881022789</v>
      </c>
      <c r="AG47" s="33">
        <v>5.1796515858672203</v>
      </c>
      <c r="AH47" s="33" t="s">
        <v>39</v>
      </c>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row>
    <row r="48" spans="1:78" x14ac:dyDescent="0.2">
      <c r="A48" s="27" t="s">
        <v>40</v>
      </c>
      <c r="B48" s="28" t="s">
        <v>138</v>
      </c>
      <c r="C48" s="35" t="s">
        <v>39</v>
      </c>
      <c r="D48" s="35" t="s">
        <v>39</v>
      </c>
      <c r="E48" s="35" t="s">
        <v>39</v>
      </c>
      <c r="F48" s="35" t="s">
        <v>39</v>
      </c>
      <c r="G48" s="35" t="s">
        <v>39</v>
      </c>
      <c r="H48" s="35" t="s">
        <v>39</v>
      </c>
      <c r="I48" s="35" t="s">
        <v>39</v>
      </c>
      <c r="J48" s="35" t="s">
        <v>39</v>
      </c>
      <c r="K48" s="35" t="s">
        <v>39</v>
      </c>
      <c r="L48" s="35" t="s">
        <v>39</v>
      </c>
      <c r="M48" s="35" t="s">
        <v>39</v>
      </c>
      <c r="N48" s="35" t="s">
        <v>39</v>
      </c>
      <c r="O48" s="35" t="s">
        <v>39</v>
      </c>
      <c r="P48" s="35" t="s">
        <v>39</v>
      </c>
      <c r="Q48" s="35" t="s">
        <v>39</v>
      </c>
      <c r="R48" s="35" t="s">
        <v>39</v>
      </c>
      <c r="S48" s="35" t="s">
        <v>39</v>
      </c>
      <c r="T48" s="35" t="s">
        <v>39</v>
      </c>
      <c r="U48" s="35">
        <v>12.031335747325135</v>
      </c>
      <c r="V48" s="35">
        <v>12.180574178482694</v>
      </c>
      <c r="W48" s="35">
        <v>11.531257731933472</v>
      </c>
      <c r="X48" s="35">
        <v>10.747209536679851</v>
      </c>
      <c r="Y48" s="35">
        <v>11.669061790212844</v>
      </c>
      <c r="Z48" s="35">
        <v>12.226786581320287</v>
      </c>
      <c r="AA48" s="35">
        <v>11.885335714865834</v>
      </c>
      <c r="AB48" s="35">
        <v>13.001005602643298</v>
      </c>
      <c r="AC48" s="35">
        <v>13.319744767010278</v>
      </c>
      <c r="AD48" s="35">
        <v>12.828718519549186</v>
      </c>
      <c r="AE48" s="35">
        <v>12.919118653346107</v>
      </c>
      <c r="AF48" s="35">
        <v>13.070998656071289</v>
      </c>
      <c r="AG48" s="35">
        <v>13.922536264393599</v>
      </c>
      <c r="AH48" s="35">
        <v>13.885014721834805</v>
      </c>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row>
    <row r="49" spans="1:77" x14ac:dyDescent="0.2">
      <c r="A49" s="24" t="s">
        <v>3</v>
      </c>
      <c r="B49" s="25" t="s">
        <v>139</v>
      </c>
      <c r="C49" s="33" t="s">
        <v>39</v>
      </c>
      <c r="D49" s="33" t="s">
        <v>39</v>
      </c>
      <c r="E49" s="33" t="s">
        <v>39</v>
      </c>
      <c r="F49" s="33" t="s">
        <v>39</v>
      </c>
      <c r="G49" s="33" t="s">
        <v>39</v>
      </c>
      <c r="H49" s="33" t="s">
        <v>39</v>
      </c>
      <c r="I49" s="33" t="s">
        <v>39</v>
      </c>
      <c r="J49" s="33" t="s">
        <v>39</v>
      </c>
      <c r="K49" s="33" t="s">
        <v>39</v>
      </c>
      <c r="L49" s="33" t="s">
        <v>39</v>
      </c>
      <c r="M49" s="33">
        <v>2.4847376862217514</v>
      </c>
      <c r="N49" s="33">
        <v>3.6346382814030318</v>
      </c>
      <c r="O49" s="33">
        <v>3.0156746666010812</v>
      </c>
      <c r="P49" s="33">
        <v>3.2470779126582183</v>
      </c>
      <c r="Q49" s="33">
        <v>2.9097015535552098</v>
      </c>
      <c r="R49" s="33">
        <v>2.7426671097528565</v>
      </c>
      <c r="S49" s="33">
        <v>2.4561491940664593</v>
      </c>
      <c r="T49" s="33">
        <v>2.0413124929916115</v>
      </c>
      <c r="U49" s="33">
        <v>2.0075988260069604</v>
      </c>
      <c r="V49" s="33">
        <v>2.1192095605625969</v>
      </c>
      <c r="W49" s="33">
        <v>2.2572737321990082</v>
      </c>
      <c r="X49" s="33">
        <v>2.2767759187425765</v>
      </c>
      <c r="Y49" s="33">
        <v>2.3834966876022752</v>
      </c>
      <c r="Z49" s="33">
        <v>2.7635675695943158</v>
      </c>
      <c r="AA49" s="33">
        <v>2.5963505975350674</v>
      </c>
      <c r="AB49" s="33">
        <v>2.4233801851536154</v>
      </c>
      <c r="AC49" s="33">
        <v>2.2274439958541783</v>
      </c>
      <c r="AD49" s="33">
        <v>2.2641604045932215</v>
      </c>
      <c r="AE49" s="33">
        <v>2.0095899850694847</v>
      </c>
      <c r="AF49" s="33">
        <v>2.1149592416145322</v>
      </c>
      <c r="AG49" s="33">
        <v>2.098371580614947</v>
      </c>
      <c r="AH49" s="33">
        <v>1.6221026379005847</v>
      </c>
    </row>
    <row r="50" spans="1:77" x14ac:dyDescent="0.2">
      <c r="A50" s="12" t="s">
        <v>50</v>
      </c>
      <c r="B50" s="117" t="s">
        <v>140</v>
      </c>
      <c r="C50" s="34" t="s">
        <v>39</v>
      </c>
      <c r="D50" s="34" t="s">
        <v>39</v>
      </c>
      <c r="E50" s="34" t="s">
        <v>39</v>
      </c>
      <c r="F50" s="34" t="s">
        <v>39</v>
      </c>
      <c r="G50" s="34" t="s">
        <v>39</v>
      </c>
      <c r="H50" s="34" t="s">
        <v>39</v>
      </c>
      <c r="I50" s="34" t="s">
        <v>39</v>
      </c>
      <c r="J50" s="34" t="s">
        <v>39</v>
      </c>
      <c r="K50" s="34" t="s">
        <v>39</v>
      </c>
      <c r="L50" s="34" t="s">
        <v>39</v>
      </c>
      <c r="M50" s="34" t="s">
        <v>39</v>
      </c>
      <c r="N50" s="34" t="s">
        <v>39</v>
      </c>
      <c r="O50" s="34">
        <v>7.5203007808263882</v>
      </c>
      <c r="P50" s="34">
        <v>7.8430158310292049</v>
      </c>
      <c r="Q50" s="34">
        <v>7.827440093055503</v>
      </c>
      <c r="R50" s="34">
        <v>8.9749367018516804</v>
      </c>
      <c r="S50" s="34">
        <v>9.2883440979398806</v>
      </c>
      <c r="T50" s="34">
        <v>8.2793967044133687</v>
      </c>
      <c r="U50" s="34">
        <v>7.7851439223606551</v>
      </c>
      <c r="V50" s="34">
        <v>8.0347607194008752</v>
      </c>
      <c r="W50" s="34">
        <v>8.967505018577782</v>
      </c>
      <c r="X50" s="34">
        <v>8.8789732643955723</v>
      </c>
      <c r="Y50" s="34">
        <v>6.7438530147575317</v>
      </c>
      <c r="Z50" s="34">
        <v>5.7330613101665264</v>
      </c>
      <c r="AA50" s="34">
        <v>6.2943766698968773</v>
      </c>
      <c r="AB50" s="34">
        <v>7.0083462007266419</v>
      </c>
      <c r="AC50" s="34">
        <v>6.4059837230189824</v>
      </c>
      <c r="AD50" s="34">
        <v>5.3983880346297974</v>
      </c>
      <c r="AE50" s="34">
        <v>6.1604944938431938</v>
      </c>
      <c r="AF50" s="34">
        <v>6.2780224050032976</v>
      </c>
      <c r="AG50" s="34">
        <v>5.5481692176403596</v>
      </c>
      <c r="AH50" s="34">
        <v>5.2483251076679212</v>
      </c>
    </row>
    <row r="51" spans="1:77" x14ac:dyDescent="0.2">
      <c r="A51" s="24" t="s">
        <v>6</v>
      </c>
      <c r="B51" s="25" t="s">
        <v>141</v>
      </c>
      <c r="C51" s="33" t="s">
        <v>39</v>
      </c>
      <c r="D51" s="33" t="s">
        <v>39</v>
      </c>
      <c r="E51" s="33" t="s">
        <v>39</v>
      </c>
      <c r="F51" s="33" t="s">
        <v>39</v>
      </c>
      <c r="G51" s="33" t="s">
        <v>39</v>
      </c>
      <c r="H51" s="33" t="s">
        <v>39</v>
      </c>
      <c r="I51" s="33" t="s">
        <v>39</v>
      </c>
      <c r="J51" s="33" t="s">
        <v>39</v>
      </c>
      <c r="K51" s="33" t="s">
        <v>39</v>
      </c>
      <c r="L51" s="33" t="s">
        <v>39</v>
      </c>
      <c r="M51" s="33">
        <v>12.258060886432721</v>
      </c>
      <c r="N51" s="33">
        <v>12.196342793449043</v>
      </c>
      <c r="O51" s="33">
        <v>11.078759379407545</v>
      </c>
      <c r="P51" s="33">
        <v>12.297023094118527</v>
      </c>
      <c r="Q51" s="33">
        <v>11.607444738106159</v>
      </c>
      <c r="R51" s="33">
        <v>11.981347579305151</v>
      </c>
      <c r="S51" s="33">
        <v>11.025826894813719</v>
      </c>
      <c r="T51" s="33">
        <v>9.8586575169022037</v>
      </c>
      <c r="U51" s="33">
        <v>10.26940072437883</v>
      </c>
      <c r="V51" s="33">
        <v>10.931578566314592</v>
      </c>
      <c r="W51" s="33">
        <v>10.54155908149319</v>
      </c>
      <c r="X51" s="33">
        <v>11.201168022539616</v>
      </c>
      <c r="Y51" s="33">
        <v>11.791569109761943</v>
      </c>
      <c r="Z51" s="33">
        <v>13.171117849220165</v>
      </c>
      <c r="AA51" s="33">
        <v>13.801851689009823</v>
      </c>
      <c r="AB51" s="33">
        <v>13.29177887747181</v>
      </c>
      <c r="AC51" s="33">
        <v>14.031645716137698</v>
      </c>
      <c r="AD51" s="33">
        <v>13.259551749068461</v>
      </c>
      <c r="AE51" s="33">
        <v>12.504766949152541</v>
      </c>
      <c r="AF51" s="33">
        <v>12.848137684109314</v>
      </c>
      <c r="AG51" s="33">
        <v>12.276615093371079</v>
      </c>
      <c r="AH51" s="33">
        <v>12.089644386812356</v>
      </c>
    </row>
    <row r="52" spans="1:77" x14ac:dyDescent="0.2">
      <c r="A52" s="12" t="s">
        <v>26</v>
      </c>
      <c r="B52" s="117" t="s">
        <v>142</v>
      </c>
      <c r="C52" s="34" t="s">
        <v>39</v>
      </c>
      <c r="D52" s="34" t="s">
        <v>39</v>
      </c>
      <c r="E52" s="34" t="s">
        <v>39</v>
      </c>
      <c r="F52" s="34" t="s">
        <v>39</v>
      </c>
      <c r="G52" s="34" t="s">
        <v>39</v>
      </c>
      <c r="H52" s="34" t="s">
        <v>39</v>
      </c>
      <c r="I52" s="34" t="s">
        <v>39</v>
      </c>
      <c r="J52" s="34" t="s">
        <v>39</v>
      </c>
      <c r="K52" s="34" t="s">
        <v>39</v>
      </c>
      <c r="L52" s="34" t="s">
        <v>39</v>
      </c>
      <c r="M52" s="34">
        <v>13.338408143953567</v>
      </c>
      <c r="N52" s="34">
        <v>18.317208822726563</v>
      </c>
      <c r="O52" s="34">
        <v>18.003639322273781</v>
      </c>
      <c r="P52" s="34">
        <v>19.442134111327803</v>
      </c>
      <c r="Q52" s="34">
        <v>18.585674736234125</v>
      </c>
      <c r="R52" s="34">
        <v>19.115888766835695</v>
      </c>
      <c r="S52" s="34">
        <v>18.721839053995158</v>
      </c>
      <c r="T52" s="34">
        <v>21.0315153392037</v>
      </c>
      <c r="U52" s="34">
        <v>20.693131110393445</v>
      </c>
      <c r="V52" s="34">
        <v>19.90984849611408</v>
      </c>
      <c r="W52" s="34">
        <v>21.406466713046573</v>
      </c>
      <c r="X52" s="34">
        <v>21.353271819918529</v>
      </c>
      <c r="Y52" s="34">
        <v>21.171865074626449</v>
      </c>
      <c r="Z52" s="34">
        <v>20.712494837586533</v>
      </c>
      <c r="AA52" s="34">
        <v>23.207507078941937</v>
      </c>
      <c r="AB52" s="34">
        <v>21.541382692936576</v>
      </c>
      <c r="AC52" s="34">
        <v>18.072289156626507</v>
      </c>
      <c r="AD52" s="34">
        <v>17.154273641666286</v>
      </c>
      <c r="AE52" s="34">
        <v>15.985118489339085</v>
      </c>
      <c r="AF52" s="34">
        <v>15.150944595467637</v>
      </c>
      <c r="AG52" s="34">
        <v>14.525361467003439</v>
      </c>
      <c r="AH52" s="34">
        <v>11.91780153498391</v>
      </c>
    </row>
    <row r="53" spans="1:77" x14ac:dyDescent="0.2">
      <c r="A53" s="30" t="s">
        <v>31</v>
      </c>
      <c r="B53" s="31" t="s">
        <v>143</v>
      </c>
      <c r="C53" s="36" t="s">
        <v>39</v>
      </c>
      <c r="D53" s="36" t="s">
        <v>39</v>
      </c>
      <c r="E53" s="36" t="s">
        <v>39</v>
      </c>
      <c r="F53" s="36" t="s">
        <v>39</v>
      </c>
      <c r="G53" s="36" t="s">
        <v>39</v>
      </c>
      <c r="H53" s="36" t="s">
        <v>39</v>
      </c>
      <c r="I53" s="36" t="s">
        <v>39</v>
      </c>
      <c r="J53" s="36" t="s">
        <v>39</v>
      </c>
      <c r="K53" s="36" t="s">
        <v>39</v>
      </c>
      <c r="L53" s="36" t="s">
        <v>39</v>
      </c>
      <c r="M53" s="36">
        <v>10.029198815754381</v>
      </c>
      <c r="N53" s="36">
        <v>9.5148086920066106</v>
      </c>
      <c r="O53" s="36">
        <v>7.4911376989652219</v>
      </c>
      <c r="P53" s="36">
        <v>6.970670162832235</v>
      </c>
      <c r="Q53" s="36">
        <v>6.6653546540459239</v>
      </c>
      <c r="R53" s="36">
        <v>6.0140235925236762</v>
      </c>
      <c r="S53" s="36">
        <v>5.3961755301300016</v>
      </c>
      <c r="T53" s="36">
        <v>5.6831607847178898</v>
      </c>
      <c r="U53" s="36">
        <v>5.4797186340233655</v>
      </c>
      <c r="V53" s="36">
        <v>5.6893576869560585</v>
      </c>
      <c r="W53" s="36">
        <v>6.3582586831764338</v>
      </c>
      <c r="X53" s="36">
        <v>5.3978796067105232</v>
      </c>
      <c r="Y53" s="36">
        <v>5.6394135936140382</v>
      </c>
      <c r="Z53" s="36">
        <v>5.8486696095393942</v>
      </c>
      <c r="AA53" s="36">
        <v>5.3415955533346375</v>
      </c>
      <c r="AB53" s="36">
        <v>5.4629158994090208</v>
      </c>
      <c r="AC53" s="36">
        <v>4.6658267578125594</v>
      </c>
      <c r="AD53" s="36">
        <v>5.0775597473760605</v>
      </c>
      <c r="AE53" s="36">
        <v>5.4189691445643664</v>
      </c>
      <c r="AF53" s="36">
        <v>4.3138853731084739</v>
      </c>
      <c r="AG53" s="36">
        <v>4.2432494602851811</v>
      </c>
      <c r="AH53" s="36">
        <v>2.3718689312976702</v>
      </c>
    </row>
    <row r="54" spans="1:77" x14ac:dyDescent="0.2">
      <c r="A54" s="128" t="s">
        <v>153</v>
      </c>
      <c r="B54" s="11"/>
      <c r="C54" s="125"/>
      <c r="D54" s="125"/>
      <c r="E54" s="125"/>
      <c r="F54" s="125"/>
      <c r="G54" s="125"/>
      <c r="H54" s="125"/>
      <c r="I54" s="125"/>
      <c r="J54" s="125"/>
      <c r="K54" s="125"/>
      <c r="L54" s="125"/>
      <c r="M54" s="125"/>
      <c r="N54" s="125"/>
      <c r="O54" s="125"/>
      <c r="P54" s="125"/>
      <c r="Q54" s="125"/>
      <c r="R54" s="130">
        <f>AVERAGE(R5:R10,$W11,R12:R42)</f>
        <v>23.536709457636377</v>
      </c>
      <c r="S54" s="130">
        <f t="shared" ref="S54:V54" si="0">AVERAGE(S5:S10,$W11,S12:S42)</f>
        <v>23.390927863621926</v>
      </c>
      <c r="T54" s="130">
        <f t="shared" si="0"/>
        <v>23.407444632066564</v>
      </c>
      <c r="U54" s="130">
        <f t="shared" si="0"/>
        <v>23.358342393879042</v>
      </c>
      <c r="V54" s="130">
        <f t="shared" si="0"/>
        <v>24.11514007220865</v>
      </c>
      <c r="W54" s="130">
        <f>AVERAGE(W5:W10,W11,W12:W42)</f>
        <v>24.483693774058917</v>
      </c>
      <c r="X54" s="130">
        <f t="shared" ref="X54:AF54" si="1">AVERAGE(X5:X10,X11,X12:X42)</f>
        <v>24.497010049648669</v>
      </c>
      <c r="Y54" s="130">
        <f t="shared" si="1"/>
        <v>24.548210923465732</v>
      </c>
      <c r="Z54" s="131">
        <f t="shared" si="1"/>
        <v>24.615404947787994</v>
      </c>
      <c r="AA54" s="130">
        <f t="shared" si="1"/>
        <v>24.372440942406303</v>
      </c>
      <c r="AB54" s="130">
        <f t="shared" si="1"/>
        <v>24.209892918754232</v>
      </c>
      <c r="AC54" s="130">
        <f t="shared" si="1"/>
        <v>23.809794139315205</v>
      </c>
      <c r="AD54" s="130">
        <f t="shared" si="1"/>
        <v>23.677921069493351</v>
      </c>
      <c r="AE54" s="130">
        <f t="shared" si="1"/>
        <v>23.459461218387602</v>
      </c>
      <c r="AF54" s="130">
        <f t="shared" si="1"/>
        <v>23.114008284041212</v>
      </c>
      <c r="AG54" s="130">
        <f>AVERAGE($AF5,AG6:AG10,AG11,AG12:AG42)</f>
        <v>22.610306427541296</v>
      </c>
      <c r="AH54" s="130">
        <f>AVERAGE($AF5,AH6:AH10,AH11,AH12:AH40,AG41,AH42)</f>
        <v>22.474233031071115</v>
      </c>
    </row>
    <row r="55" spans="1:77" x14ac:dyDescent="0.2">
      <c r="A55" s="14"/>
      <c r="B55" s="126" t="s">
        <v>154</v>
      </c>
      <c r="C55" s="6"/>
      <c r="D55" s="6"/>
      <c r="E55" s="6"/>
      <c r="F55" s="6"/>
      <c r="G55" s="6"/>
      <c r="H55" s="6"/>
      <c r="I55" s="6"/>
      <c r="J55" s="6"/>
      <c r="K55" s="6"/>
      <c r="L55" s="6"/>
      <c r="M55" s="6"/>
      <c r="N55" s="6"/>
      <c r="O55" s="6"/>
      <c r="P55" s="6"/>
      <c r="Q55" s="6"/>
      <c r="R55" s="13">
        <f>R54-PT_Men!R54</f>
        <v>16.689020090457333</v>
      </c>
      <c r="S55" s="13">
        <f>S54-PT_Men!S54</f>
        <v>16.531652107923342</v>
      </c>
      <c r="T55" s="13">
        <f>T54-PT_Men!T54</f>
        <v>16.330763542793687</v>
      </c>
      <c r="U55" s="13">
        <f>U54-PT_Men!U54</f>
        <v>16.107184100726283</v>
      </c>
      <c r="V55" s="13">
        <f>V54-PT_Men!V54</f>
        <v>16.12306046310032</v>
      </c>
      <c r="W55" s="13">
        <f>W54-PT_Men!W54</f>
        <v>16.139648570577432</v>
      </c>
      <c r="X55" s="13">
        <f>X54-PT_Men!X54</f>
        <v>15.970386931033586</v>
      </c>
      <c r="Y55" s="13">
        <f>Y54-PT_Men!Y54</f>
        <v>15.8459986148741</v>
      </c>
      <c r="Z55" s="13">
        <f>Z54-PT_Men!Z54</f>
        <v>15.681698781428153</v>
      </c>
      <c r="AA55" s="13">
        <f>AA54-PT_Men!AA54</f>
        <v>15.383133945256384</v>
      </c>
      <c r="AB55" s="13">
        <f>AB54-PT_Men!AB54</f>
        <v>15.247233767027092</v>
      </c>
      <c r="AC55" s="13">
        <f>AC54-PT_Men!AC54</f>
        <v>14.967289054478307</v>
      </c>
      <c r="AD55" s="13">
        <f>AD54-PT_Men!AD54</f>
        <v>14.925526528039555</v>
      </c>
      <c r="AE55" s="13">
        <f>AE54-PT_Men!AE54</f>
        <v>14.823665998483213</v>
      </c>
      <c r="AF55" s="13">
        <f>AF54-PT_Men!AF54</f>
        <v>14.460918397209049</v>
      </c>
      <c r="AG55" s="13">
        <f>AG54-PT_Men!AG54</f>
        <v>13.796004637957951</v>
      </c>
      <c r="AH55" s="13">
        <f>AH54-PT_Men!AH54</f>
        <v>13.649451067056217</v>
      </c>
      <c r="AI55" s="97"/>
      <c r="AJ55" s="97"/>
      <c r="AK55" s="97"/>
      <c r="AL55" s="97"/>
      <c r="AM55" s="97"/>
      <c r="AN55" s="97"/>
      <c r="AO55" s="97"/>
      <c r="AP55" s="97"/>
      <c r="AQ55" s="97"/>
      <c r="AR55" s="97"/>
      <c r="AS55" s="97"/>
      <c r="AT55" s="97"/>
      <c r="AU55" s="97"/>
      <c r="AV55" s="97"/>
      <c r="AW55" s="97"/>
      <c r="AX55" s="97"/>
      <c r="AY55" s="97"/>
      <c r="AZ55" s="97"/>
      <c r="BA55" s="97"/>
      <c r="BB55" s="97"/>
      <c r="BC55" s="97"/>
      <c r="BD55" s="97"/>
      <c r="BE55" s="97"/>
      <c r="BF55" s="97"/>
      <c r="BG55" s="97"/>
      <c r="BH55" s="97"/>
      <c r="BI55" s="97"/>
      <c r="BJ55" s="97"/>
      <c r="BK55" s="97"/>
      <c r="BL55" s="97"/>
      <c r="BM55" s="97"/>
      <c r="BN55" s="97"/>
      <c r="BO55" s="97"/>
      <c r="BP55" s="97"/>
      <c r="BQ55" s="97"/>
      <c r="BR55" s="97"/>
      <c r="BS55" s="97"/>
      <c r="BT55" s="97"/>
      <c r="BU55" s="97"/>
      <c r="BV55" s="97"/>
      <c r="BW55" s="97"/>
      <c r="BX55" s="97"/>
      <c r="BY55" s="97"/>
    </row>
    <row r="56" spans="1:77" s="16" customFormat="1" x14ac:dyDescent="0.2">
      <c r="A56" s="14" t="s">
        <v>45</v>
      </c>
      <c r="B56" s="19"/>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row>
    <row r="57" spans="1:77" s="16" customFormat="1" x14ac:dyDescent="0.2">
      <c r="A57" s="195" t="s">
        <v>85</v>
      </c>
      <c r="B57" s="195"/>
      <c r="C57" s="195"/>
      <c r="D57" s="195"/>
      <c r="E57" s="195"/>
      <c r="F57" s="195"/>
      <c r="G57" s="195"/>
      <c r="H57" s="195"/>
      <c r="I57" s="195"/>
      <c r="J57" s="195"/>
      <c r="K57" s="195"/>
      <c r="L57" s="195"/>
      <c r="M57" s="195"/>
      <c r="N57" s="195"/>
      <c r="O57" s="195"/>
      <c r="P57" s="195"/>
      <c r="Q57" s="195"/>
      <c r="R57" s="195"/>
      <c r="S57" s="195"/>
      <c r="T57" s="195"/>
      <c r="U57" s="195"/>
      <c r="V57" s="195"/>
      <c r="W57" s="195"/>
      <c r="X57" s="195"/>
      <c r="Y57" s="195"/>
      <c r="Z57" s="195"/>
      <c r="AA57" s="195"/>
      <c r="AB57" s="195"/>
      <c r="AC57" s="195"/>
      <c r="AD57" s="195"/>
      <c r="AE57" s="19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c r="BV57" s="15"/>
      <c r="BW57" s="15"/>
      <c r="BX57" s="15"/>
      <c r="BY57" s="15"/>
    </row>
    <row r="58" spans="1:77" s="8" customFormat="1" ht="14.25" customHeight="1" x14ac:dyDescent="0.2">
      <c r="A58" s="185" t="s">
        <v>81</v>
      </c>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97"/>
      <c r="AE58" s="9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row>
    <row r="59" spans="1:77" s="8" customFormat="1" x14ac:dyDescent="0.2">
      <c r="A59" s="186" t="s">
        <v>78</v>
      </c>
      <c r="B59" s="186"/>
      <c r="C59" s="186"/>
      <c r="D59" s="186"/>
      <c r="E59" s="186"/>
      <c r="F59" s="186"/>
      <c r="G59" s="186"/>
      <c r="H59" s="186"/>
      <c r="I59" s="186"/>
      <c r="J59" s="186"/>
      <c r="K59" s="186"/>
      <c r="L59" s="186"/>
      <c r="M59" s="186"/>
      <c r="N59" s="186"/>
      <c r="O59" s="186"/>
      <c r="P59" s="186"/>
      <c r="Q59" s="186"/>
      <c r="R59" s="186"/>
      <c r="S59" s="186"/>
      <c r="T59" s="186"/>
      <c r="U59" s="186"/>
      <c r="V59" s="186"/>
      <c r="W59" s="186"/>
      <c r="X59" s="186"/>
      <c r="Y59" s="186"/>
      <c r="Z59" s="186"/>
      <c r="AA59" s="186"/>
      <c r="AB59" s="186"/>
      <c r="AC59" s="186"/>
      <c r="AD59" s="186"/>
      <c r="AE59" s="186"/>
      <c r="AF59" s="17"/>
      <c r="AG59" s="17"/>
      <c r="AH59" s="17"/>
      <c r="AI59" s="17"/>
      <c r="AJ59" s="17"/>
      <c r="AK59" s="17"/>
      <c r="AL59" s="17"/>
      <c r="AM59" s="17"/>
      <c r="AN59" s="17"/>
      <c r="AO59" s="17"/>
      <c r="AP59" s="17"/>
      <c r="AQ59" s="17"/>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row>
    <row r="60" spans="1:77" s="8" customFormat="1" x14ac:dyDescent="0.2">
      <c r="A60" s="186"/>
      <c r="B60" s="186"/>
      <c r="C60" s="186"/>
      <c r="D60" s="186"/>
      <c r="E60" s="186"/>
      <c r="F60" s="186"/>
      <c r="G60" s="186"/>
      <c r="H60" s="186"/>
      <c r="I60" s="186"/>
      <c r="J60" s="186"/>
      <c r="K60" s="186"/>
      <c r="L60" s="186"/>
      <c r="M60" s="186"/>
      <c r="N60" s="186"/>
      <c r="O60" s="186"/>
      <c r="P60" s="186"/>
      <c r="Q60" s="186"/>
      <c r="R60" s="186"/>
      <c r="S60" s="186"/>
      <c r="T60" s="186"/>
      <c r="U60" s="186"/>
      <c r="V60" s="186"/>
      <c r="W60" s="186"/>
      <c r="X60" s="186"/>
      <c r="Y60" s="186"/>
      <c r="Z60" s="186"/>
      <c r="AA60" s="186"/>
      <c r="AB60" s="186"/>
      <c r="AC60" s="186"/>
      <c r="AD60" s="186"/>
      <c r="AE60" s="186"/>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row>
    <row r="61" spans="1:77" s="8" customFormat="1" x14ac:dyDescent="0.2">
      <c r="A61" s="185" t="s">
        <v>79</v>
      </c>
      <c r="B61" s="185"/>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185"/>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row>
    <row r="62" spans="1:77" x14ac:dyDescent="0.2">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c r="AE62" s="185"/>
    </row>
    <row r="63" spans="1:77" x14ac:dyDescent="0.2">
      <c r="A63" s="185" t="s">
        <v>80</v>
      </c>
      <c r="B63" s="185"/>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c r="AE63" s="185"/>
    </row>
    <row r="64" spans="1:77" x14ac:dyDescent="0.2">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c r="AE64" s="185"/>
    </row>
    <row r="65" spans="1:31" x14ac:dyDescent="0.2">
      <c r="A65" s="18" t="s">
        <v>64</v>
      </c>
      <c r="B65" s="19"/>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row>
    <row r="66" spans="1:31" x14ac:dyDescent="0.2">
      <c r="C66" s="97"/>
      <c r="D66" s="97"/>
      <c r="E66" s="97"/>
      <c r="F66" s="97"/>
      <c r="G66" s="97"/>
      <c r="H66" s="97"/>
      <c r="I66" s="97"/>
      <c r="J66" s="97"/>
      <c r="K66" s="97"/>
      <c r="L66" s="97"/>
      <c r="M66" s="97"/>
      <c r="N66" s="97"/>
      <c r="O66" s="97"/>
      <c r="P66" s="97"/>
      <c r="Q66" s="97"/>
      <c r="R66" s="97"/>
      <c r="S66" s="97"/>
      <c r="T66" s="97"/>
      <c r="U66" s="97"/>
      <c r="V66" s="97"/>
      <c r="W66" s="97"/>
      <c r="X66" s="97"/>
      <c r="Y66" s="97"/>
      <c r="Z66" s="97"/>
      <c r="AA66" s="97"/>
      <c r="AB66" s="97"/>
      <c r="AC66" s="97"/>
    </row>
  </sheetData>
  <mergeCells count="8">
    <mergeCell ref="A1:AH1"/>
    <mergeCell ref="A2:AH2"/>
    <mergeCell ref="A3:AH3"/>
    <mergeCell ref="A63:AE64"/>
    <mergeCell ref="A57:AE57"/>
    <mergeCell ref="A58:AC58"/>
    <mergeCell ref="A59:AE60"/>
    <mergeCell ref="A61:AE62"/>
  </mergeCells>
  <hyperlinks>
    <hyperlink ref="A65" r:id="rId1" display="Source: OECD Employment Database 2014" xr:uid="{00000000-0004-0000-0800-000000000000}"/>
  </hyperlinks>
  <pageMargins left="0.70866141732283472" right="0.70866141732283472" top="0.74803149606299213" bottom="0.74803149606299213" header="0.31496062992125984" footer="0.31496062992125984"/>
  <pageSetup paperSize="9" scale="57" orientation="portrait" r:id="rId2"/>
  <headerFooter>
    <oddHeader>&amp;LOECD Family database (http://www.oecd.org/els/family/database.htm)</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2.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OECDListFormCollapsible</Display>
  <Edit>OECDListFormCollapsible</Edit>
  <New>OECDListFormCollapsible</New>
</FormTemplates>
</file>

<file path=customXml/item4.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CTP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WISE/CWB</DisplayName>
        <AccountId>124</AccountId>
        <AccountType/>
      </UserInfo>
      <UserInfo>
        <DisplayName>FLUCHTMANN Jonas, ELS/SPD</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ELS/SPD</DisplayName>
        <AccountId>4468</AccountId>
        <AccountType/>
      </UserInfo>
      <UserInfo>
        <DisplayName>LLOYD Alexandre, ELS/SPD</DisplayName>
        <AccountId>4856</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5.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6.xml><?xml version="1.0" encoding="utf-8"?>
<LongProperties xmlns="http://schemas.microsoft.com/office/2006/metadata/longProperties"/>
</file>

<file path=customXml/itemProps1.xml><?xml version="1.0" encoding="utf-8"?>
<ds:datastoreItem xmlns:ds="http://schemas.openxmlformats.org/officeDocument/2006/customXml" ds:itemID="{8956629F-D785-4257-BB13-1A696FCA45C0}">
  <ds:schemaRefs>
    <ds:schemaRef ds:uri="Microsoft.SharePoint.Taxonomy.ContentTypeSync"/>
  </ds:schemaRefs>
</ds:datastoreItem>
</file>

<file path=customXml/itemProps2.xml><?xml version="1.0" encoding="utf-8"?>
<ds:datastoreItem xmlns:ds="http://schemas.openxmlformats.org/officeDocument/2006/customXml" ds:itemID="{B174BFD5-D0C1-4160-81EB-099A4F6D51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453E2E1-C17B-414A-BE9D-360CE715FF4B}">
  <ds:schemaRefs>
    <ds:schemaRef ds:uri="http://schemas.microsoft.com/sharepoint/v3/contenttype/forms"/>
  </ds:schemaRefs>
</ds:datastoreItem>
</file>

<file path=customXml/itemProps4.xml><?xml version="1.0" encoding="utf-8"?>
<ds:datastoreItem xmlns:ds="http://schemas.openxmlformats.org/officeDocument/2006/customXml" ds:itemID="{EB150B93-93E0-45E5-811D-83E0C2143DE5}">
  <ds:schemaRefs>
    <ds:schemaRef ds:uri="http://schemas.microsoft.com/office/2006/documentManagement/types"/>
    <ds:schemaRef ds:uri="http://schemas.microsoft.com/office/infopath/2007/PartnerControls"/>
    <ds:schemaRef ds:uri="http://purl.org/dc/terms/"/>
    <ds:schemaRef ds:uri="http://purl.org/dc/elements/1.1/"/>
    <ds:schemaRef ds:uri="http://purl.org/dc/dcmitype/"/>
    <ds:schemaRef ds:uri="http://schemas.microsoft.com/sharepoint/v4"/>
    <ds:schemaRef ds:uri="http://schemas.openxmlformats.org/package/2006/metadata/core-properties"/>
    <ds:schemaRef ds:uri="22a5b7d0-1699-458f-b8e2-4d8247229549"/>
    <ds:schemaRef ds:uri="ca82dde9-3436-4d3d-bddd-d31447390034"/>
    <ds:schemaRef ds:uri="c9f238dd-bb73-4aef-a7a5-d644ad823e52"/>
    <ds:schemaRef ds:uri="http://www.w3.org/XML/1998/namespace"/>
    <ds:schemaRef ds:uri="c5805097-db0a-42f9-a837-be9035f1f571"/>
    <ds:schemaRef ds:uri="54c4cd27-f286-408f-9ce0-33c1e0f3ab39"/>
    <ds:schemaRef ds:uri="http://schemas.microsoft.com/office/2006/metadata/properties"/>
  </ds:schemaRefs>
</ds:datastoreItem>
</file>

<file path=customXml/itemProps5.xml><?xml version="1.0" encoding="utf-8"?>
<ds:datastoreItem xmlns:ds="http://schemas.openxmlformats.org/officeDocument/2006/customXml" ds:itemID="{E2593F8A-63FD-4ED9-A886-9D1E43CFDD82}">
  <ds:schemaRefs>
    <ds:schemaRef ds:uri="http://www.oecd.org/eshare/projectsentre/CtFieldPriority/"/>
    <ds:schemaRef ds:uri="http://schemas.microsoft.com/2003/10/Serialization/Arrays"/>
  </ds:schemaRefs>
</ds:datastoreItem>
</file>

<file path=customXml/itemProps6.xml><?xml version="1.0" encoding="utf-8"?>
<ds:datastoreItem xmlns:ds="http://schemas.openxmlformats.org/officeDocument/2006/customXml" ds:itemID="{7B503AD5-CF2C-47E0-A357-01DABAFAC9F9}">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18</vt:i4>
      </vt:variant>
    </vt:vector>
  </HeadingPairs>
  <TitlesOfParts>
    <vt:vector size="34" baseType="lpstr">
      <vt:lpstr>Chart LMF1.6.A</vt:lpstr>
      <vt:lpstr>Chart LMF1.6.B</vt:lpstr>
      <vt:lpstr>EPR_Men</vt:lpstr>
      <vt:lpstr>EPR_Women</vt:lpstr>
      <vt:lpstr>FTE-EPR_Men</vt:lpstr>
      <vt:lpstr>FTE-EPR_Women</vt:lpstr>
      <vt:lpstr>Chart LMF1.6.C</vt:lpstr>
      <vt:lpstr>PT_Men</vt:lpstr>
      <vt:lpstr>PT_Women</vt:lpstr>
      <vt:lpstr>Chart LMF1.6.D</vt:lpstr>
      <vt:lpstr>Table LMF1.6.A</vt:lpstr>
      <vt:lpstr>Chart LMF1.6.E</vt:lpstr>
      <vt:lpstr>Managers_Women</vt:lpstr>
      <vt:lpstr>Chart LMF1.6.F</vt:lpstr>
      <vt:lpstr>TempEmp_Men</vt:lpstr>
      <vt:lpstr>TempEmp_Women</vt:lpstr>
      <vt:lpstr>'Chart LMF1.6.A'!Print_Area</vt:lpstr>
      <vt:lpstr>'Chart LMF1.6.B'!Print_Area</vt:lpstr>
      <vt:lpstr>'Chart LMF1.6.C'!Print_Area</vt:lpstr>
      <vt:lpstr>'Chart LMF1.6.D'!Print_Area</vt:lpstr>
      <vt:lpstr>'Chart LMF1.6.E'!Print_Area</vt:lpstr>
      <vt:lpstr>'Chart LMF1.6.F'!Print_Area</vt:lpstr>
      <vt:lpstr>EPR_Men!Print_Area</vt:lpstr>
      <vt:lpstr>EPR_Women!Print_Area</vt:lpstr>
      <vt:lpstr>'FTE-EPR_Men'!Print_Area</vt:lpstr>
      <vt:lpstr>'FTE-EPR_Women'!Print_Area</vt:lpstr>
      <vt:lpstr>Managers_Women!Print_Area</vt:lpstr>
      <vt:lpstr>PT_Men!Print_Area</vt:lpstr>
      <vt:lpstr>PT_Women!Print_Area</vt:lpstr>
      <vt:lpstr>'Table LMF1.6.A'!Print_Area</vt:lpstr>
      <vt:lpstr>TempEmp_Men!Print_Area</vt:lpstr>
      <vt:lpstr>TempEmp_Women!Print_Area</vt:lpstr>
      <vt:lpstr>EPR_Men!Print_Titles</vt:lpstr>
      <vt:lpstr>'Table LMF1.6.A'!Print_Titles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LMF6 Gender differences in employment outcomes webwa.xls</dc:title>
  <dc:creator>thevenon_o</dc:creator>
  <cp:lastModifiedBy>LADAIQUE Maxime, ELS/SPD</cp:lastModifiedBy>
  <cp:lastPrinted>2015-03-20T12:04:39Z</cp:lastPrinted>
  <dcterms:created xsi:type="dcterms:W3CDTF">2009-06-17T08:44:44Z</dcterms:created>
  <dcterms:modified xsi:type="dcterms:W3CDTF">2022-08-29T13:17:10Z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Policies">
    <vt:lpwstr/>
  </property>
  <property fmtid="{D5CDD505-2E9C-101B-9397-08002B2CF9AE}" pid="4" name="xd_Signature">
    <vt:lpwstr/>
  </property>
  <property fmtid="{D5CDD505-2E9C-101B-9397-08002B2CF9AE}" pid="5" name="display_urn:schemas-microsoft-com:office:office#Editor">
    <vt:lpwstr>HERZOG Heike-Daniela, ELS/SPD</vt:lpwstr>
  </property>
  <property fmtid="{D5CDD505-2E9C-101B-9397-08002B2CF9AE}" pid="6" name="display_urn:schemas-microsoft-com:office:office#Author">
    <vt:lpwstr>HERZOG Heike-Daniela, ELS/SPD</vt:lpwstr>
  </property>
  <property fmtid="{D5CDD505-2E9C-101B-9397-08002B2CF9AE}" pid="7" name="TemplateUrl">
    <vt:lpwstr/>
  </property>
  <property fmtid="{D5CDD505-2E9C-101B-9397-08002B2CF9AE}" pid="8" name="xd_ProgID">
    <vt:lpwstr/>
  </property>
  <property fmtid="{D5CDD505-2E9C-101B-9397-08002B2CF9AE}" pid="9" name="OECDCountry">
    <vt:lpwstr/>
  </property>
  <property fmtid="{D5CDD505-2E9C-101B-9397-08002B2CF9AE}" pid="10" name="OECDTopic">
    <vt:lpwstr/>
  </property>
  <property fmtid="{D5CDD505-2E9C-101B-9397-08002B2CF9AE}" pid="11" name="OECDCommittee">
    <vt:lpwstr/>
  </property>
  <property fmtid="{D5CDD505-2E9C-101B-9397-08002B2CF9AE}" pid="12" name="OECDPWB">
    <vt:lpwstr>6;#(n/a)|3adabb5f-45b7-4a20-bdde-219e8d9477af</vt:lpwstr>
  </property>
  <property fmtid="{D5CDD505-2E9C-101B-9397-08002B2CF9AE}" pid="13" name="eShareOrganisationTaxHTField0">
    <vt:lpwstr/>
  </property>
  <property fmtid="{D5CDD505-2E9C-101B-9397-08002B2CF9AE}" pid="14" name="OECDKeywords">
    <vt:lpwstr/>
  </property>
  <property fmtid="{D5CDD505-2E9C-101B-9397-08002B2CF9AE}" pid="15" name="OECDHorizontalProjects">
    <vt:lpwstr/>
  </property>
  <property fmtid="{D5CDD505-2E9C-101B-9397-08002B2CF9AE}" pid="16" name="OECDProjectOwnerStructure">
    <vt:lpwstr>49;#ELS/SPD|0e85e649-01ae-435c-b5a2-39c5f49851ef</vt:lpwstr>
  </property>
  <property fmtid="{D5CDD505-2E9C-101B-9397-08002B2CF9AE}" pid="17" name="OECDOrganisation">
    <vt:lpwstr/>
  </property>
  <property fmtid="{D5CDD505-2E9C-101B-9397-08002B2CF9AE}" pid="18" name="_docset_NoMedatataSyncRequired">
    <vt:lpwstr>False</vt:lpwstr>
  </property>
  <property fmtid="{D5CDD505-2E9C-101B-9397-08002B2CF9AE}" pid="19" name="BookId">
    <vt:lpwstr>b0b2b06a-4a62-4478-b87c-93c987e2238e</vt:lpwstr>
  </property>
</Properties>
</file>