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10" windowWidth="14810" windowHeight="8010"/>
  </bookViews>
  <sheets>
    <sheet name="Sheet1" sheetId="1" r:id="rId1"/>
  </sheets>
  <calcPr calcId="144525"/>
</workbook>
</file>

<file path=xl/calcChain.xml><?xml version="1.0" encoding="utf-8"?>
<calcChain xmlns="http://schemas.openxmlformats.org/spreadsheetml/2006/main">
  <c r="C34" i="1" l="1"/>
  <c r="C33" i="1"/>
  <c r="C32" i="1"/>
  <c r="L16" i="1"/>
  <c r="L15" i="1"/>
  <c r="L14" i="1"/>
  <c r="L13" i="1"/>
  <c r="L12" i="1"/>
  <c r="L11" i="1"/>
  <c r="L10" i="1"/>
  <c r="I16" i="1"/>
  <c r="I15" i="1"/>
  <c r="I14" i="1"/>
  <c r="I13" i="1"/>
  <c r="I12" i="1"/>
  <c r="I11" i="1"/>
  <c r="I10" i="1"/>
  <c r="F16" i="1"/>
  <c r="F15" i="1"/>
  <c r="F14" i="1"/>
  <c r="F13" i="1"/>
  <c r="F12" i="1"/>
  <c r="F11" i="1"/>
  <c r="F10" i="1"/>
  <c r="F6" i="1"/>
  <c r="D34" i="1"/>
  <c r="D33" i="1"/>
  <c r="D32" i="1"/>
  <c r="D40" i="1" s="1"/>
  <c r="G40" i="1"/>
  <c r="E6" i="1"/>
  <c r="K16" i="1" s="1"/>
  <c r="D6" i="1"/>
  <c r="J15" i="1" s="1"/>
  <c r="C6" i="1"/>
  <c r="C10" i="1" s="1"/>
  <c r="H38" i="1" l="1"/>
  <c r="F40" i="1"/>
  <c r="H40" i="1"/>
  <c r="D39" i="1"/>
  <c r="E40" i="1"/>
  <c r="E38" i="1"/>
  <c r="E39" i="1"/>
  <c r="F39" i="1"/>
  <c r="G38" i="1"/>
  <c r="C40" i="1"/>
  <c r="D38" i="1"/>
  <c r="H39" i="1"/>
  <c r="G39" i="1"/>
  <c r="C38" i="1"/>
  <c r="C39" i="1"/>
  <c r="F38" i="1"/>
  <c r="G10" i="1"/>
  <c r="D10" i="1"/>
  <c r="D13" i="1"/>
  <c r="J13" i="1"/>
  <c r="J10" i="1"/>
  <c r="G11" i="1"/>
  <c r="J14" i="1"/>
  <c r="G14" i="1"/>
  <c r="J11" i="1"/>
  <c r="D16" i="1"/>
  <c r="D12" i="1"/>
  <c r="J16" i="1"/>
  <c r="G12" i="1"/>
  <c r="J12" i="1"/>
  <c r="E11" i="1"/>
  <c r="H13" i="1"/>
  <c r="K15" i="1"/>
  <c r="E10" i="1"/>
  <c r="H12" i="1"/>
  <c r="K14" i="1"/>
  <c r="C16" i="1"/>
  <c r="H10" i="1"/>
  <c r="K12" i="1"/>
  <c r="C14" i="1"/>
  <c r="D15" i="1"/>
  <c r="E16" i="1"/>
  <c r="H11" i="1"/>
  <c r="K11" i="1"/>
  <c r="C13" i="1"/>
  <c r="D14" i="1"/>
  <c r="E15" i="1"/>
  <c r="G16" i="1"/>
  <c r="K13" i="1"/>
  <c r="C15" i="1"/>
  <c r="K10" i="1"/>
  <c r="C12" i="1"/>
  <c r="E14" i="1"/>
  <c r="G15" i="1"/>
  <c r="H16" i="1"/>
  <c r="C11" i="1"/>
  <c r="E13" i="1"/>
  <c r="H15" i="1"/>
  <c r="D11" i="1"/>
  <c r="E12" i="1"/>
  <c r="G13" i="1"/>
  <c r="H14" i="1"/>
</calcChain>
</file>

<file path=xl/sharedStrings.xml><?xml version="1.0" encoding="utf-8"?>
<sst xmlns="http://schemas.openxmlformats.org/spreadsheetml/2006/main" count="51" uniqueCount="25">
  <si>
    <t>MIR</t>
  </si>
  <si>
    <t>Claim</t>
  </si>
  <si>
    <t>SPEC</t>
  </si>
  <si>
    <t>Anchor</t>
  </si>
  <si>
    <t>APY</t>
  </si>
  <si>
    <t>APD</t>
  </si>
  <si>
    <t>LP - SPEC</t>
  </si>
  <si>
    <t>LP - MIR</t>
  </si>
  <si>
    <t>Norm</t>
  </si>
  <si>
    <t>Crash</t>
  </si>
  <si>
    <t>Transaction costs</t>
  </si>
  <si>
    <t>ANC</t>
  </si>
  <si>
    <t>Sell</t>
  </si>
  <si>
    <t>Pool</t>
  </si>
  <si>
    <t>LP - ANC</t>
  </si>
  <si>
    <t>Days of hodl</t>
  </si>
  <si>
    <t>When to claim/sell/LP tokens?</t>
  </si>
  <si>
    <t>Sell token and deposit UST into Anchor Earn or provide liquidity in a pool?</t>
  </si>
  <si>
    <t>Days to hodl</t>
  </si>
  <si>
    <t>Sum of transaction costs</t>
  </si>
  <si>
    <t>Decision:</t>
  </si>
  <si>
    <t>It depends on how long you want to hold the token / UST. And how much you belive the token can go down. If you for example would hold MIR for 90 days, and it would crash to a value of 75%.</t>
  </si>
  <si>
    <t>You could expect a return of 91% (H14). If you would have sold and deposit that UST into Anchor you would have 104% (C14) now. So Anchor would have been a better choice.</t>
  </si>
  <si>
    <t>If you plan on selling your MIR, SPEC, ANC tokens for UST and hold that for at least 30 days in Anchor Earn, you get your transaction costs back in that 30 days if you deposit a value of 46 UST (E38 to E40).</t>
  </si>
  <si>
    <t>If you plan to hold your MIR, SPEC, ANC tokens in the corresponding LP for at least 60 days (no decrease in value considered) you would break-even after that time with a deposit of 11, 7, 10 UST (H38 to H40).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</si>
</sst>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0" applyNumberFormat="1"/>
    <xf numFmtId="10" fontId="0" fillId="0" borderId="0" xfId="0" applyNumberFormat="1"/>
    <xf numFmtId="164" fontId="0" fillId="0" borderId="0" xfId="0" applyNumberFormat="1"/>
    <xf numFmtId="0" fontId="2" fillId="0" borderId="0" xfId="0" applyFont="1"/>
    <xf numFmtId="4" fontId="0" fillId="0" borderId="0" xfId="0" applyNumberFormat="1"/>
    <xf numFmtId="2" fontId="0" fillId="0" borderId="0" xfId="0" applyNumberFormat="1"/>
    <xf numFmtId="9" fontId="0" fillId="0" borderId="0" xfId="1" applyFont="1"/>
    <xf numFmtId="1" fontId="0" fillId="0" borderId="0" xfId="0" applyNumberFormat="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4"/>
  <sheetViews>
    <sheetView tabSelected="1" topLeftCell="A7" zoomScale="85" zoomScaleNormal="85" workbookViewId="0">
      <selection activeCell="B45" sqref="B45"/>
    </sheetView>
  </sheetViews>
  <sheetFormatPr defaultRowHeight="14.5" x14ac:dyDescent="0.35"/>
  <cols>
    <col min="2" max="2" width="21.6328125" customWidth="1"/>
    <col min="3" max="3" width="9.26953125" bestFit="1" customWidth="1"/>
    <col min="4" max="4" width="8.81640625" bestFit="1" customWidth="1"/>
    <col min="5" max="5" width="8.90625" bestFit="1" customWidth="1"/>
    <col min="6" max="6" width="9.08984375" bestFit="1" customWidth="1"/>
    <col min="7" max="7" width="8.90625" bestFit="1" customWidth="1"/>
    <col min="8" max="8" width="9.08984375" bestFit="1" customWidth="1"/>
    <col min="9" max="9" width="8.81640625" bestFit="1" customWidth="1"/>
    <col min="10" max="11" width="9" bestFit="1" customWidth="1"/>
  </cols>
  <sheetData>
    <row r="2" spans="2:12" ht="21" x14ac:dyDescent="0.5">
      <c r="B2" s="4" t="s">
        <v>17</v>
      </c>
    </row>
    <row r="4" spans="2:12" x14ac:dyDescent="0.35">
      <c r="C4" t="s">
        <v>3</v>
      </c>
      <c r="D4" t="s">
        <v>6</v>
      </c>
      <c r="E4" t="s">
        <v>7</v>
      </c>
      <c r="F4" t="s">
        <v>14</v>
      </c>
    </row>
    <row r="5" spans="2:12" x14ac:dyDescent="0.35">
      <c r="B5" t="s">
        <v>4</v>
      </c>
      <c r="C5" s="2">
        <v>0.19450000000000001</v>
      </c>
      <c r="D5" s="1">
        <v>2.4</v>
      </c>
      <c r="E5" s="1">
        <v>1.1599999999999999</v>
      </c>
      <c r="F5" s="1">
        <v>1.32</v>
      </c>
    </row>
    <row r="6" spans="2:12" x14ac:dyDescent="0.35">
      <c r="B6" t="s">
        <v>5</v>
      </c>
      <c r="C6" s="3">
        <f>(1+C5)^(1/365)-1</f>
        <v>4.8704373931540701E-4</v>
      </c>
      <c r="D6" s="3">
        <f>(1+D5)^(1/365)-1</f>
        <v>3.358436354088612E-3</v>
      </c>
      <c r="E6" s="3">
        <f>(1+E5)^(1/365)-1</f>
        <v>2.112112913613462E-3</v>
      </c>
      <c r="F6" s="3">
        <f>(1+F5)^(1/365)-1</f>
        <v>2.3083236085736925E-3</v>
      </c>
    </row>
    <row r="8" spans="2:12" x14ac:dyDescent="0.35">
      <c r="C8" t="s">
        <v>8</v>
      </c>
      <c r="G8" t="s">
        <v>9</v>
      </c>
      <c r="H8" s="1">
        <v>0.75</v>
      </c>
      <c r="I8" s="1"/>
      <c r="J8" t="s">
        <v>9</v>
      </c>
      <c r="K8" s="1">
        <v>0.5</v>
      </c>
    </row>
    <row r="9" spans="2:12" x14ac:dyDescent="0.35">
      <c r="B9" t="s">
        <v>18</v>
      </c>
      <c r="C9" t="s">
        <v>3</v>
      </c>
      <c r="D9" t="s">
        <v>6</v>
      </c>
      <c r="E9" t="s">
        <v>7</v>
      </c>
      <c r="F9" t="s">
        <v>14</v>
      </c>
      <c r="G9" t="s">
        <v>6</v>
      </c>
      <c r="H9" t="s">
        <v>7</v>
      </c>
      <c r="I9" t="s">
        <v>14</v>
      </c>
      <c r="J9" t="s">
        <v>6</v>
      </c>
      <c r="K9" t="s">
        <v>7</v>
      </c>
      <c r="L9" t="s">
        <v>14</v>
      </c>
    </row>
    <row r="10" spans="2:12" x14ac:dyDescent="0.35">
      <c r="B10">
        <v>10</v>
      </c>
      <c r="C10" s="7">
        <f>1*(1+C$6)^$B10</f>
        <v>1.0048811257910486</v>
      </c>
      <c r="D10" s="7">
        <f>1*(1+D$6)^$B10</f>
        <v>1.0340964952427516</v>
      </c>
      <c r="E10" s="7">
        <f>1*(1+E$6)^$B10</f>
        <v>1.0213230099306845</v>
      </c>
      <c r="F10" s="7">
        <f>1*(1+F$6)^$B10</f>
        <v>1.0233244941180777</v>
      </c>
      <c r="G10" s="7">
        <f>$H$8*1*(1+D$6)^$B10</f>
        <v>0.7755723714320637</v>
      </c>
      <c r="H10" s="7">
        <f>$H$8*1*(1+E$6)^$B10</f>
        <v>0.76599225744801336</v>
      </c>
      <c r="I10" s="7">
        <f>$H$8*1*(1+F$6)^$B10</f>
        <v>0.76749337058855827</v>
      </c>
      <c r="J10" s="7">
        <f>$K$8*1*(1+D$6)^$B10</f>
        <v>0.5170482476213758</v>
      </c>
      <c r="K10" s="7">
        <f>$K$8*1*(1+E$6)^$B10</f>
        <v>0.51066150496534224</v>
      </c>
      <c r="L10" s="7">
        <f>$K$8*1*(1+F$6)^$B10</f>
        <v>0.51166224705903884</v>
      </c>
    </row>
    <row r="11" spans="2:12" x14ac:dyDescent="0.35">
      <c r="B11">
        <v>15</v>
      </c>
      <c r="C11" s="7">
        <f>1*(1+C$6)^$B11</f>
        <v>1.0073306159522952</v>
      </c>
      <c r="D11" s="7">
        <f>1*(1+D$6)^$B11</f>
        <v>1.0515782606577257</v>
      </c>
      <c r="E11" s="7">
        <f>1*(1+E$6)^$B11</f>
        <v>1.0321544152880113</v>
      </c>
      <c r="F11" s="7">
        <f t="shared" ref="F11:F16" si="0">1*(1+F$6)^$B11</f>
        <v>1.0351899669643312</v>
      </c>
      <c r="G11" s="7">
        <f>$H$8*1*(1+D$6)^$B11</f>
        <v>0.78868369549329431</v>
      </c>
      <c r="H11" s="7">
        <f>$H$8*1*(1+E$6)^$B11</f>
        <v>0.7741158114660085</v>
      </c>
      <c r="I11" s="7">
        <f t="shared" ref="I11:I16" si="1">$H$8*1*(1+F$6)^$B11</f>
        <v>0.77639247522324839</v>
      </c>
      <c r="J11" s="7">
        <f>$K$8*1*(1+D$6)^$B11</f>
        <v>0.52578913032886287</v>
      </c>
      <c r="K11" s="7">
        <f>$K$8*1*(1+E$6)^$B11</f>
        <v>0.51607720764400566</v>
      </c>
      <c r="L11" s="7">
        <f t="shared" ref="L11:L16" si="2">$K$8*1*(1+F$6)^$B11</f>
        <v>0.51759498348216559</v>
      </c>
    </row>
    <row r="12" spans="2:12" x14ac:dyDescent="0.35">
      <c r="B12">
        <v>30</v>
      </c>
      <c r="C12" s="7">
        <f>1*(1+C$6)^$B12</f>
        <v>1.0147149698348303</v>
      </c>
      <c r="D12" s="7">
        <f>1*(1+D$6)^$B12</f>
        <v>1.1058168382879281</v>
      </c>
      <c r="E12" s="7">
        <f>1*(1+E$6)^$B12</f>
        <v>1.0653427369985364</v>
      </c>
      <c r="F12" s="7">
        <f t="shared" si="0"/>
        <v>1.071618267703613</v>
      </c>
      <c r="G12" s="7">
        <f>$H$8*1*(1+D$6)^$B12</f>
        <v>0.82936262871594613</v>
      </c>
      <c r="H12" s="7">
        <f>$H$8*1*(1+E$6)^$B12</f>
        <v>0.79900705274890238</v>
      </c>
      <c r="I12" s="7">
        <f t="shared" si="1"/>
        <v>0.80371370077770976</v>
      </c>
      <c r="J12" s="7">
        <f>$K$8*1*(1+D$6)^$B12</f>
        <v>0.55290841914396405</v>
      </c>
      <c r="K12" s="7">
        <f>$K$8*1*(1+E$6)^$B12</f>
        <v>0.53267136849926822</v>
      </c>
      <c r="L12" s="7">
        <f t="shared" si="2"/>
        <v>0.53580913385180651</v>
      </c>
    </row>
    <row r="13" spans="2:12" x14ac:dyDescent="0.35">
      <c r="B13">
        <v>60</v>
      </c>
      <c r="C13" s="7">
        <f>1*(1+C$6)^$B13</f>
        <v>1.0296464700069006</v>
      </c>
      <c r="D13" s="7">
        <f>1*(1+D$6)^$B13</f>
        <v>1.2228308798411096</v>
      </c>
      <c r="E13" s="7">
        <f>1*(1+E$6)^$B13</f>
        <v>1.134955147275533</v>
      </c>
      <c r="F13" s="7">
        <f t="shared" si="0"/>
        <v>1.1483657116760919</v>
      </c>
      <c r="G13" s="7">
        <f>$H$8*1*(1+D$6)^$B13</f>
        <v>0.91712315988083226</v>
      </c>
      <c r="H13" s="7">
        <f>$H$8*1*(1+E$6)^$B13</f>
        <v>0.85121636045664983</v>
      </c>
      <c r="I13" s="7">
        <f t="shared" si="1"/>
        <v>0.86127428375706894</v>
      </c>
      <c r="J13" s="7">
        <f>$K$8*1*(1+D$6)^$B13</f>
        <v>0.6114154399205548</v>
      </c>
      <c r="K13" s="7">
        <f>$K$8*1*(1+E$6)^$B13</f>
        <v>0.56747757363776652</v>
      </c>
      <c r="L13" s="7">
        <f t="shared" si="2"/>
        <v>0.57418285583804596</v>
      </c>
    </row>
    <row r="14" spans="2:12" x14ac:dyDescent="0.35">
      <c r="B14">
        <v>90</v>
      </c>
      <c r="C14" s="7">
        <f>1*(1+C$6)^$B14</f>
        <v>1.0447976867535915</v>
      </c>
      <c r="D14" s="7">
        <f>1*(1+D$6)^$B14</f>
        <v>1.352226977306741</v>
      </c>
      <c r="E14" s="7">
        <f>1*(1+E$6)^$B14</f>
        <v>1.2091162229690939</v>
      </c>
      <c r="F14" s="7">
        <f t="shared" si="0"/>
        <v>1.23060967463656</v>
      </c>
      <c r="G14" s="7">
        <f>$H$8*1*(1+D$6)^$B14</f>
        <v>1.0141702329800557</v>
      </c>
      <c r="H14" s="7">
        <f>$H$8*1*(1+E$6)^$B14</f>
        <v>0.90683716722682051</v>
      </c>
      <c r="I14" s="7">
        <f t="shared" si="1"/>
        <v>0.92295725597741995</v>
      </c>
      <c r="J14" s="7">
        <f>$K$8*1*(1+D$6)^$B14</f>
        <v>0.67611348865337051</v>
      </c>
      <c r="K14" s="7">
        <f>$K$8*1*(1+E$6)^$B14</f>
        <v>0.60455811148454697</v>
      </c>
      <c r="L14" s="7">
        <f t="shared" si="2"/>
        <v>0.61530483731828001</v>
      </c>
    </row>
    <row r="15" spans="2:12" x14ac:dyDescent="0.35">
      <c r="B15">
        <v>180</v>
      </c>
      <c r="C15" s="7">
        <f>1*(1+C$6)^$B15</f>
        <v>1.0916022062456556</v>
      </c>
      <c r="D15" s="7">
        <f>1*(1+D$6)^$B15</f>
        <v>1.8285177981561265</v>
      </c>
      <c r="E15" s="7">
        <f>1*(1+E$6)^$B15</f>
        <v>1.4619620406470477</v>
      </c>
      <c r="F15" s="7">
        <f t="shared" si="0"/>
        <v>1.5144001713091</v>
      </c>
      <c r="G15" s="7">
        <f>$H$8*1*(1+D$6)^$B15</f>
        <v>1.3713883486170948</v>
      </c>
      <c r="H15" s="7">
        <f>$H$8*1*(1+E$6)^$B15</f>
        <v>1.0964715304852857</v>
      </c>
      <c r="I15" s="7">
        <f t="shared" si="1"/>
        <v>1.1358001284818249</v>
      </c>
      <c r="J15" s="7">
        <f>$K$8*1*(1+D$6)^$B15</f>
        <v>0.91425889907806324</v>
      </c>
      <c r="K15" s="7">
        <f>$K$8*1*(1+E$6)^$B15</f>
        <v>0.73098102032352386</v>
      </c>
      <c r="L15" s="7">
        <f t="shared" si="2"/>
        <v>0.75720008565454999</v>
      </c>
    </row>
    <row r="16" spans="2:12" x14ac:dyDescent="0.35">
      <c r="B16">
        <v>365</v>
      </c>
      <c r="C16" s="7">
        <f>1*(1+C$6)^$B16</f>
        <v>1.1944999999999499</v>
      </c>
      <c r="D16" s="7">
        <f>1*(1+D$6)^$B16</f>
        <v>3.3999999999999</v>
      </c>
      <c r="E16" s="7">
        <f>1*(1+E$6)^$B16</f>
        <v>2.1600000000000246</v>
      </c>
      <c r="F16" s="7">
        <f t="shared" si="0"/>
        <v>2.3199999999999488</v>
      </c>
      <c r="G16" s="7">
        <f>$H$8*1*(1+D$6)^$B16</f>
        <v>2.5499999999999252</v>
      </c>
      <c r="H16" s="7">
        <f>$H$8*1*(1+E$6)^$B16</f>
        <v>1.6200000000000183</v>
      </c>
      <c r="I16" s="7">
        <f t="shared" si="1"/>
        <v>1.7399999999999616</v>
      </c>
      <c r="J16" s="7">
        <f>$K$8*1*(1+D$6)^$B16</f>
        <v>1.69999999999995</v>
      </c>
      <c r="K16" s="7">
        <f>$K$8*1*(1+E$6)^$B16</f>
        <v>1.0800000000000123</v>
      </c>
      <c r="L16" s="7">
        <f t="shared" si="2"/>
        <v>1.1599999999999744</v>
      </c>
    </row>
    <row r="18" spans="2:5" x14ac:dyDescent="0.35">
      <c r="B18" t="s">
        <v>20</v>
      </c>
    </row>
    <row r="19" spans="2:5" x14ac:dyDescent="0.35">
      <c r="B19" t="s">
        <v>21</v>
      </c>
    </row>
    <row r="20" spans="2:5" x14ac:dyDescent="0.35">
      <c r="B20" t="s">
        <v>22</v>
      </c>
    </row>
    <row r="22" spans="2:5" ht="21" x14ac:dyDescent="0.5">
      <c r="B22" s="4" t="s">
        <v>16</v>
      </c>
    </row>
    <row r="25" spans="2:5" x14ac:dyDescent="0.35">
      <c r="B25" t="s">
        <v>10</v>
      </c>
      <c r="C25" t="s">
        <v>2</v>
      </c>
      <c r="D25" t="s">
        <v>0</v>
      </c>
      <c r="E25" t="s">
        <v>11</v>
      </c>
    </row>
    <row r="26" spans="2:5" x14ac:dyDescent="0.35">
      <c r="B26" t="s">
        <v>1</v>
      </c>
      <c r="C26" s="5">
        <v>1.55098</v>
      </c>
      <c r="D26" s="5">
        <v>0.3</v>
      </c>
      <c r="E26" s="5">
        <v>0.76200000000000001</v>
      </c>
    </row>
    <row r="27" spans="2:5" x14ac:dyDescent="0.35">
      <c r="B27" t="s">
        <v>12</v>
      </c>
      <c r="C27" s="5">
        <v>0.37</v>
      </c>
      <c r="D27" s="5">
        <v>0.37</v>
      </c>
      <c r="E27" s="5">
        <v>0.37</v>
      </c>
    </row>
    <row r="28" spans="2:5" x14ac:dyDescent="0.35">
      <c r="B28" t="s">
        <v>13</v>
      </c>
      <c r="C28" s="5">
        <v>1.152247</v>
      </c>
      <c r="D28" s="5">
        <v>1.152247</v>
      </c>
      <c r="E28" s="5">
        <v>1.152247</v>
      </c>
    </row>
    <row r="31" spans="2:5" x14ac:dyDescent="0.35">
      <c r="B31" t="s">
        <v>19</v>
      </c>
      <c r="C31" t="s">
        <v>12</v>
      </c>
      <c r="D31" t="s">
        <v>13</v>
      </c>
    </row>
    <row r="32" spans="2:5" x14ac:dyDescent="0.35">
      <c r="B32" t="s">
        <v>0</v>
      </c>
      <c r="C32" s="6">
        <f>D26+D27</f>
        <v>0.66999999999999993</v>
      </c>
      <c r="D32" s="6">
        <f>D26+D28</f>
        <v>1.4522470000000001</v>
      </c>
    </row>
    <row r="33" spans="2:8" x14ac:dyDescent="0.35">
      <c r="B33" t="s">
        <v>2</v>
      </c>
      <c r="C33" s="6">
        <f>E26+E27</f>
        <v>1.1320000000000001</v>
      </c>
      <c r="D33" s="6">
        <f>C26+C28</f>
        <v>2.703227</v>
      </c>
    </row>
    <row r="34" spans="2:8" x14ac:dyDescent="0.35">
      <c r="B34" t="s">
        <v>11</v>
      </c>
      <c r="C34" s="6">
        <f>C26+C27</f>
        <v>1.9209800000000001</v>
      </c>
      <c r="D34" s="6">
        <f>E28+E26</f>
        <v>1.914247</v>
      </c>
    </row>
    <row r="36" spans="2:8" x14ac:dyDescent="0.35">
      <c r="B36" t="s">
        <v>15</v>
      </c>
      <c r="C36">
        <v>10</v>
      </c>
      <c r="D36">
        <v>10</v>
      </c>
      <c r="E36">
        <v>30</v>
      </c>
      <c r="F36">
        <v>30</v>
      </c>
      <c r="G36">
        <v>60</v>
      </c>
      <c r="H36">
        <v>60</v>
      </c>
    </row>
    <row r="37" spans="2:8" x14ac:dyDescent="0.35">
      <c r="C37" t="s">
        <v>12</v>
      </c>
      <c r="D37" t="s">
        <v>13</v>
      </c>
      <c r="E37" t="s">
        <v>12</v>
      </c>
      <c r="F37" t="s">
        <v>13</v>
      </c>
      <c r="G37" t="s">
        <v>12</v>
      </c>
      <c r="H37" t="s">
        <v>13</v>
      </c>
    </row>
    <row r="38" spans="2:8" x14ac:dyDescent="0.35">
      <c r="B38" t="s">
        <v>0</v>
      </c>
      <c r="C38" s="8">
        <f>$C$32/((1+$C$6)^C$36-1)</f>
        <v>137.26341599896881</v>
      </c>
      <c r="D38" s="8">
        <f>$D$32/((1+$E$6)^D$36-1)</f>
        <v>68.107035766567421</v>
      </c>
      <c r="E38" s="8">
        <f>$C$32/((1+$C$6)^E$36-1)</f>
        <v>45.531863640937253</v>
      </c>
      <c r="F38" s="8">
        <f t="shared" ref="E38:H38" si="3">$D$32/((1+$E$6)^F$36-1)</f>
        <v>22.225071472480987</v>
      </c>
      <c r="G38" s="8">
        <f>$C$32/((1+$C$6)^G$36-1)</f>
        <v>22.599655198209074</v>
      </c>
      <c r="H38" s="8">
        <f t="shared" si="3"/>
        <v>10.76096043254282</v>
      </c>
    </row>
    <row r="39" spans="2:8" x14ac:dyDescent="0.35">
      <c r="B39" t="s">
        <v>2</v>
      </c>
      <c r="C39" s="8">
        <f>$C$32/((1+$C$6)^C$36-1)</f>
        <v>137.26341599896881</v>
      </c>
      <c r="D39" s="8">
        <f>$D$32/((1+$D$6)^D$36-1)</f>
        <v>42.592266145263885</v>
      </c>
      <c r="E39" s="8">
        <f>$C$32/((1+$C$6)^E$36-1)</f>
        <v>45.531863640937253</v>
      </c>
      <c r="F39" s="8">
        <f t="shared" ref="E39:H39" si="4">$D$32/((1+$D$6)^F$36-1)</f>
        <v>13.724157927006186</v>
      </c>
      <c r="G39" s="8">
        <f>$C$32/((1+$C$6)^G$36-1)</f>
        <v>22.599655198209074</v>
      </c>
      <c r="H39" s="8">
        <f t="shared" si="4"/>
        <v>6.5172609875055478</v>
      </c>
    </row>
    <row r="40" spans="2:8" x14ac:dyDescent="0.35">
      <c r="B40" t="s">
        <v>11</v>
      </c>
      <c r="C40" s="8">
        <f>$C$32/((1+$C$6)^C$36-1)</f>
        <v>137.26341599896881</v>
      </c>
      <c r="D40" s="8">
        <f>$D$32/((1+$F$6)^D$36-1)</f>
        <v>62.262743734040242</v>
      </c>
      <c r="E40" s="8">
        <f>$C$32/((1+$C$6)^E$36-1)</f>
        <v>45.531863640937253</v>
      </c>
      <c r="F40" s="8">
        <f t="shared" ref="E40:H40" si="5">$D$32/((1+$F$6)^F$36-1)</f>
        <v>20.277605792002937</v>
      </c>
      <c r="G40" s="8">
        <f>$C$32/((1+$C$6)^G$36-1)</f>
        <v>22.599655198209074</v>
      </c>
      <c r="H40" s="8">
        <f t="shared" si="5"/>
        <v>9.7882926155506009</v>
      </c>
    </row>
    <row r="42" spans="2:8" x14ac:dyDescent="0.35">
      <c r="B42" t="s">
        <v>20</v>
      </c>
    </row>
    <row r="43" spans="2:8" x14ac:dyDescent="0.35">
      <c r="B43" t="s">
        <v>23</v>
      </c>
    </row>
    <row r="44" spans="2:8" x14ac:dyDescent="0.35">
      <c r="B44" t="s">
        <v>24</v>
      </c>
    </row>
  </sheetData>
  <conditionalFormatting sqref="C10:L10">
    <cfRule type="colorScale" priority="7">
      <colorScale>
        <cfvo type="min"/>
        <cfvo type="percentile" val="50"/>
        <cfvo type="max"/>
        <color rgb="FFF8696B"/>
        <color rgb="FFFFEB84"/>
        <color rgb="FF63BE7B"/>
      </colorScale>
    </cfRule>
  </conditionalFormatting>
  <conditionalFormatting sqref="C11:L11">
    <cfRule type="colorScale" priority="6">
      <colorScale>
        <cfvo type="min"/>
        <cfvo type="percentile" val="50"/>
        <cfvo type="max"/>
        <color rgb="FFF8696B"/>
        <color rgb="FFFFEB84"/>
        <color rgb="FF63BE7B"/>
      </colorScale>
    </cfRule>
  </conditionalFormatting>
  <conditionalFormatting sqref="C12:L12">
    <cfRule type="colorScale" priority="5">
      <colorScale>
        <cfvo type="min"/>
        <cfvo type="percentile" val="50"/>
        <cfvo type="max"/>
        <color rgb="FFF8696B"/>
        <color rgb="FFFFEB84"/>
        <color rgb="FF63BE7B"/>
      </colorScale>
    </cfRule>
  </conditionalFormatting>
  <conditionalFormatting sqref="C13:L13">
    <cfRule type="colorScale" priority="4">
      <colorScale>
        <cfvo type="min"/>
        <cfvo type="percentile" val="50"/>
        <cfvo type="max"/>
        <color rgb="FFF8696B"/>
        <color rgb="FFFFEB84"/>
        <color rgb="FF63BE7B"/>
      </colorScale>
    </cfRule>
  </conditionalFormatting>
  <conditionalFormatting sqref="C14:L14">
    <cfRule type="colorScale" priority="3">
      <colorScale>
        <cfvo type="min"/>
        <cfvo type="percentile" val="50"/>
        <cfvo type="max"/>
        <color rgb="FFF8696B"/>
        <color rgb="FFFFEB84"/>
        <color rgb="FF63BE7B"/>
      </colorScale>
    </cfRule>
  </conditionalFormatting>
  <conditionalFormatting sqref="C15:L15">
    <cfRule type="colorScale" priority="2">
      <colorScale>
        <cfvo type="min"/>
        <cfvo type="percentile" val="50"/>
        <cfvo type="max"/>
        <color rgb="FFF8696B"/>
        <color rgb="FFFFEB84"/>
        <color rgb="FF63BE7B"/>
      </colorScale>
    </cfRule>
  </conditionalFormatting>
  <conditionalFormatting sqref="C16:L1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2021-10-08T11:47:54Z</dcterms:modified>
</cp:coreProperties>
</file>