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uff\2º Ano\1º Semestre\EA\Desafio\"/>
    </mc:Choice>
  </mc:AlternateContent>
  <xr:revisionPtr revIDLastSave="0" documentId="8_{C67D17ED-B776-4BB8-9B80-DB7313F6DF87}" xr6:coauthVersionLast="47" xr6:coauthVersionMax="47" xr10:uidLastSave="{00000000-0000-0000-0000-000000000000}"/>
  <bookViews>
    <workbookView xWindow="-120" yWindow="-120" windowWidth="29040" windowHeight="15990" xr2:uid="{6D552B75-111B-4B5F-A8A8-33AF0EE36F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L29" i="1"/>
  <c r="L20" i="1"/>
  <c r="J30" i="1"/>
  <c r="K29" i="1"/>
  <c r="K28" i="1"/>
  <c r="K27" i="1"/>
  <c r="K26" i="1"/>
  <c r="K25" i="1"/>
  <c r="K24" i="1"/>
  <c r="K23" i="1"/>
  <c r="K22" i="1"/>
  <c r="K21" i="1"/>
  <c r="K20" i="1"/>
  <c r="J21" i="1"/>
  <c r="J22" i="1"/>
  <c r="J23" i="1"/>
  <c r="J24" i="1"/>
  <c r="J25" i="1"/>
  <c r="J26" i="1"/>
  <c r="J27" i="1"/>
  <c r="J28" i="1"/>
  <c r="J29" i="1"/>
  <c r="J20" i="1"/>
  <c r="M16" i="1"/>
  <c r="M15" i="1"/>
  <c r="M14" i="1"/>
  <c r="M13" i="1"/>
  <c r="M12" i="1"/>
  <c r="K12" i="1"/>
  <c r="L12" i="1"/>
  <c r="K13" i="1"/>
  <c r="L13" i="1"/>
  <c r="K14" i="1"/>
  <c r="L14" i="1"/>
  <c r="K15" i="1"/>
  <c r="L15" i="1"/>
  <c r="K16" i="1"/>
  <c r="L16" i="1"/>
  <c r="J16" i="1"/>
  <c r="J15" i="1"/>
  <c r="J14" i="1"/>
  <c r="J13" i="1"/>
  <c r="J12" i="1"/>
  <c r="M5" i="1"/>
  <c r="M4" i="1"/>
</calcChain>
</file>

<file path=xl/sharedStrings.xml><?xml version="1.0" encoding="utf-8"?>
<sst xmlns="http://schemas.openxmlformats.org/spreadsheetml/2006/main" count="147" uniqueCount="34">
  <si>
    <t>Género</t>
  </si>
  <si>
    <t>Altura (cm)</t>
  </si>
  <si>
    <t>Idade</t>
  </si>
  <si>
    <t>Peso</t>
  </si>
  <si>
    <t>Possui portátil?</t>
  </si>
  <si>
    <t>Marca</t>
  </si>
  <si>
    <t>Grau de satisfação com o portátil.</t>
  </si>
  <si>
    <t>Masculino</t>
  </si>
  <si>
    <t>Sim</t>
  </si>
  <si>
    <t>Asus</t>
  </si>
  <si>
    <t>Lenovo</t>
  </si>
  <si>
    <t>Apple</t>
  </si>
  <si>
    <t>Feminino</t>
  </si>
  <si>
    <t>Acer</t>
  </si>
  <si>
    <t>Toshiba</t>
  </si>
  <si>
    <t>HP</t>
  </si>
  <si>
    <t>Dell</t>
  </si>
  <si>
    <t>Samsung</t>
  </si>
  <si>
    <t>MSI</t>
  </si>
  <si>
    <t>Huawei</t>
  </si>
  <si>
    <t>Amostra</t>
  </si>
  <si>
    <t>Proporção relativa</t>
  </si>
  <si>
    <t>a</t>
  </si>
  <si>
    <t>Tem portátil? (%)</t>
  </si>
  <si>
    <t>Não</t>
  </si>
  <si>
    <t>Média</t>
  </si>
  <si>
    <t>Mediana</t>
  </si>
  <si>
    <t>Percentil 25</t>
  </si>
  <si>
    <t>Percentil 75</t>
  </si>
  <si>
    <t>Desvio padrão</t>
  </si>
  <si>
    <t>Altura</t>
  </si>
  <si>
    <t>Grau de Satisfação</t>
  </si>
  <si>
    <t>Total</t>
  </si>
  <si>
    <t>Grau de Satisfação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</si>
</sst>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Fill="1" applyBorder="1"/>
    <xf numFmtId="0" fontId="0" fillId="0" borderId="0" xfId="0" applyFill="1"/>
    <xf numFmtId="0" fontId="0" fillId="0" borderId="1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9" xfId="0" applyBorder="1"/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1" fillId="0" borderId="11" xfId="0" applyFont="1" applyFill="1" applyBorder="1"/>
    <xf numFmtId="0" fontId="0" fillId="0" borderId="12" xfId="0" applyBorder="1"/>
    <xf numFmtId="0" fontId="0" fillId="0" borderId="8" xfId="0" applyBorder="1"/>
    <xf numFmtId="0" fontId="0" fillId="3" borderId="5" xfId="0" applyFill="1" applyBorder="1"/>
    <xf numFmtId="0" fontId="0" fillId="3" borderId="7" xfId="0" applyFill="1" applyBorder="1"/>
    <xf numFmtId="0" fontId="0" fillId="2" borderId="3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8B84-7183-462C-9910-417AE19155CD}">
  <dimension ref="A1:U36"/>
  <sheetViews>
    <sheetView tabSelected="1" workbookViewId="0">
      <selection activeCell="I6" sqref="I6"/>
    </sheetView>
  </sheetViews>
  <sheetFormatPr defaultRowHeight="15" x14ac:dyDescent="0.25"/>
  <cols>
    <col min="1" max="1" width="14.7109375" customWidth="1"/>
    <col min="2" max="2" width="10.5703125" customWidth="1"/>
    <col min="3" max="3" width="6.140625" customWidth="1"/>
    <col min="4" max="4" width="5.5703125" customWidth="1"/>
    <col min="5" max="5" width="14.7109375" customWidth="1"/>
    <col min="6" max="6" width="9.28515625" customWidth="1"/>
    <col min="7" max="7" width="28.42578125" customWidth="1"/>
    <col min="8" max="8" width="13.28515625" customWidth="1"/>
    <col min="9" max="9" width="19.42578125" customWidth="1"/>
    <col min="10" max="10" width="19.85546875" customWidth="1"/>
    <col min="11" max="11" width="23.7109375" customWidth="1"/>
    <col min="12" max="12" width="20.7109375" customWidth="1"/>
    <col min="13" max="13" width="20.42578125" customWidth="1"/>
    <col min="14" max="14" width="15.28515625" customWidth="1"/>
  </cols>
  <sheetData>
    <row r="1" spans="1:2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21" ht="15.75" thickBot="1" x14ac:dyDescent="0.3">
      <c r="A2" s="5" t="s">
        <v>7</v>
      </c>
      <c r="B2" s="1">
        <v>180</v>
      </c>
      <c r="C2" s="1">
        <v>19</v>
      </c>
      <c r="D2" s="1">
        <v>77</v>
      </c>
      <c r="E2" s="1" t="s">
        <v>8</v>
      </c>
      <c r="F2" s="1" t="s">
        <v>9</v>
      </c>
      <c r="G2" s="6">
        <v>4</v>
      </c>
    </row>
    <row r="3" spans="1:21" x14ac:dyDescent="0.25">
      <c r="A3" s="5" t="s">
        <v>7</v>
      </c>
      <c r="B3" s="1">
        <v>188</v>
      </c>
      <c r="C3" s="1">
        <v>20</v>
      </c>
      <c r="D3" s="1">
        <v>74</v>
      </c>
      <c r="E3" s="1" t="s">
        <v>8</v>
      </c>
      <c r="F3" s="1" t="s">
        <v>10</v>
      </c>
      <c r="G3" s="6">
        <v>4</v>
      </c>
      <c r="I3" s="13" t="s">
        <v>20</v>
      </c>
      <c r="J3" s="14">
        <v>35</v>
      </c>
      <c r="L3" s="13" t="s">
        <v>0</v>
      </c>
      <c r="M3" s="19" t="s">
        <v>21</v>
      </c>
      <c r="U3" t="s">
        <v>22</v>
      </c>
    </row>
    <row r="4" spans="1:21" x14ac:dyDescent="0.25">
      <c r="A4" s="5" t="s">
        <v>7</v>
      </c>
      <c r="B4" s="1">
        <v>183</v>
      </c>
      <c r="C4" s="1">
        <v>18</v>
      </c>
      <c r="D4" s="1">
        <v>84</v>
      </c>
      <c r="E4" s="1" t="s">
        <v>8</v>
      </c>
      <c r="F4" s="1" t="s">
        <v>11</v>
      </c>
      <c r="G4" s="6">
        <v>4</v>
      </c>
      <c r="I4" s="15" t="s">
        <v>7</v>
      </c>
      <c r="J4" s="16">
        <v>33</v>
      </c>
      <c r="L4" s="20" t="s">
        <v>7</v>
      </c>
      <c r="M4" s="16">
        <f>J4/J3*100</f>
        <v>94.285714285714278</v>
      </c>
    </row>
    <row r="5" spans="1:21" ht="15.75" thickBot="1" x14ac:dyDescent="0.3">
      <c r="A5" s="5" t="s">
        <v>12</v>
      </c>
      <c r="B5" s="1">
        <v>153</v>
      </c>
      <c r="C5" s="1">
        <v>19</v>
      </c>
      <c r="D5" s="1">
        <v>45</v>
      </c>
      <c r="E5" s="1" t="s">
        <v>8</v>
      </c>
      <c r="F5" s="1" t="s">
        <v>13</v>
      </c>
      <c r="G5" s="6">
        <v>3</v>
      </c>
      <c r="I5" s="17" t="s">
        <v>12</v>
      </c>
      <c r="J5" s="18">
        <v>2</v>
      </c>
      <c r="L5" s="21" t="s">
        <v>12</v>
      </c>
      <c r="M5" s="18">
        <f>J5/J3*100</f>
        <v>5.7142857142857144</v>
      </c>
    </row>
    <row r="6" spans="1:21" x14ac:dyDescent="0.25">
      <c r="A6" s="5" t="s">
        <v>7</v>
      </c>
      <c r="B6" s="1">
        <v>176</v>
      </c>
      <c r="C6" s="1">
        <v>18</v>
      </c>
      <c r="D6" s="1">
        <v>75</v>
      </c>
      <c r="E6" s="1" t="s">
        <v>8</v>
      </c>
      <c r="F6" s="1" t="s">
        <v>9</v>
      </c>
      <c r="G6" s="6">
        <v>5</v>
      </c>
    </row>
    <row r="7" spans="1:21" ht="15.75" thickBot="1" x14ac:dyDescent="0.3">
      <c r="A7" s="5" t="s">
        <v>7</v>
      </c>
      <c r="B7" s="1">
        <v>175</v>
      </c>
      <c r="C7" s="1">
        <v>18</v>
      </c>
      <c r="D7" s="1">
        <v>75</v>
      </c>
      <c r="E7" s="1" t="s">
        <v>8</v>
      </c>
      <c r="F7" s="1" t="s">
        <v>10</v>
      </c>
      <c r="G7" s="6">
        <v>4</v>
      </c>
    </row>
    <row r="8" spans="1:21" ht="15.75" thickBot="1" x14ac:dyDescent="0.3">
      <c r="A8" s="5" t="s">
        <v>7</v>
      </c>
      <c r="B8" s="1">
        <v>167</v>
      </c>
      <c r="C8" s="1">
        <v>19</v>
      </c>
      <c r="D8" s="1">
        <v>55</v>
      </c>
      <c r="E8" s="1" t="s">
        <v>8</v>
      </c>
      <c r="F8" s="1" t="s">
        <v>9</v>
      </c>
      <c r="G8" s="6">
        <v>3</v>
      </c>
      <c r="J8" s="31" t="s">
        <v>8</v>
      </c>
      <c r="K8" s="32" t="s">
        <v>24</v>
      </c>
    </row>
    <row r="9" spans="1:21" ht="15.75" thickBot="1" x14ac:dyDescent="0.3">
      <c r="A9" s="5" t="s">
        <v>7</v>
      </c>
      <c r="B9" s="1">
        <v>183</v>
      </c>
      <c r="C9" s="1">
        <v>25</v>
      </c>
      <c r="D9" s="1">
        <v>76</v>
      </c>
      <c r="E9" s="1" t="s">
        <v>8</v>
      </c>
      <c r="F9" s="1" t="s">
        <v>13</v>
      </c>
      <c r="G9" s="6">
        <v>4</v>
      </c>
      <c r="I9" s="31" t="s">
        <v>23</v>
      </c>
      <c r="J9" s="22">
        <v>100</v>
      </c>
      <c r="K9" s="23">
        <v>0</v>
      </c>
    </row>
    <row r="10" spans="1:21" ht="15.75" thickBot="1" x14ac:dyDescent="0.3">
      <c r="A10" s="5" t="s">
        <v>7</v>
      </c>
      <c r="B10" s="1">
        <v>166</v>
      </c>
      <c r="C10" s="1">
        <v>20</v>
      </c>
      <c r="D10" s="1">
        <v>70</v>
      </c>
      <c r="E10" s="1" t="s">
        <v>8</v>
      </c>
      <c r="F10" s="1" t="s">
        <v>14</v>
      </c>
      <c r="G10" s="6">
        <v>4</v>
      </c>
    </row>
    <row r="11" spans="1:21" ht="15.75" thickBot="1" x14ac:dyDescent="0.3">
      <c r="A11" s="5" t="s">
        <v>7</v>
      </c>
      <c r="B11" s="1">
        <v>171</v>
      </c>
      <c r="C11" s="1">
        <v>21</v>
      </c>
      <c r="D11" s="1">
        <v>54</v>
      </c>
      <c r="E11" s="1" t="s">
        <v>8</v>
      </c>
      <c r="F11" s="1" t="s">
        <v>9</v>
      </c>
      <c r="G11" s="6">
        <v>5</v>
      </c>
      <c r="J11" s="13" t="s">
        <v>30</v>
      </c>
      <c r="K11" s="27" t="s">
        <v>2</v>
      </c>
      <c r="L11" s="27" t="s">
        <v>3</v>
      </c>
      <c r="M11" s="19" t="s">
        <v>31</v>
      </c>
    </row>
    <row r="12" spans="1:21" x14ac:dyDescent="0.25">
      <c r="A12" s="5" t="s">
        <v>7</v>
      </c>
      <c r="B12" s="1">
        <v>175</v>
      </c>
      <c r="C12" s="1">
        <v>19</v>
      </c>
      <c r="D12" s="1">
        <v>53</v>
      </c>
      <c r="E12" s="1" t="s">
        <v>8</v>
      </c>
      <c r="F12" s="1" t="s">
        <v>15</v>
      </c>
      <c r="G12" s="6">
        <v>5</v>
      </c>
      <c r="I12" s="28" t="s">
        <v>25</v>
      </c>
      <c r="J12" s="20">
        <f>AVERAGE(B2:B36)</f>
        <v>177.91428571428571</v>
      </c>
      <c r="K12" s="12">
        <f t="shared" ref="K12:M12" si="0">AVERAGE(C2:C36)</f>
        <v>20.085714285714285</v>
      </c>
      <c r="L12" s="12">
        <f t="shared" si="0"/>
        <v>72.400000000000006</v>
      </c>
      <c r="M12" s="16">
        <f>AVERAGE(G2:G36)</f>
        <v>4.1714285714285717</v>
      </c>
    </row>
    <row r="13" spans="1:21" x14ac:dyDescent="0.25">
      <c r="A13" s="5" t="s">
        <v>7</v>
      </c>
      <c r="B13" s="1">
        <v>180</v>
      </c>
      <c r="C13" s="1">
        <v>21</v>
      </c>
      <c r="D13" s="1">
        <v>95</v>
      </c>
      <c r="E13" s="1" t="s">
        <v>8</v>
      </c>
      <c r="F13" s="1" t="s">
        <v>13</v>
      </c>
      <c r="G13" s="6">
        <v>5</v>
      </c>
      <c r="I13" s="29" t="s">
        <v>26</v>
      </c>
      <c r="J13" s="20">
        <f>MEDIAN(B2:B36)</f>
        <v>178</v>
      </c>
      <c r="K13" s="12">
        <f t="shared" ref="K13:M13" si="1">MEDIAN(C2:C36)</f>
        <v>19</v>
      </c>
      <c r="L13" s="12">
        <f t="shared" si="1"/>
        <v>74</v>
      </c>
      <c r="M13" s="16">
        <f>MEDIAN(G2:G36)</f>
        <v>4</v>
      </c>
    </row>
    <row r="14" spans="1:21" x14ac:dyDescent="0.25">
      <c r="A14" s="5" t="s">
        <v>7</v>
      </c>
      <c r="B14" s="1">
        <v>186</v>
      </c>
      <c r="C14" s="1">
        <v>20</v>
      </c>
      <c r="D14" s="1">
        <v>70</v>
      </c>
      <c r="E14" s="1" t="s">
        <v>8</v>
      </c>
      <c r="F14" s="1" t="s">
        <v>11</v>
      </c>
      <c r="G14" s="6">
        <v>4</v>
      </c>
      <c r="I14" s="29" t="s">
        <v>27</v>
      </c>
      <c r="J14" s="20">
        <f>_xlfn.PERCENTILE.EXC(B2:B36,0.25)</f>
        <v>172</v>
      </c>
      <c r="K14" s="12">
        <f t="shared" ref="K14:M14" si="2">_xlfn.PERCENTILE.EXC(C2:C36,0.25)</f>
        <v>19</v>
      </c>
      <c r="L14" s="12">
        <f t="shared" si="2"/>
        <v>68</v>
      </c>
      <c r="M14" s="16">
        <f>_xlfn.PERCENTILE.EXC(G2:G36,0.25)</f>
        <v>4</v>
      </c>
    </row>
    <row r="15" spans="1:21" x14ac:dyDescent="0.25">
      <c r="A15" s="5" t="s">
        <v>7</v>
      </c>
      <c r="B15" s="1">
        <v>183</v>
      </c>
      <c r="C15" s="1">
        <v>19</v>
      </c>
      <c r="D15" s="1">
        <v>110</v>
      </c>
      <c r="E15" s="1" t="s">
        <v>8</v>
      </c>
      <c r="F15" s="1" t="s">
        <v>10</v>
      </c>
      <c r="G15" s="6">
        <v>5</v>
      </c>
      <c r="I15" s="29" t="s">
        <v>28</v>
      </c>
      <c r="J15" s="20">
        <f>_xlfn.PERCENTILE.EXC(B2:B36,0.75)</f>
        <v>183</v>
      </c>
      <c r="K15" s="12">
        <f t="shared" ref="K15:M15" si="3">_xlfn.PERCENTILE.EXC(C2:C36,0.75)</f>
        <v>20</v>
      </c>
      <c r="L15" s="12">
        <f t="shared" si="3"/>
        <v>77</v>
      </c>
      <c r="M15" s="16">
        <f>_xlfn.PERCENTILE.EXC(G2:G36,0.75)</f>
        <v>5</v>
      </c>
    </row>
    <row r="16" spans="1:21" ht="15.75" thickBot="1" x14ac:dyDescent="0.3">
      <c r="A16" s="5" t="s">
        <v>7</v>
      </c>
      <c r="B16" s="1">
        <v>189</v>
      </c>
      <c r="C16" s="1">
        <v>20</v>
      </c>
      <c r="D16" s="1">
        <v>75</v>
      </c>
      <c r="E16" s="1" t="s">
        <v>8</v>
      </c>
      <c r="F16" s="1" t="s">
        <v>9</v>
      </c>
      <c r="G16" s="6">
        <v>4</v>
      </c>
      <c r="I16" s="30" t="s">
        <v>29</v>
      </c>
      <c r="J16" s="21">
        <f>_xlfn.STDEV.S(B2:B36)</f>
        <v>8.3362123878167793</v>
      </c>
      <c r="K16" s="24">
        <f t="shared" ref="K16:M16" si="4">_xlfn.STDEV.S(C2:C36)</f>
        <v>2.3310112495177182</v>
      </c>
      <c r="L16" s="24">
        <f t="shared" si="4"/>
        <v>12.412517401208103</v>
      </c>
      <c r="M16" s="18">
        <f>_xlfn.STDEV.S(G2:G36)</f>
        <v>0.92309308324574357</v>
      </c>
    </row>
    <row r="17" spans="1:12" x14ac:dyDescent="0.25">
      <c r="A17" s="5" t="s">
        <v>7</v>
      </c>
      <c r="B17" s="1">
        <v>178</v>
      </c>
      <c r="C17" s="1">
        <v>19</v>
      </c>
      <c r="D17" s="1">
        <v>60</v>
      </c>
      <c r="E17" s="1" t="s">
        <v>8</v>
      </c>
      <c r="F17" s="1" t="s">
        <v>13</v>
      </c>
      <c r="G17" s="6">
        <v>4</v>
      </c>
    </row>
    <row r="18" spans="1:12" ht="15.75" thickBot="1" x14ac:dyDescent="0.3">
      <c r="A18" s="5" t="s">
        <v>7</v>
      </c>
      <c r="B18" s="1">
        <v>177</v>
      </c>
      <c r="C18" s="1">
        <v>19</v>
      </c>
      <c r="D18" s="1">
        <v>75</v>
      </c>
      <c r="E18" s="1" t="s">
        <v>8</v>
      </c>
      <c r="F18" s="1" t="s">
        <v>9</v>
      </c>
      <c r="G18" s="6">
        <v>5</v>
      </c>
      <c r="K18" s="11"/>
      <c r="L18" s="10"/>
    </row>
    <row r="19" spans="1:12" x14ac:dyDescent="0.25">
      <c r="A19" s="5" t="s">
        <v>7</v>
      </c>
      <c r="B19" s="1">
        <v>170</v>
      </c>
      <c r="C19" s="1">
        <v>18</v>
      </c>
      <c r="D19" s="1">
        <v>70</v>
      </c>
      <c r="E19" s="1" t="s">
        <v>8</v>
      </c>
      <c r="F19" s="1" t="s">
        <v>9</v>
      </c>
      <c r="G19" s="6">
        <v>3</v>
      </c>
      <c r="I19" s="13" t="s">
        <v>5</v>
      </c>
      <c r="J19" s="3" t="s">
        <v>32</v>
      </c>
      <c r="K19" s="3" t="s">
        <v>33</v>
      </c>
      <c r="L19" s="4" t="s">
        <v>21</v>
      </c>
    </row>
    <row r="20" spans="1:12" x14ac:dyDescent="0.25">
      <c r="A20" s="5" t="s">
        <v>7</v>
      </c>
      <c r="B20" s="1">
        <v>179</v>
      </c>
      <c r="C20" s="1">
        <v>27</v>
      </c>
      <c r="D20" s="1">
        <v>79</v>
      </c>
      <c r="E20" s="1" t="s">
        <v>8</v>
      </c>
      <c r="F20" s="1" t="s">
        <v>16</v>
      </c>
      <c r="G20" s="6">
        <v>5</v>
      </c>
      <c r="I20" s="25" t="s">
        <v>9</v>
      </c>
      <c r="J20" s="12">
        <f>COUNTIF($F$2:$F$36,I20)</f>
        <v>12</v>
      </c>
      <c r="K20" s="12">
        <f>AVERAGE(G2,G6,G8,G11,G16,G18,G19,G24,G29,G31,G33,G35)</f>
        <v>4.333333333333333</v>
      </c>
      <c r="L20" s="16">
        <f>J20/$J$30*100</f>
        <v>34.285714285714285</v>
      </c>
    </row>
    <row r="21" spans="1:12" x14ac:dyDescent="0.25">
      <c r="A21" s="5" t="s">
        <v>7</v>
      </c>
      <c r="B21" s="1">
        <v>172</v>
      </c>
      <c r="C21" s="1">
        <v>19</v>
      </c>
      <c r="D21" s="1">
        <v>56</v>
      </c>
      <c r="E21" s="1" t="s">
        <v>8</v>
      </c>
      <c r="F21" s="1" t="s">
        <v>17</v>
      </c>
      <c r="G21" s="6">
        <v>2</v>
      </c>
      <c r="I21" s="25" t="s">
        <v>10</v>
      </c>
      <c r="J21" s="12">
        <f t="shared" ref="J21:J29" si="5">COUNTIF($F$2:$F$36,I21)</f>
        <v>6</v>
      </c>
      <c r="K21" s="12">
        <f>AVERAGE(G3,G7,G15,G23,G28,G34)</f>
        <v>4.5</v>
      </c>
      <c r="L21" s="16">
        <f t="shared" ref="L21:L29" si="6">J21/$J$30*100</f>
        <v>17.142857142857142</v>
      </c>
    </row>
    <row r="22" spans="1:12" x14ac:dyDescent="0.25">
      <c r="A22" s="5" t="s">
        <v>7</v>
      </c>
      <c r="B22" s="1">
        <v>176</v>
      </c>
      <c r="C22" s="1">
        <v>18</v>
      </c>
      <c r="D22" s="1">
        <v>61</v>
      </c>
      <c r="E22" s="1" t="s">
        <v>8</v>
      </c>
      <c r="F22" s="1" t="s">
        <v>18</v>
      </c>
      <c r="G22" s="6">
        <v>5</v>
      </c>
      <c r="I22" s="25" t="s">
        <v>11</v>
      </c>
      <c r="J22" s="12">
        <f t="shared" si="5"/>
        <v>2</v>
      </c>
      <c r="K22" s="12">
        <f>AVERAGE(G4,G14)</f>
        <v>4</v>
      </c>
      <c r="L22" s="16">
        <f t="shared" si="6"/>
        <v>5.7142857142857144</v>
      </c>
    </row>
    <row r="23" spans="1:12" x14ac:dyDescent="0.25">
      <c r="A23" s="5" t="s">
        <v>7</v>
      </c>
      <c r="B23" s="1">
        <v>182</v>
      </c>
      <c r="C23" s="1">
        <v>18</v>
      </c>
      <c r="D23" s="1">
        <v>74</v>
      </c>
      <c r="E23" s="1" t="s">
        <v>8</v>
      </c>
      <c r="F23" s="1" t="s">
        <v>10</v>
      </c>
      <c r="G23" s="6">
        <v>5</v>
      </c>
      <c r="I23" s="25" t="s">
        <v>13</v>
      </c>
      <c r="J23" s="12">
        <f t="shared" si="5"/>
        <v>5</v>
      </c>
      <c r="K23" s="12">
        <f>AVERAGE(G5,G9,G13,G17,G32)</f>
        <v>4</v>
      </c>
      <c r="L23" s="16">
        <f t="shared" si="6"/>
        <v>14.285714285714285</v>
      </c>
    </row>
    <row r="24" spans="1:12" x14ac:dyDescent="0.25">
      <c r="A24" s="5" t="s">
        <v>7</v>
      </c>
      <c r="B24" s="1">
        <v>171</v>
      </c>
      <c r="C24" s="1">
        <v>23</v>
      </c>
      <c r="D24" s="1">
        <v>80</v>
      </c>
      <c r="E24" s="1" t="s">
        <v>8</v>
      </c>
      <c r="F24" s="1" t="s">
        <v>9</v>
      </c>
      <c r="G24" s="6">
        <v>4</v>
      </c>
      <c r="I24" s="25" t="s">
        <v>14</v>
      </c>
      <c r="J24" s="12">
        <f t="shared" si="5"/>
        <v>1</v>
      </c>
      <c r="K24" s="12">
        <f>AVERAGE(G10)</f>
        <v>4</v>
      </c>
      <c r="L24" s="16">
        <f t="shared" si="6"/>
        <v>2.8571428571428572</v>
      </c>
    </row>
    <row r="25" spans="1:12" x14ac:dyDescent="0.25">
      <c r="A25" s="5" t="s">
        <v>7</v>
      </c>
      <c r="B25" s="1">
        <v>193</v>
      </c>
      <c r="C25" s="1">
        <v>20</v>
      </c>
      <c r="D25" s="1">
        <v>70</v>
      </c>
      <c r="E25" s="1" t="s">
        <v>8</v>
      </c>
      <c r="F25" s="1" t="s">
        <v>15</v>
      </c>
      <c r="G25" s="6">
        <v>5</v>
      </c>
      <c r="I25" s="25" t="s">
        <v>15</v>
      </c>
      <c r="J25" s="12">
        <f t="shared" si="5"/>
        <v>4</v>
      </c>
      <c r="K25" s="12">
        <f>AVERAGE(G12,G25,G27,G36)</f>
        <v>3.75</v>
      </c>
      <c r="L25" s="16">
        <f t="shared" si="6"/>
        <v>11.428571428571429</v>
      </c>
    </row>
    <row r="26" spans="1:12" x14ac:dyDescent="0.25">
      <c r="A26" s="5" t="s">
        <v>12</v>
      </c>
      <c r="B26" s="1">
        <v>170</v>
      </c>
      <c r="C26" s="1">
        <v>23</v>
      </c>
      <c r="D26" s="1">
        <v>75</v>
      </c>
      <c r="E26" s="1" t="s">
        <v>8</v>
      </c>
      <c r="F26" s="1" t="s">
        <v>19</v>
      </c>
      <c r="G26" s="6">
        <v>4</v>
      </c>
      <c r="I26" s="25" t="s">
        <v>16</v>
      </c>
      <c r="J26" s="12">
        <f t="shared" si="5"/>
        <v>1</v>
      </c>
      <c r="K26" s="12">
        <f>AVERAGE(G20)</f>
        <v>5</v>
      </c>
      <c r="L26" s="16">
        <f t="shared" si="6"/>
        <v>2.8571428571428572</v>
      </c>
    </row>
    <row r="27" spans="1:12" x14ac:dyDescent="0.25">
      <c r="A27" s="5" t="s">
        <v>7</v>
      </c>
      <c r="B27" s="1">
        <v>170</v>
      </c>
      <c r="C27" s="1">
        <v>22</v>
      </c>
      <c r="D27" s="1">
        <v>63</v>
      </c>
      <c r="E27" s="1" t="s">
        <v>8</v>
      </c>
      <c r="F27" s="1" t="s">
        <v>15</v>
      </c>
      <c r="G27" s="6">
        <v>4</v>
      </c>
      <c r="I27" s="25" t="s">
        <v>17</v>
      </c>
      <c r="J27" s="12">
        <f t="shared" si="5"/>
        <v>1</v>
      </c>
      <c r="K27" s="12">
        <f>AVERAGE(G21)</f>
        <v>2</v>
      </c>
      <c r="L27" s="16">
        <f t="shared" si="6"/>
        <v>2.8571428571428572</v>
      </c>
    </row>
    <row r="28" spans="1:12" x14ac:dyDescent="0.25">
      <c r="A28" s="5" t="s">
        <v>7</v>
      </c>
      <c r="B28" s="1">
        <v>178</v>
      </c>
      <c r="C28" s="1">
        <v>20</v>
      </c>
      <c r="D28" s="1">
        <v>77</v>
      </c>
      <c r="E28" s="1" t="s">
        <v>8</v>
      </c>
      <c r="F28" s="1" t="s">
        <v>10</v>
      </c>
      <c r="G28" s="6">
        <v>5</v>
      </c>
      <c r="I28" s="25" t="s">
        <v>18</v>
      </c>
      <c r="J28" s="12">
        <f t="shared" si="5"/>
        <v>1</v>
      </c>
      <c r="K28" s="12">
        <f>AVERAGE(G22)</f>
        <v>5</v>
      </c>
      <c r="L28" s="16">
        <f t="shared" si="6"/>
        <v>2.8571428571428572</v>
      </c>
    </row>
    <row r="29" spans="1:12" ht="15.75" thickBot="1" x14ac:dyDescent="0.3">
      <c r="A29" s="5" t="s">
        <v>7</v>
      </c>
      <c r="B29" s="1">
        <v>178</v>
      </c>
      <c r="C29" s="1">
        <v>19</v>
      </c>
      <c r="D29" s="1">
        <v>68</v>
      </c>
      <c r="E29" s="1" t="s">
        <v>8</v>
      </c>
      <c r="F29" s="1" t="s">
        <v>9</v>
      </c>
      <c r="G29" s="6">
        <v>5</v>
      </c>
      <c r="I29" s="26" t="s">
        <v>19</v>
      </c>
      <c r="J29" s="24">
        <f t="shared" si="5"/>
        <v>2</v>
      </c>
      <c r="K29" s="24">
        <f>AVERAGE(G26,G30)</f>
        <v>4</v>
      </c>
      <c r="L29" s="18">
        <f t="shared" si="6"/>
        <v>5.7142857142857144</v>
      </c>
    </row>
    <row r="30" spans="1:12" ht="15.75" thickBot="1" x14ac:dyDescent="0.3">
      <c r="A30" s="5" t="s">
        <v>7</v>
      </c>
      <c r="B30" s="1">
        <v>181</v>
      </c>
      <c r="C30" s="1">
        <v>19</v>
      </c>
      <c r="D30" s="1">
        <v>78</v>
      </c>
      <c r="E30" s="1" t="s">
        <v>8</v>
      </c>
      <c r="F30" s="1" t="s">
        <v>19</v>
      </c>
      <c r="G30" s="6">
        <v>4</v>
      </c>
      <c r="I30" s="17" t="s">
        <v>32</v>
      </c>
      <c r="J30" s="18">
        <f>SUM(J20:J29)</f>
        <v>35</v>
      </c>
    </row>
    <row r="31" spans="1:12" x14ac:dyDescent="0.25">
      <c r="A31" s="5" t="s">
        <v>7</v>
      </c>
      <c r="B31" s="1">
        <v>182</v>
      </c>
      <c r="C31" s="1">
        <v>19</v>
      </c>
      <c r="D31" s="1">
        <v>80</v>
      </c>
      <c r="E31" s="1" t="s">
        <v>8</v>
      </c>
      <c r="F31" s="1" t="s">
        <v>9</v>
      </c>
      <c r="G31" s="6">
        <v>5</v>
      </c>
    </row>
    <row r="32" spans="1:12" x14ac:dyDescent="0.25">
      <c r="A32" s="5" t="s">
        <v>7</v>
      </c>
      <c r="B32" s="1">
        <v>194</v>
      </c>
      <c r="C32" s="1">
        <v>19</v>
      </c>
      <c r="D32" s="1">
        <v>72</v>
      </c>
      <c r="E32" s="1" t="s">
        <v>8</v>
      </c>
      <c r="F32" s="1" t="s">
        <v>13</v>
      </c>
      <c r="G32" s="6">
        <v>4</v>
      </c>
    </row>
    <row r="33" spans="1:7" x14ac:dyDescent="0.25">
      <c r="A33" s="5" t="s">
        <v>7</v>
      </c>
      <c r="B33" s="1">
        <v>173</v>
      </c>
      <c r="C33" s="1">
        <v>19</v>
      </c>
      <c r="D33" s="1">
        <v>70</v>
      </c>
      <c r="E33" s="1" t="s">
        <v>8</v>
      </c>
      <c r="F33" s="1" t="s">
        <v>9</v>
      </c>
      <c r="G33" s="6">
        <v>4</v>
      </c>
    </row>
    <row r="34" spans="1:7" x14ac:dyDescent="0.25">
      <c r="A34" s="5" t="s">
        <v>7</v>
      </c>
      <c r="B34" s="1">
        <v>176</v>
      </c>
      <c r="C34" s="1">
        <v>19</v>
      </c>
      <c r="D34" s="1">
        <v>75</v>
      </c>
      <c r="E34" s="1" t="s">
        <v>8</v>
      </c>
      <c r="F34" s="1" t="s">
        <v>10</v>
      </c>
      <c r="G34" s="6">
        <v>4</v>
      </c>
    </row>
    <row r="35" spans="1:7" x14ac:dyDescent="0.25">
      <c r="A35" s="5" t="s">
        <v>7</v>
      </c>
      <c r="B35" s="1">
        <v>180</v>
      </c>
      <c r="C35" s="1">
        <v>20</v>
      </c>
      <c r="D35" s="1">
        <v>70</v>
      </c>
      <c r="E35" s="1" t="s">
        <v>8</v>
      </c>
      <c r="F35" s="1" t="s">
        <v>9</v>
      </c>
      <c r="G35" s="6">
        <v>5</v>
      </c>
    </row>
    <row r="36" spans="1:7" ht="15.75" thickBot="1" x14ac:dyDescent="0.3">
      <c r="A36" s="7" t="s">
        <v>7</v>
      </c>
      <c r="B36" s="8">
        <v>192</v>
      </c>
      <c r="C36" s="8">
        <v>27</v>
      </c>
      <c r="D36" s="8">
        <v>93</v>
      </c>
      <c r="E36" s="8" t="s">
        <v>8</v>
      </c>
      <c r="F36" s="8" t="s">
        <v>15</v>
      </c>
      <c r="G36" s="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2021-11-12T18:06:09Z</dcterms:created>
  <dcterms:modified xsi:type="dcterms:W3CDTF">2021-11-14T11:19:10Z</dcterms:modified>
</cp:coreProperties>
</file>