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9be661377def006/Desktop/Data Analytics Projects/MODULE 1/Crowdfunding/"/>
    </mc:Choice>
  </mc:AlternateContent>
  <xr:revisionPtr revIDLastSave="227" documentId="8_{5422F619-E600-44CD-85E4-6BE8ADC2563F}" xr6:coauthVersionLast="47" xr6:coauthVersionMax="47" xr10:uidLastSave="{A1FAB013-FA0D-4800-8FDE-5CB227889761}"/>
  <bookViews>
    <workbookView xWindow="30075" yWindow="315" windowWidth="26700" windowHeight="14940" activeTab="1" xr2:uid="{00000000-000D-0000-FFFF-FFFF00000000}"/>
  </bookViews>
  <sheets>
    <sheet name="Chart1" sheetId="14" r:id="rId1"/>
    <sheet name="Practice PT" sheetId="15" r:id="rId2"/>
    <sheet name="Kickstarter" sheetId="1" r:id="rId3"/>
    <sheet name="Sheet2" sheetId="13" r:id="rId4"/>
    <sheet name="Successful US Kickstarters" sheetId="8" r:id="rId5"/>
    <sheet name="Failed US Kickstarters" sheetId="9" r:id="rId6"/>
    <sheet name="Descriptive Statistics" sheetId="10" r:id="rId7"/>
    <sheet name="Edinburgh Research" sheetId="7" r:id="rId8"/>
    <sheet name="Category Statistics" sheetId="2" r:id="rId9"/>
    <sheet name="Subcategory Statistics" sheetId="4" r:id="rId10"/>
    <sheet name="Outcomes based on Launch Date" sheetId="6" r:id="rId11"/>
  </sheets>
  <definedNames>
    <definedName name="_xlnm._FilterDatabase" localSheetId="2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12"/>
    <pivotCache cacheId="1" r:id="rId13"/>
    <pivotCache cacheId="17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11" i="10"/>
  <c r="B11" i="10"/>
  <c r="C6" i="10"/>
  <c r="C5" i="10"/>
  <c r="C4" i="10"/>
  <c r="B7" i="10"/>
  <c r="B6" i="10"/>
  <c r="B5" i="10"/>
  <c r="B4" i="10"/>
  <c r="C10" i="10"/>
  <c r="B10" i="10"/>
  <c r="C9" i="10"/>
  <c r="B9" i="10"/>
  <c r="C3" i="10"/>
  <c r="B3" i="10"/>
  <c r="C2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22" i="1"/>
  <c r="O1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10" l="1"/>
</calcChain>
</file>

<file path=xl/sharedStrings.xml><?xml version="1.0" encoding="utf-8"?>
<sst xmlns="http://schemas.openxmlformats.org/spreadsheetml/2006/main" count="38371" uniqueCount="8401">
  <si>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</si>
  <si>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</si>
  <si>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</si>
  <si>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</si>
  <si>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</si>
  <si>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</si>
  <si>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</si>
  <si>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</si>
  <si>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</si>
  <si>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</si>
  <si>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</si>
  <si>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</si>
  <si>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</si>
  <si>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</si>
  <si>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</si>
  <si>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</si>
  <si>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</si>
  <si>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</si>
  <si>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</si>
  <si>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</si>
  <si>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</si>
  <si>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</si>
  <si>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</si>
  <si>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</si>
  <si>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</si>
  <si>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</si>
  <si>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</si>
  <si>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</si>
  <si>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</si>
  <si>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</si>
  <si>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</si>
  <si>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</si>
  <si>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</si>
  <si>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</si>
  <si>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</si>
  <si>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</si>
  <si>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</si>
  <si>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</si>
  <si>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</si>
  <si>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</si>
  <si>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</si>
  <si>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</si>
  <si>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</si>
  <si>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</si>
  <si>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</si>
  <si>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</si>
  <si>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</si>
  <si>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</si>
  <si>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</si>
  <si>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</si>
  <si>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</si>
  <si>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</si>
  <si>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</si>
  <si>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</si>
  <si>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</si>
  <si>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</si>
  <si>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</si>
  <si>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</si>
  <si>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</si>
  <si>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</si>
  <si>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</si>
  <si>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</si>
  <si>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</si>
  <si>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</si>
  <si>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</si>
  <si>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</si>
  <si>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</si>
  <si>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</si>
  <si>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</si>
  <si>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</si>
  <si>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</si>
  <si>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</si>
  <si>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</si>
  <si>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</si>
  <si>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</si>
  <si>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</si>
  <si>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</si>
  <si>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</si>
  <si>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</si>
  <si>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</si>
  <si>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</si>
  <si>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</si>
  <si>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</si>
  <si>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</si>
  <si>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</si>
  <si>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</si>
  <si>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</si>
  <si>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</si>
  <si>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</si>
  <si>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</si>
  <si>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</si>
  <si>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</si>
  <si>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</si>
  <si>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</si>
  <si>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</si>
  <si>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</si>
  <si>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</si>
  <si>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</si>
  <si>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</si>
  <si>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</si>
  <si>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</si>
  <si>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</si>
  <si>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</si>
  <si>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</si>
  <si>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</si>
  <si>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</si>
  <si>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</si>
  <si>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</si>
  <si>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</si>
  <si>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</si>
  <si>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</si>
  <si>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</si>
  <si>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</si>
  <si>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</si>
  <si>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</si>
  <si>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</si>
  <si>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</si>
  <si>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</si>
  <si>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</si>
  <si>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</si>
  <si>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</si>
  <si>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</si>
  <si>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</si>
  <si>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</si>
  <si>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</si>
  <si>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</si>
  <si>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</si>
  <si>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</si>
  <si>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</si>
  <si>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</si>
  <si>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</si>
  <si>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</si>
  <si>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</si>
  <si>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</si>
  <si>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</si>
  <si>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</si>
  <si>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</si>
  <si>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</si>
  <si>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</si>
  <si>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</si>
  <si>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</si>
  <si>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</si>
  <si>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</si>
  <si>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</si>
  <si>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</si>
  <si>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</si>
  <si>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</si>
  <si>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</si>
  <si>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</si>
  <si>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</si>
  <si>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</si>
  <si>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</si>
  <si>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</si>
  <si>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</si>
  <si>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</si>
  <si>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</si>
  <si>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</si>
  <si>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</si>
  <si>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</si>
  <si>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</si>
  <si>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</si>
  <si>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</si>
  <si>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</si>
  <si>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</si>
  <si>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</si>
  <si>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</si>
  <si>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</si>
  <si>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</si>
  <si>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</si>
  <si>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</si>
  <si>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</si>
  <si>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</si>
  <si>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</si>
  <si>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</si>
  <si>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</si>
  <si>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</si>
  <si>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</si>
  <si>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</si>
  <si>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</si>
  <si>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</si>
  <si>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</si>
  <si>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</si>
  <si>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</si>
  <si>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</si>
  <si>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</si>
  <si>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</si>
  <si>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</si>
  <si>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</si>
  <si>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</si>
  <si>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</si>
  <si>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</si>
  <si>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</si>
  <si>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</si>
  <si>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</si>
  <si>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</si>
  <si>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</si>
  <si>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</si>
  <si>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</si>
  <si>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</si>
  <si>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</si>
  <si>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</si>
  <si>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</si>
  <si>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</si>
  <si>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</si>
  <si>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</si>
  <si>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</si>
  <si>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</si>
  <si>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</si>
  <si>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</si>
  <si>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</si>
  <si>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</si>
  <si>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</si>
  <si>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</si>
  <si>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</si>
  <si>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</si>
  <si>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</si>
  <si>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</si>
  <si>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</si>
  <si>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</si>
  <si>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</si>
  <si>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</si>
  <si>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</si>
  <si>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</si>
  <si>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</si>
  <si>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</si>
  <si>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</si>
  <si>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</si>
  <si>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</si>
  <si>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</si>
  <si>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</si>
  <si>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</si>
  <si>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</si>
  <si>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</si>
  <si>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</si>
  <si>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</si>
  <si>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</si>
  <si>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</si>
  <si>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</si>
  <si>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</si>
  <si>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</si>
  <si>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</si>
  <si>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</si>
  <si>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</si>
  <si>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</si>
  <si>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</si>
  <si>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</si>
  <si>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</si>
  <si>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</si>
  <si>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</si>
  <si>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</si>
  <si>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</si>
  <si>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</si>
  <si>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</si>
  <si>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</si>
  <si>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</si>
  <si>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</si>
  <si>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</si>
  <si>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</si>
  <si>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</si>
  <si>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</si>
  <si>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</si>
  <si>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</si>
  <si>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</si>
  <si>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</si>
  <si>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</si>
  <si>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</si>
  <si>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</si>
  <si>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</si>
  <si>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</si>
  <si>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</si>
  <si>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</si>
  <si>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</si>
  <si>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</si>
  <si>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</si>
  <si>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</si>
  <si>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</si>
  <si>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</si>
  <si>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</si>
  <si>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</si>
  <si>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</si>
  <si>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</si>
  <si>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</si>
  <si>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</si>
  <si>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</si>
  <si>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</si>
  <si>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</si>
  <si>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</si>
  <si>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</si>
  <si>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</si>
  <si>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</si>
  <si>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</si>
  <si>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</si>
  <si>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</si>
  <si>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</si>
  <si>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</si>
  <si>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</si>
  <si>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</si>
  <si>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</si>
  <si>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</si>
  <si>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</si>
  <si>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</si>
  <si>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</si>
  <si>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</si>
  <si>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</si>
  <si>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</si>
  <si>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</si>
  <si>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</si>
  <si>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</si>
  <si>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</si>
  <si>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</si>
  <si>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</si>
  <si>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</si>
  <si>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</si>
  <si>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</si>
  <si>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</si>
  <si>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</si>
  <si>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</si>
  <si>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</si>
  <si>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</si>
  <si>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</si>
  <si>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</si>
  <si>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</si>
  <si>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</si>
  <si>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</si>
  <si>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</si>
  <si>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</si>
  <si>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</si>
  <si>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</si>
  <si>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</si>
  <si>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</si>
  <si>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</si>
  <si>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</si>
  <si>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</si>
  <si>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</si>
  <si>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</si>
  <si>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</si>
  <si>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</si>
  <si>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</si>
  <si>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</si>
  <si>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</si>
  <si>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</si>
  <si>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</si>
  <si>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</si>
  <si>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</si>
  <si>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</si>
  <si>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</si>
  <si>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</si>
  <si>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</si>
  <si>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</si>
  <si>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</si>
  <si>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</si>
  <si>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</si>
  <si>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</si>
  <si>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</si>
  <si>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</si>
  <si>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</si>
  <si>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</si>
  <si>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</si>
  <si>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</si>
  <si>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</si>
  <si>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</si>
  <si>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</si>
  <si>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</si>
  <si>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</si>
  <si>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</si>
  <si>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</si>
  <si>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</si>
  <si>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</si>
  <si>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</si>
  <si>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</si>
  <si>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</si>
  <si>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</si>
  <si>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</si>
  <si>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</si>
  <si>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</si>
  <si>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</si>
  <si>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</si>
  <si>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</si>
  <si>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</si>
  <si>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</si>
  <si>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</si>
  <si>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</si>
  <si>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</si>
  <si>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</si>
  <si>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</si>
  <si>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</si>
  <si>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</si>
  <si>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</si>
  <si>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</si>
  <si>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</si>
  <si>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</si>
  <si>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</si>
  <si>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</si>
  <si>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</si>
  <si>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</si>
  <si>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</si>
  <si>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</si>
  <si>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</si>
  <si>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</si>
  <si>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</si>
  <si>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</si>
  <si>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</si>
  <si>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</si>
  <si>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</si>
  <si>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</si>
  <si>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</si>
  <si>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</si>
  <si>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</si>
  <si>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</si>
  <si>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</si>
  <si>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</si>
  <si>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</si>
  <si>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</si>
  <si>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</si>
  <si>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</si>
  <si>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</si>
  <si>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</si>
  <si>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</si>
  <si>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</si>
  <si>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</si>
  <si>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</si>
  <si>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</si>
  <si>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</si>
  <si>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</si>
  <si>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</si>
  <si>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</si>
  <si>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</si>
  <si>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</si>
  <si>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</si>
  <si>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</si>
  <si>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</si>
  <si>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</si>
  <si>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</si>
  <si>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</si>
  <si>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</si>
  <si>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</si>
  <si>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</si>
  <si>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</si>
  <si>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</si>
  <si>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</si>
  <si>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</si>
  <si>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</si>
  <si>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</si>
  <si>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</si>
  <si>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</si>
  <si>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</si>
  <si>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</si>
  <si>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</si>
  <si>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</si>
  <si>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</si>
  <si>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</si>
  <si>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</si>
  <si>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</si>
  <si>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</si>
  <si>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</si>
  <si>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</si>
  <si>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</si>
  <si>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</si>
  <si>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</si>
  <si>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</si>
  <si>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</si>
  <si>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</si>
  <si>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</si>
  <si>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</si>
  <si>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</si>
  <si>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</si>
  <si>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</si>
  <si>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</si>
  <si>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</si>
  <si>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</si>
  <si>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</si>
  <si>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</si>
  <si>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</si>
  <si>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</si>
  <si>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</si>
  <si>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</si>
  <si>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</si>
  <si>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</si>
  <si>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</si>
  <si>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</si>
  <si>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</si>
  <si>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</si>
  <si>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</si>
  <si>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</si>
  <si>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</si>
  <si>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</si>
  <si>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</si>
  <si>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</si>
  <si>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</si>
  <si>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</si>
  <si>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</si>
  <si>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</si>
  <si>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</si>
  <si>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</si>
  <si>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</si>
  <si>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</si>
  <si>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</si>
  <si>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</si>
  <si>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</si>
  <si>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</si>
  <si>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</si>
  <si>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</si>
  <si>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</si>
  <si>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</si>
  <si>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</si>
  <si>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</si>
  <si>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</si>
  <si>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</si>
  <si>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</si>
  <si>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</si>
  <si>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</si>
  <si>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</si>
  <si>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</si>
  <si>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</si>
  <si>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</si>
  <si>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</si>
  <si>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</si>
  <si>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</si>
  <si>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</si>
  <si>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</si>
  <si>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</si>
  <si>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</si>
  <si>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</si>
  <si>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</si>
  <si>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</si>
  <si>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</si>
  <si>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</si>
  <si>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</si>
  <si>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</si>
  <si>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</si>
  <si>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</si>
  <si>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</si>
  <si>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</si>
  <si>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</si>
  <si>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</si>
  <si>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</si>
  <si>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</si>
  <si>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</si>
  <si>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</si>
  <si>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</si>
  <si>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</si>
  <si>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</si>
  <si>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</si>
  <si>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</si>
  <si>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</si>
  <si>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</si>
  <si>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</si>
  <si>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</si>
  <si>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</si>
  <si>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</si>
  <si>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</si>
  <si>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</si>
  <si>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</si>
  <si>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</si>
  <si>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</si>
  <si>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</si>
  <si>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</si>
  <si>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</si>
  <si>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</si>
  <si>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</si>
  <si>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</si>
  <si>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</si>
  <si>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</si>
  <si>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</si>
  <si>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</si>
  <si>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</si>
  <si>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</si>
  <si>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</si>
  <si>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</si>
  <si>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</si>
  <si>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</si>
  <si>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</si>
  <si>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</si>
  <si>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</si>
  <si>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</si>
  <si>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</si>
  <si>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</si>
  <si>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</si>
  <si>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</si>
  <si>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</si>
  <si>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</si>
  <si>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</si>
  <si>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</si>
  <si>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</si>
  <si>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</si>
  <si>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</si>
  <si>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</si>
  <si>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</si>
  <si>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</si>
  <si>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</si>
  <si>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</si>
  <si>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</si>
  <si>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</si>
  <si>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</si>
  <si>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</si>
  <si>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</si>
  <si>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</si>
  <si>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</si>
  <si>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</si>
  <si>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</si>
  <si>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</si>
  <si>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</si>
  <si>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</si>
  <si>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</si>
  <si>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</si>
  <si>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</si>
  <si>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</si>
  <si>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</si>
  <si>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</si>
  <si>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</si>
  <si>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</si>
  <si>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</si>
  <si>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</si>
  <si>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</si>
  <si>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</si>
  <si>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</si>
  <si>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</si>
  <si>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</si>
  <si>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</si>
  <si>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</si>
  <si>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</si>
  <si>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</si>
  <si>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</si>
  <si>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</si>
  <si>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</si>
  <si>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</si>
  <si>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</si>
  <si>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</si>
  <si>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</si>
  <si>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</si>
  <si>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</si>
  <si>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</si>
  <si>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</si>
  <si>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</si>
  <si>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</si>
  <si>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</si>
  <si>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</si>
  <si>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</si>
  <si>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</si>
  <si>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</si>
  <si>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</si>
  <si>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</si>
  <si>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</si>
  <si>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</si>
  <si>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</si>
  <si>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</si>
  <si>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</si>
  <si>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</si>
  <si>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</si>
  <si>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</si>
  <si>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</si>
  <si>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</si>
  <si>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</si>
  <si>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</si>
  <si>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</si>
  <si>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</si>
  <si>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</si>
  <si>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</si>
  <si>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</si>
  <si>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</si>
  <si>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</si>
  <si>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</si>
  <si>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</si>
  <si>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</si>
  <si>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</si>
  <si>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</si>
  <si>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</si>
  <si>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</si>
  <si>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</si>
  <si>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</si>
  <si>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</si>
  <si>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</si>
  <si>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</si>
  <si>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</si>
  <si>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</si>
  <si>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</si>
  <si>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</si>
  <si>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</si>
  <si>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</si>
  <si>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</si>
  <si>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</si>
  <si>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</si>
  <si>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</si>
  <si>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</si>
  <si>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</si>
  <si>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</si>
  <si>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</si>
  <si>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</si>
  <si>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</si>
  <si>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</si>
  <si>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</si>
  <si>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</si>
  <si>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</si>
  <si>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</si>
  <si>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</si>
  <si>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</si>
  <si>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</si>
  <si>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</si>
  <si>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</si>
  <si>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</si>
  <si>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</si>
  <si>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</si>
  <si>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</si>
  <si>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</si>
  <si>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</si>
  <si>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</si>
  <si>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</si>
  <si>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</si>
  <si>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</si>
  <si>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</si>
  <si>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</si>
  <si>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</si>
  <si>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</si>
  <si>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</si>
  <si>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</si>
  <si>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</si>
  <si>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</si>
  <si>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</si>
  <si>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</si>
  <si>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</si>
  <si>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</si>
  <si>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</si>
  <si>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</si>
  <si>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</si>
  <si>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</si>
  <si>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</si>
  <si>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</si>
  <si>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</si>
  <si>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</si>
  <si>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</si>
  <si>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</si>
  <si>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</si>
  <si>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</si>
  <si>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</si>
  <si>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</si>
  <si>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</si>
  <si>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</si>
  <si>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</si>
  <si>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</si>
  <si>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</si>
  <si>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</si>
  <si>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</si>
  <si>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</si>
  <si>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</si>
  <si>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</si>
  <si>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</si>
  <si>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</si>
  <si>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</si>
  <si>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</si>
  <si>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</si>
  <si>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</si>
  <si>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</si>
  <si>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</si>
  <si>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</si>
  <si>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</si>
  <si>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</si>
  <si>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</si>
  <si>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</si>
  <si>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</si>
  <si>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</si>
  <si>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</si>
  <si>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</si>
  <si>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</si>
  <si>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</si>
  <si>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</si>
  <si>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</si>
  <si>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</si>
  <si>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</si>
  <si>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</si>
  <si>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</si>
  <si>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</si>
  <si>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</si>
  <si>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</si>
  <si>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</si>
  <si>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</si>
  <si>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</si>
  <si>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</si>
  <si>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</si>
  <si>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</si>
  <si>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</si>
  <si>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</si>
  <si>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</si>
  <si>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</si>
  <si>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</si>
  <si>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</si>
  <si>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</si>
  <si>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</si>
  <si>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</si>
  <si>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</si>
  <si>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</si>
  <si>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</si>
  <si>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</si>
  <si>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</si>
  <si>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</si>
  <si>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</si>
  <si>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</si>
  <si>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</si>
  <si>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</si>
  <si>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</si>
  <si>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</si>
  <si>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</si>
  <si>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</si>
  <si>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</si>
  <si>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</si>
  <si>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</si>
  <si>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</si>
  <si>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</si>
  <si>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</si>
  <si>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</si>
  <si>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</si>
  <si>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</si>
  <si>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</si>
  <si>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</si>
  <si>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</si>
  <si>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</si>
  <si>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</si>
  <si>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</si>
  <si>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</si>
  <si>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</si>
  <si>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</si>
  <si>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</si>
  <si>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</si>
  <si>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</si>
  <si>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</si>
  <si>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</si>
  <si>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</si>
  <si>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</si>
  <si>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</si>
  <si>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</si>
  <si>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</si>
  <si>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</si>
  <si>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</si>
  <si>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</si>
  <si>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</si>
  <si>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</si>
  <si>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</si>
  <si>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</si>
  <si>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</si>
  <si>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</si>
  <si>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</si>
  <si>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</si>
  <si>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</si>
  <si>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</si>
  <si>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</si>
  <si>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</si>
  <si>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</si>
  <si>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</si>
  <si>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</si>
  <si>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</si>
  <si>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</si>
  <si>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</si>
  <si>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</si>
  <si>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</si>
  <si>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</si>
  <si>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</si>
  <si>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</si>
  <si>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</si>
  <si>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</si>
  <si>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</si>
  <si>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</si>
  <si>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</si>
  <si>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</si>
  <si>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</si>
  <si>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</si>
  <si>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</si>
  <si>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</si>
  <si>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</si>
  <si>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</si>
  <si>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</si>
  <si>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</si>
  <si>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</si>
  <si>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</si>
  <si>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</si>
  <si>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</si>
  <si>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</si>
  <si>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</si>
  <si>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</si>
  <si>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</si>
  <si>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</si>
  <si>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</si>
  <si>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</si>
  <si>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</si>
  <si>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</si>
  <si>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</si>
  <si>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</si>
  <si>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</si>
  <si>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</si>
  <si>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</si>
  <si>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</si>
  <si>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</si>
  <si>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</si>
  <si>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</si>
  <si>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</si>
  <si>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</si>
  <si>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</si>
  <si>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</si>
  <si>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</si>
  <si>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</si>
  <si>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</si>
  <si>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</si>
  <si>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</si>
  <si>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</si>
  <si>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</si>
  <si>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</si>
  <si>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</si>
  <si>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</si>
  <si>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</si>
  <si>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</si>
  <si>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</si>
  <si>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</si>
  <si>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</si>
  <si>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</si>
  <si>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</si>
  <si>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</si>
  <si>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</si>
  <si>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</si>
  <si>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</si>
  <si>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</si>
  <si>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</si>
  <si>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</si>
  <si>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</si>
  <si>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</si>
  <si>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</si>
  <si>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</si>
  <si>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</si>
  <si>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</si>
  <si>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</si>
  <si>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</si>
  <si>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</si>
  <si>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</si>
  <si>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</si>
  <si>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</si>
  <si>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</si>
  <si>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</si>
  <si>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</si>
  <si>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</si>
  <si>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</si>
  <si>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</si>
  <si>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</si>
  <si>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</si>
  <si>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</si>
  <si>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</si>
  <si>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</si>
  <si>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</si>
  <si>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</si>
  <si>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</si>
  <si>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</si>
  <si>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</si>
  <si>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</si>
  <si>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</si>
  <si>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</si>
  <si>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</si>
  <si>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</si>
  <si>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</si>
  <si>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</si>
  <si>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</si>
  <si>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</si>
  <si>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</si>
  <si>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</si>
  <si>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</si>
  <si>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</si>
  <si>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</si>
  <si>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</si>
  <si>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</si>
  <si>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</si>
  <si>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</si>
  <si>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</si>
  <si>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</si>
  <si>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</si>
  <si>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</si>
  <si>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</si>
  <si>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</si>
  <si>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</si>
  <si>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</si>
  <si>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</si>
  <si>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</si>
  <si>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</si>
  <si>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</si>
  <si>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</si>
  <si>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</si>
  <si>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</si>
  <si>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</si>
  <si>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</si>
  <si>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</si>
  <si>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</si>
  <si>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</si>
  <si>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</si>
  <si>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</si>
  <si>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</si>
  <si>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</si>
  <si>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</si>
  <si>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</si>
  <si>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</si>
  <si>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</si>
  <si>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</si>
  <si>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</si>
  <si>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</si>
  <si>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</si>
  <si>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</si>
  <si>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</si>
  <si>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</si>
  <si>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</si>
  <si>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</si>
  <si>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</si>
  <si>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</si>
  <si>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</si>
  <si>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</si>
  <si>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</si>
  <si>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</si>
  <si>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</si>
  <si>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</si>
  <si>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</si>
  <si>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</si>
  <si>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</si>
  <si>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</si>
  <si>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</si>
  <si>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</si>
  <si>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</si>
  <si>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</si>
  <si>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</si>
  <si>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</si>
  <si>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</si>
  <si>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</si>
  <si>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</si>
  <si>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</si>
  <si>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</si>
  <si>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</si>
  <si>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</si>
  <si>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</si>
  <si>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</si>
  <si>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</si>
  <si>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</si>
  <si>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</si>
  <si>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</si>
  <si>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</si>
  <si>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</si>
  <si>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</si>
  <si>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</si>
  <si>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</si>
  <si>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</si>
  <si>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</si>
  <si>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</si>
  <si>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</si>
  <si>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</si>
  <si>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</si>
  <si>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</si>
  <si>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</si>
  <si>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</si>
  <si>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</si>
  <si>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</si>
  <si>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</si>
  <si>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</si>
  <si>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</si>
  <si>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</si>
  <si>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</si>
  <si>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</si>
  <si>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</si>
  <si>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</si>
  <si>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</si>
  <si>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</si>
  <si>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</si>
  <si>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</si>
  <si>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</si>
  <si>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</si>
  <si>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</si>
  <si>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</si>
  <si>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</si>
  <si>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</si>
  <si>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</si>
  <si>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</si>
  <si>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</si>
  <si>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</si>
  <si>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</si>
  <si>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</si>
  <si>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</si>
  <si>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</si>
  <si>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</si>
  <si>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</si>
  <si>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</si>
  <si>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</si>
  <si>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</si>
  <si>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</si>
  <si>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</si>
  <si>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</si>
  <si>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</si>
  <si>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</si>
  <si>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</si>
  <si>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</si>
  <si>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</si>
  <si>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</si>
  <si>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</si>
  <si>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</si>
  <si>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</si>
  <si>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</si>
  <si>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</si>
  <si>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</si>
  <si>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</si>
  <si>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</si>
  <si>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</si>
  <si>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</si>
  <si>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</si>
  <si>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</si>
  <si>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</si>
  <si>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</si>
  <si>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</si>
  <si>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</si>
  <si>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</si>
  <si>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</si>
  <si>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</si>
  <si>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</si>
  <si>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</si>
  <si>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</si>
  <si>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</si>
  <si>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</si>
  <si>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</si>
  <si>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</si>
  <si>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</si>
  <si>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</si>
  <si>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</si>
  <si>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</si>
  <si>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</si>
  <si>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</si>
  <si>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</si>
  <si>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</si>
  <si>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</si>
  <si>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</si>
  <si>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</si>
  <si>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</si>
  <si>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</si>
  <si>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</si>
  <si>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</si>
  <si>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</si>
  <si>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</si>
  <si>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</si>
  <si>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</si>
  <si>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</si>
  <si>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</si>
  <si>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</si>
  <si>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</si>
  <si>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</si>
  <si>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</si>
  <si>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</si>
  <si>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</si>
  <si>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</si>
  <si>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</si>
  <si>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</si>
  <si>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</si>
  <si>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</si>
  <si>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</si>
  <si>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</si>
  <si>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</si>
  <si>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</si>
  <si>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</si>
  <si>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</si>
  <si>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</si>
  <si>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</si>
  <si>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</si>
  <si>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</si>
  <si>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</si>
  <si>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</si>
  <si>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</si>
  <si>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</si>
  <si>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</si>
  <si>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</si>
  <si>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</si>
  <si>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</si>
  <si>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</si>
  <si>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</si>
  <si>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</si>
  <si>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</si>
  <si>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</si>
  <si>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</si>
  <si>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</si>
  <si>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</si>
  <si>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</si>
  <si>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</si>
  <si>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</si>
  <si>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</si>
  <si>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</si>
  <si>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</si>
  <si>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</si>
  <si>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</si>
  <si>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</si>
  <si>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</si>
  <si>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</si>
  <si>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</si>
  <si>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</si>
  <si>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</si>
  <si>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</si>
  <si>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</si>
  <si>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</si>
  <si>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</si>
  <si>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</si>
  <si>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</si>
  <si>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</si>
  <si>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</si>
  <si>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</si>
  <si>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</si>
  <si>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</si>
  <si>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</si>
  <si>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</si>
  <si>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</si>
  <si>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</si>
  <si>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</si>
  <si>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</si>
  <si>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</si>
  <si>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</si>
  <si>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</si>
  <si>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</si>
  <si>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</si>
  <si>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</si>
  <si>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</si>
  <si>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</si>
  <si>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</si>
  <si>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</si>
  <si>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</si>
  <si>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</si>
  <si>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</si>
  <si>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</si>
  <si>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</si>
  <si>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</si>
  <si>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</si>
  <si>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</si>
  <si>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</si>
  <si>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</si>
  <si>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</si>
  <si>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</si>
  <si>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</si>
  <si>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</si>
  <si>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</si>
  <si>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</si>
  <si>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</si>
  <si>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</si>
  <si>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</si>
  <si>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</si>
  <si>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</si>
  <si>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</si>
  <si>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</si>
  <si>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</si>
  <si>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</si>
  <si>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</si>
  <si>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</si>
  <si>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</si>
  <si>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</si>
  <si>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</si>
  <si>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</si>
  <si>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</si>
  <si>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</si>
  <si>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</si>
  <si>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</si>
  <si>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</si>
  <si>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</si>
  <si>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</si>
  <si>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</si>
  <si>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</si>
  <si>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</si>
  <si>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</si>
  <si>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</si>
  <si>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</si>
  <si>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</si>
  <si>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</si>
  <si>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</si>
  <si>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</si>
  <si>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</si>
  <si>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</si>
  <si>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</si>
  <si>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</si>
  <si>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</si>
  <si>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</si>
  <si>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</si>
  <si>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</si>
  <si>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</si>
  <si>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</si>
  <si>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</si>
  <si>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</si>
  <si>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</si>
  <si>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</si>
  <si>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</si>
  <si>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</si>
  <si>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</si>
  <si>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</si>
  <si>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</si>
  <si>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</si>
  <si>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</si>
  <si>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</si>
  <si>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</si>
  <si>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</si>
  <si>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</si>
  <si>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</si>
  <si>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</si>
  <si>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</si>
  <si>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</si>
  <si>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</si>
  <si>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</si>
  <si>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</si>
  <si>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</si>
  <si>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</si>
  <si>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</si>
  <si>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</si>
  <si>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</si>
  <si>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</si>
  <si>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</si>
  <si>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</si>
  <si>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</si>
  <si>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</si>
  <si>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</si>
  <si>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</si>
  <si>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</si>
  <si>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</si>
  <si>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</si>
  <si>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</si>
  <si>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</si>
  <si>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</si>
  <si>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</si>
  <si>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</si>
  <si>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</si>
  <si>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</si>
  <si>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</si>
  <si>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</si>
  <si>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</si>
  <si>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</si>
  <si>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</si>
  <si>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</si>
  <si>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</si>
  <si>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</si>
  <si>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</si>
  <si>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</si>
  <si>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</si>
  <si>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</si>
  <si>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</si>
  <si>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</si>
  <si>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</si>
  <si>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</si>
  <si>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</si>
  <si>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</si>
  <si>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</si>
  <si>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</si>
  <si>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</si>
  <si>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</si>
  <si>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</si>
  <si>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</si>
  <si>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</si>
  <si>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</si>
  <si>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</si>
  <si>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</si>
  <si>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</si>
  <si>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</si>
  <si>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</si>
  <si>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</si>
  <si>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</si>
  <si>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</si>
  <si>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</si>
  <si>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</si>
  <si>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</si>
  <si>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</si>
  <si>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</si>
  <si>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</si>
  <si>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</si>
  <si>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</si>
  <si>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</si>
  <si>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</si>
  <si>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</si>
  <si>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</si>
  <si>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</si>
  <si>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</si>
  <si>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</si>
  <si>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</si>
  <si>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</si>
  <si>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</si>
  <si>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</si>
  <si>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</si>
  <si>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</si>
  <si>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</si>
  <si>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</si>
  <si>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</si>
  <si>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</si>
  <si>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</si>
  <si>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</si>
  <si>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</si>
  <si>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</si>
  <si>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</si>
  <si>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</si>
  <si>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</si>
  <si>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</si>
  <si>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</si>
  <si>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</si>
  <si>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</si>
  <si>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</si>
  <si>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</si>
  <si>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</si>
  <si>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</si>
  <si>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</si>
  <si>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</si>
  <si>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</si>
  <si>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</si>
  <si>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</si>
  <si>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</si>
  <si>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</si>
  <si>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</si>
  <si>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</si>
  <si>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</si>
  <si>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</si>
  <si>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</si>
  <si>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</si>
  <si>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</si>
  <si>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</si>
  <si>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</si>
  <si>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</si>
  <si>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</si>
  <si>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</si>
  <si>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</si>
  <si>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</si>
  <si>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</si>
  <si>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</si>
  <si>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</si>
  <si>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</si>
  <si>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</si>
  <si>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</si>
  <si>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</si>
  <si>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</si>
  <si>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</si>
  <si>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</si>
  <si>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</si>
  <si>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</si>
  <si>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</si>
  <si>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</si>
  <si>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</si>
  <si>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</si>
  <si>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</si>
  <si>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</si>
  <si>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</si>
  <si>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</si>
  <si>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</si>
  <si>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</si>
  <si>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</si>
  <si>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</si>
  <si>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</si>
  <si>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</si>
  <si>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</si>
  <si>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</si>
  <si>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</si>
  <si>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</si>
  <si>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</si>
  <si>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</si>
  <si>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</si>
  <si>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</si>
  <si>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</si>
  <si>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</si>
  <si>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</si>
  <si>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</si>
  <si>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</si>
  <si>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</si>
  <si>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</si>
  <si>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</si>
  <si>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</si>
  <si>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</si>
  <si>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</si>
  <si>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</si>
  <si>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</si>
  <si>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</si>
  <si>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</si>
  <si>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</si>
  <si>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</si>
  <si>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</si>
  <si>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</si>
  <si>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</si>
  <si>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</si>
  <si>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</si>
  <si>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</si>
  <si>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</si>
  <si>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</si>
  <si>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</si>
  <si>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</si>
  <si>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</si>
  <si>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</si>
  <si>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</si>
  <si>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</si>
  <si>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</si>
  <si>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</si>
  <si>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</si>
  <si>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</si>
  <si>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</si>
  <si>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</si>
  <si>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</si>
  <si>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</si>
  <si>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</si>
  <si>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</si>
  <si>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</si>
  <si>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</si>
  <si>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</si>
  <si>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</si>
  <si>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</si>
  <si>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</si>
  <si>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</si>
  <si>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</si>
  <si>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</si>
  <si>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</si>
  <si>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</si>
  <si>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</si>
  <si>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</si>
  <si>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</si>
  <si>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</si>
  <si>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</si>
  <si>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</si>
  <si>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</si>
  <si>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</si>
  <si>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</si>
  <si>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</si>
  <si>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</si>
  <si>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</si>
  <si>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</si>
  <si>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</si>
  <si>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</si>
  <si>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</si>
  <si>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</si>
  <si>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</si>
  <si>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</si>
  <si>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</si>
  <si>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</si>
  <si>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</si>
  <si>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</si>
  <si>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</si>
  <si>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</si>
  <si>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</si>
  <si>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</si>
  <si>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</si>
  <si>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</si>
  <si>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</si>
  <si>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</si>
  <si>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</si>
  <si>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</si>
  <si>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</si>
  <si>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</si>
  <si>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</si>
  <si>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</si>
  <si>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</si>
  <si>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</si>
  <si>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</si>
  <si>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</si>
  <si>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</si>
  <si>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</si>
  <si>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</si>
  <si>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</si>
  <si>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</si>
  <si>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</si>
  <si>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</si>
  <si>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</si>
  <si>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</si>
  <si>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</si>
  <si>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</si>
  <si>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</si>
  <si>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</si>
  <si>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</si>
  <si>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</si>
  <si>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</si>
  <si>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</si>
  <si>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</si>
  <si>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</si>
  <si>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</si>
  <si>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</si>
  <si>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</si>
  <si>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</si>
  <si>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</si>
  <si>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</si>
  <si>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</si>
  <si>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</si>
  <si>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</si>
  <si>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</si>
  <si>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</si>
  <si>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</si>
  <si>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</si>
  <si>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</si>
  <si>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</si>
  <si>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</si>
  <si>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</si>
  <si>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</si>
  <si>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</si>
  <si>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</si>
  <si>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</si>
  <si>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</si>
  <si>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</si>
  <si>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</si>
  <si>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</si>
  <si>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</si>
  <si>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</si>
  <si>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</si>
  <si>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</si>
  <si>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</si>
  <si>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</si>
  <si>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</si>
  <si>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</si>
  <si>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</si>
  <si>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</si>
  <si>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</si>
  <si>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</si>
  <si>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</si>
  <si>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</si>
  <si>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</si>
  <si>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</si>
  <si>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</si>
  <si>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</si>
  <si>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</si>
  <si>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</si>
  <si>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</si>
  <si>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</si>
  <si>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</si>
  <si>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</si>
  <si>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</si>
  <si>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</si>
  <si>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</si>
  <si>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</si>
  <si>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</si>
  <si>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</si>
  <si>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</si>
  <si>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</si>
  <si>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</si>
  <si>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</si>
  <si>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</si>
  <si>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</si>
  <si>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</si>
  <si>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</si>
  <si>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</si>
  <si>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</si>
  <si>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</si>
  <si>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</si>
  <si>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</si>
  <si>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</si>
  <si>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</si>
  <si>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</si>
  <si>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</si>
  <si>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</si>
  <si>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</si>
  <si>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</si>
  <si>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</si>
  <si>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</si>
  <si>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</si>
  <si>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</si>
  <si>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</si>
  <si>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</si>
  <si>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</si>
  <si>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</si>
  <si>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</si>
  <si>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</si>
  <si>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</si>
  <si>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</si>
  <si>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</si>
  <si>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</si>
  <si>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</si>
  <si>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</si>
  <si>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</si>
  <si>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</si>
  <si>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</si>
  <si>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</si>
  <si>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</si>
  <si>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</si>
  <si>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</si>
  <si>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</si>
  <si>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</si>
  <si>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</si>
  <si>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</si>
  <si>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</si>
  <si>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</si>
  <si>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</si>
  <si>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</si>
  <si>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</si>
  <si>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</si>
  <si>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</si>
  <si>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</si>
  <si>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</si>
  <si>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</si>
  <si>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</si>
  <si>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</si>
  <si>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</si>
  <si>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</si>
  <si>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</si>
  <si>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</si>
  <si>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</si>
  <si>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</si>
  <si>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</si>
  <si>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</si>
  <si>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</si>
  <si>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</si>
  <si>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</si>
  <si>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</si>
  <si>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</si>
  <si>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</si>
  <si>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</si>
  <si>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</si>
  <si>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</si>
  <si>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</si>
  <si>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</si>
  <si>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</si>
  <si>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</si>
  <si>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</si>
  <si>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</si>
  <si>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</si>
  <si>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</si>
  <si>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</si>
  <si>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</si>
  <si>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</si>
  <si>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</si>
  <si>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</si>
  <si>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</si>
  <si>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</si>
  <si>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</si>
  <si>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</si>
  <si>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</si>
  <si>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</si>
  <si>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</si>
  <si>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</si>
  <si>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</si>
  <si>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</si>
  <si>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</si>
  <si>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</si>
  <si>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</si>
  <si>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</si>
  <si>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</si>
  <si>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</si>
  <si>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</si>
  <si>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</si>
  <si>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</si>
  <si>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</si>
  <si>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</si>
  <si>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</si>
  <si>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</si>
  <si>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</si>
  <si>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</si>
  <si>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</si>
  <si>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</si>
  <si>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</si>
  <si>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</si>
  <si>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</si>
  <si>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</si>
  <si>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</si>
  <si>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</si>
  <si>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</si>
  <si>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</si>
  <si>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</si>
  <si>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</si>
  <si>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</si>
  <si>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</si>
  <si>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</si>
  <si>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</si>
  <si>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</si>
  <si>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</si>
  <si>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</si>
  <si>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</si>
  <si>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</si>
  <si>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</si>
  <si>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</si>
  <si>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</si>
  <si>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</si>
  <si>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</si>
  <si>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</si>
  <si>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</si>
  <si>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</si>
  <si>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</si>
  <si>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</si>
  <si>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</si>
  <si>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</si>
  <si>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</si>
  <si>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</si>
  <si>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</si>
  <si>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</si>
  <si>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</si>
  <si>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</si>
  <si>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</si>
  <si>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</si>
  <si>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</si>
  <si>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</si>
  <si>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</si>
  <si>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</si>
  <si>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</si>
  <si>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</si>
  <si>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</si>
  <si>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</si>
  <si>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</si>
  <si>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</si>
  <si>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</si>
  <si>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</si>
  <si>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</si>
  <si>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</si>
  <si>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</si>
  <si>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</si>
  <si>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</si>
  <si>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</si>
  <si>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</si>
  <si>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</si>
  <si>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</si>
  <si>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</si>
  <si>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</si>
  <si>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</si>
  <si>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</si>
  <si>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</si>
  <si>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</si>
  <si>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</si>
  <si>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</si>
  <si>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</si>
  <si>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</si>
  <si>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</si>
  <si>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</si>
  <si>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</si>
  <si>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</si>
  <si>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</si>
  <si>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</si>
  <si>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</si>
  <si>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</si>
  <si>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</si>
  <si>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</si>
  <si>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</si>
  <si>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</si>
  <si>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</si>
  <si>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</si>
  <si>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</si>
  <si>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</si>
  <si>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</si>
  <si>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</si>
  <si>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</si>
  <si>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</si>
  <si>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</si>
  <si>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</si>
  <si>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</si>
  <si>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</si>
  <si>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</si>
  <si>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</si>
  <si>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</si>
  <si>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</si>
  <si>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</si>
  <si>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</si>
  <si>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</si>
  <si>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</si>
  <si>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</si>
  <si>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</si>
  <si>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</si>
  <si>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</si>
  <si>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</si>
  <si>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</si>
  <si>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</si>
  <si>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</si>
  <si>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</si>
  <si>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</si>
  <si>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</si>
  <si>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</si>
  <si>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</si>
  <si>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</si>
  <si>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</si>
  <si>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</si>
  <si>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</si>
  <si>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</si>
  <si>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</si>
  <si>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</si>
  <si>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</si>
  <si>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</si>
  <si>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</si>
  <si>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</si>
  <si>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</si>
  <si>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</si>
  <si>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</si>
  <si>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</si>
  <si>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</si>
  <si>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</si>
  <si>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</si>
  <si>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</si>
  <si>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</si>
  <si>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</si>
  <si>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</si>
  <si>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</si>
  <si>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</si>
  <si>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</si>
  <si>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</si>
  <si>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</si>
  <si>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</si>
  <si>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</si>
  <si>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</si>
  <si>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</si>
  <si>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</si>
  <si>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</si>
  <si>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</si>
  <si>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</si>
  <si>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</si>
  <si>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</si>
  <si>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</si>
  <si>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</si>
  <si>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</si>
  <si>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</si>
  <si>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</si>
  <si>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</si>
  <si>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</si>
  <si>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</si>
  <si>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</si>
  <si>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</si>
  <si>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</si>
  <si>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</si>
  <si>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</si>
  <si>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</si>
  <si>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</si>
  <si>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</si>
  <si>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</si>
  <si>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</si>
  <si>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</si>
  <si>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</si>
  <si>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</si>
  <si>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</si>
  <si>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</si>
  <si>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</si>
  <si>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</si>
  <si>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</si>
  <si>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</si>
  <si>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</si>
  <si>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</si>
  <si>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</si>
  <si>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</si>
  <si>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</si>
  <si>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</si>
  <si>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</si>
  <si>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</si>
  <si>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</si>
  <si>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</si>
  <si>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</si>
  <si>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</si>
  <si>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</si>
  <si>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</si>
  <si>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</si>
  <si>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</si>
  <si>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</si>
  <si>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</si>
  <si>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</si>
  <si>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</si>
  <si>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</si>
  <si>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</si>
  <si>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</si>
  <si>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</si>
  <si>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</si>
  <si>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</si>
  <si>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</si>
  <si>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</si>
  <si>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</si>
  <si>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</si>
  <si>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</si>
  <si>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</si>
  <si>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</si>
  <si>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</si>
  <si>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</si>
  <si>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</si>
  <si>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</si>
  <si>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</si>
  <si>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</si>
  <si>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</si>
  <si>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</si>
  <si>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</si>
  <si>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</si>
  <si>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</si>
  <si>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</si>
  <si>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</si>
  <si>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</si>
  <si>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</si>
  <si>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</si>
  <si>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</si>
  <si>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</si>
  <si>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</si>
  <si>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</si>
  <si>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</si>
  <si>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</si>
  <si>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</si>
  <si>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</si>
  <si>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</si>
  <si>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</si>
  <si>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</si>
  <si>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</si>
  <si>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</si>
  <si>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</si>
  <si>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</si>
  <si>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</si>
  <si>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</si>
  <si>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</si>
  <si>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</si>
  <si>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</si>
  <si>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</si>
  <si>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</si>
  <si>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</si>
  <si>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</si>
  <si>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</si>
  <si>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</si>
  <si>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</si>
  <si>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</si>
  <si>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</si>
  <si>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</si>
  <si>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</si>
  <si>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</si>
  <si>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</si>
  <si>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</si>
  <si>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</si>
  <si>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</si>
  <si>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</si>
  <si>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</si>
  <si>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</si>
  <si>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</si>
  <si>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</si>
  <si>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</si>
  <si>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</si>
  <si>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</si>
  <si>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</si>
  <si>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</si>
  <si>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</si>
  <si>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</si>
  <si>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</si>
  <si>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</si>
  <si>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</si>
  <si>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</si>
  <si>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</si>
  <si>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</si>
  <si>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</si>
  <si>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</si>
  <si>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</si>
  <si>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</si>
  <si>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</si>
  <si>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</si>
  <si>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</si>
  <si>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</si>
  <si>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</si>
  <si>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</si>
  <si>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</si>
  <si>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</si>
  <si>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</si>
  <si>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</si>
  <si>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</si>
  <si>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</si>
  <si>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</si>
  <si>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</si>
  <si>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</si>
  <si>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</si>
  <si>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</si>
  <si>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</si>
  <si>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</si>
  <si>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</si>
  <si>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</si>
  <si>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</si>
  <si>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</si>
  <si>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</si>
  <si>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</si>
  <si>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</si>
  <si>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</si>
  <si>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</si>
  <si>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</si>
  <si>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</si>
  <si>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</si>
  <si>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</si>
  <si>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</si>
  <si>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</si>
  <si>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</si>
  <si>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</si>
  <si>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</si>
  <si>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</si>
  <si>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</si>
  <si>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</si>
  <si>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</si>
  <si>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</si>
  <si>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</si>
  <si>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</si>
  <si>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</si>
  <si>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</si>
  <si>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</si>
  <si>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</si>
  <si>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</si>
  <si>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</si>
  <si>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</si>
  <si>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</si>
  <si>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</si>
  <si>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</si>
  <si>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</si>
  <si>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</si>
  <si>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</si>
  <si>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</si>
  <si>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</si>
  <si>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</si>
  <si>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</si>
  <si>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</si>
  <si>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</si>
  <si>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</si>
  <si>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</si>
  <si>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</si>
  <si>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</si>
  <si>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</si>
  <si>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</si>
  <si>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</si>
  <si>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</si>
  <si>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</si>
  <si>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</si>
  <si>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</si>
  <si>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</si>
  <si>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</si>
  <si>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</si>
  <si>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</si>
  <si>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</si>
  <si>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</si>
  <si>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</si>
  <si>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</si>
  <si>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</si>
  <si>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</si>
  <si>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</si>
  <si>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</si>
  <si>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</si>
  <si>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</si>
  <si>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</si>
  <si>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</si>
  <si>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</si>
  <si>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</si>
  <si>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</si>
  <si>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</si>
  <si>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</si>
  <si>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</si>
  <si>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</si>
  <si>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</si>
  <si>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</si>
  <si>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</si>
  <si>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</si>
  <si>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</si>
  <si>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</si>
  <si>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</si>
  <si>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</si>
  <si>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</si>
  <si>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</si>
  <si>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</si>
  <si>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</si>
  <si>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</si>
  <si>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</si>
  <si>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</si>
  <si>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</si>
  <si>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</si>
  <si>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</si>
  <si>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</si>
  <si>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</si>
  <si>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</si>
  <si>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</si>
  <si>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</si>
  <si>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</si>
  <si>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</si>
  <si>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</si>
  <si>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</si>
  <si>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</si>
  <si>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</si>
  <si>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</si>
  <si>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</si>
  <si>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</si>
  <si>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</si>
  <si>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</si>
  <si>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</si>
  <si>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</si>
  <si>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</si>
  <si>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</si>
  <si>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</si>
  <si>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</si>
  <si>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</si>
  <si>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</si>
  <si>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</si>
  <si>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</si>
  <si>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</si>
  <si>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</si>
  <si>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</si>
  <si>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</si>
  <si>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</si>
  <si>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</si>
  <si>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</si>
  <si>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</si>
  <si>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</si>
  <si>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</si>
  <si>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</si>
  <si>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</si>
  <si>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</si>
  <si>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</si>
  <si>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</si>
  <si>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</si>
  <si>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</si>
  <si>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</si>
  <si>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</si>
  <si>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</si>
  <si>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</si>
  <si>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</si>
  <si>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</si>
  <si>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</si>
  <si>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</si>
  <si>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</si>
  <si>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</si>
  <si>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</si>
  <si>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</si>
  <si>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</si>
  <si>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</si>
  <si>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</si>
  <si>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</si>
  <si>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</si>
  <si>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</si>
  <si>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</si>
  <si>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</si>
  <si>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</si>
  <si>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</si>
  <si>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</si>
  <si>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</si>
  <si>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</si>
  <si>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</si>
  <si>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</si>
  <si>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</si>
  <si>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</si>
  <si>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</si>
  <si>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</si>
  <si>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</si>
  <si>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</si>
  <si>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</si>
  <si>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</si>
  <si>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</si>
  <si>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</si>
  <si>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</si>
  <si>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</si>
  <si>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</si>
  <si>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</si>
  <si>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</si>
  <si>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</si>
  <si>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</si>
  <si>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</si>
  <si>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</si>
  <si>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</si>
  <si>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</si>
  <si>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</si>
  <si>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</si>
  <si>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</si>
  <si>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</si>
  <si>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</si>
  <si>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</si>
  <si>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</si>
  <si>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</si>
  <si>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</si>
  <si>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</si>
  <si>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</si>
  <si>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</si>
  <si>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</si>
  <si>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</si>
  <si>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</si>
  <si>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</si>
  <si>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</si>
  <si>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</si>
  <si>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</si>
  <si>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</si>
  <si>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</si>
  <si>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</si>
  <si>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</si>
  <si>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</si>
  <si>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</si>
  <si>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</si>
  <si>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</si>
  <si>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</si>
  <si>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</si>
  <si>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</si>
  <si>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</si>
  <si>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</si>
  <si>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</si>
  <si>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</si>
  <si>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</si>
  <si>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</si>
  <si>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</si>
  <si>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</si>
  <si>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</si>
  <si>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</si>
  <si>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</si>
  <si>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</si>
  <si>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</si>
  <si>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</si>
  <si>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</si>
  <si>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</si>
  <si>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</si>
  <si>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</si>
  <si>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</si>
  <si>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</si>
  <si>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</si>
  <si>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</si>
  <si>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</si>
  <si>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</si>
  <si>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</si>
  <si>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</si>
  <si>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</si>
  <si>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</si>
  <si>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</si>
  <si>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</si>
  <si>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</si>
  <si>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</si>
  <si>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</si>
  <si>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</si>
  <si>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</si>
  <si>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</si>
  <si>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</si>
  <si>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</si>
  <si>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</si>
  <si>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</si>
  <si>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</si>
  <si>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</si>
  <si>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</si>
  <si>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</si>
  <si>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</si>
  <si>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</si>
  <si>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</si>
  <si>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</si>
  <si>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</si>
  <si>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</si>
  <si>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</si>
  <si>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</si>
  <si>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</si>
  <si>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</si>
  <si>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</si>
  <si>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</si>
  <si>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</si>
  <si>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</si>
  <si>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</si>
  <si>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</si>
  <si>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</si>
  <si>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</si>
  <si>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</si>
  <si>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</si>
  <si>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</si>
  <si>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</si>
  <si>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</si>
  <si>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</si>
  <si>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</si>
  <si>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</si>
  <si>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</si>
  <si>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</si>
  <si>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</si>
  <si>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</si>
  <si>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</si>
  <si>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</si>
  <si>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</si>
  <si>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</si>
  <si>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</si>
  <si>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</si>
  <si>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</si>
  <si>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</si>
  <si>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</si>
  <si>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</si>
  <si>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</si>
  <si>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</si>
  <si>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</si>
  <si>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</si>
  <si>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</si>
  <si>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</si>
  <si>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</si>
  <si>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</si>
  <si>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</si>
  <si>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</si>
  <si>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</si>
  <si>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</si>
  <si>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</si>
  <si>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</si>
  <si>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</si>
  <si>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</si>
  <si>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</si>
  <si>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</si>
  <si>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</si>
  <si>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</si>
  <si>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</si>
  <si>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</si>
  <si>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</si>
  <si>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</si>
  <si>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</si>
  <si>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</si>
  <si>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</si>
  <si>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</si>
  <si>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</si>
  <si>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</si>
  <si>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</si>
  <si>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</si>
  <si>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</si>
  <si>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</si>
  <si>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</si>
  <si>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</si>
  <si>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</si>
  <si>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</si>
  <si>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</si>
  <si>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</si>
  <si>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</si>
  <si>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</si>
  <si>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</si>
  <si>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</si>
  <si>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</si>
  <si>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</si>
  <si>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</si>
  <si>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</si>
  <si>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</si>
  <si>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</si>
  <si>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</si>
  <si>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</si>
  <si>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</si>
  <si>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</si>
  <si>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</si>
  <si>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</si>
  <si>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</si>
  <si>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</si>
  <si>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</si>
  <si>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</si>
  <si>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</si>
  <si>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</si>
  <si>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</si>
  <si>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</si>
  <si>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</si>
  <si>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</si>
  <si>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</si>
  <si>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</si>
  <si>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</si>
  <si>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</si>
  <si>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</si>
  <si>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</si>
  <si>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</si>
  <si>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</si>
  <si>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</si>
  <si>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</si>
  <si>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</si>
  <si>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</si>
  <si>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</si>
  <si>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</si>
  <si>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</si>
  <si>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</si>
  <si>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</si>
  <si>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</si>
  <si>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</si>
  <si>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</si>
  <si>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</si>
  <si>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</si>
  <si>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</si>
  <si>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</si>
  <si>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</si>
  <si>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</si>
  <si>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</si>
  <si>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</si>
  <si>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</si>
  <si>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</si>
  <si>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</si>
  <si>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</si>
  <si>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</si>
  <si>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</si>
  <si>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</si>
  <si>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</si>
  <si>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</si>
  <si>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</si>
  <si>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</si>
  <si>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</si>
  <si>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</si>
  <si>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</si>
  <si>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</si>
  <si>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</si>
  <si>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</si>
  <si>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</si>
  <si>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</si>
  <si>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</si>
  <si>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</si>
  <si>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</si>
  <si>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</si>
  <si>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</si>
  <si>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</si>
  <si>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</si>
  <si>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</si>
  <si>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</si>
  <si>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</si>
  <si>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</si>
  <si>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</si>
  <si>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</si>
  <si>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</si>
  <si>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</si>
  <si>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</si>
  <si>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</si>
  <si>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</si>
  <si>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</si>
  <si>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</si>
  <si>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</si>
  <si>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</si>
  <si>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</si>
  <si>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</si>
  <si>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</si>
  <si>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</si>
  <si>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</si>
  <si>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</si>
  <si>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</si>
  <si>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</si>
  <si>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</si>
  <si>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</si>
  <si>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</si>
  <si>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</si>
  <si>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</si>
  <si>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</si>
  <si>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</si>
  <si>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</si>
  <si>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</si>
  <si>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</si>
  <si>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</si>
  <si>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</si>
  <si>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</si>
  <si>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</si>
  <si>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</si>
  <si>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</si>
  <si>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</si>
  <si>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</si>
  <si>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</si>
  <si>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</si>
  <si>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</si>
  <si>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</si>
  <si>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</si>
  <si>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</si>
  <si>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</si>
  <si>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</si>
  <si>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</si>
  <si>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</si>
  <si>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</si>
  <si>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</si>
  <si>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</si>
  <si>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</si>
  <si>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</si>
  <si>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</si>
  <si>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</si>
  <si>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</si>
  <si>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</si>
  <si>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</si>
  <si>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</si>
  <si>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</si>
  <si>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</si>
  <si>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</si>
  <si>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</si>
  <si>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</si>
  <si>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</si>
  <si>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</si>
  <si>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</si>
  <si>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</si>
  <si>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</si>
  <si>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</si>
  <si>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</si>
  <si>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</si>
  <si>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</si>
  <si>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</si>
  <si>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</si>
  <si>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</si>
  <si>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</si>
  <si>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</si>
  <si>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</si>
  <si>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</si>
  <si>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</si>
  <si>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</si>
  <si>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</si>
  <si>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</si>
  <si>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</si>
  <si>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</si>
  <si>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</si>
  <si>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</si>
  <si>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</si>
  <si>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</si>
  <si>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</si>
  <si>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</si>
  <si>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</si>
  <si>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</si>
  <si>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</si>
  <si>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</si>
  <si>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</si>
  <si>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</si>
  <si>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</si>
  <si>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</si>
  <si>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</si>
  <si>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</si>
  <si>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</si>
  <si>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</si>
  <si>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</si>
  <si>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</si>
  <si>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</si>
  <si>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</si>
  <si>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</si>
  <si>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</si>
  <si>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</si>
  <si>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</si>
  <si>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</si>
  <si>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</si>
  <si>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</si>
  <si>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</si>
  <si>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</si>
  <si>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</si>
  <si>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</si>
  <si>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</si>
  <si>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</si>
  <si>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</si>
  <si>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</si>
  <si>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</si>
  <si>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</si>
  <si>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</si>
  <si>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</si>
  <si>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</si>
  <si>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</si>
  <si>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</si>
  <si>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</si>
  <si>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</si>
  <si>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</si>
  <si>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</si>
  <si>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</si>
  <si>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</si>
  <si>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</si>
  <si>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</si>
  <si>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</si>
  <si>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</si>
  <si>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</si>
  <si>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</si>
  <si>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</si>
  <si>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</si>
  <si>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</si>
  <si>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</si>
  <si>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</si>
  <si>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</si>
  <si>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</si>
  <si>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</si>
  <si>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</si>
  <si>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</si>
  <si>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</si>
  <si>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</si>
  <si>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</si>
  <si>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</si>
  <si>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</si>
  <si>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</si>
  <si>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</si>
  <si>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</si>
  <si>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</si>
  <si>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</si>
  <si>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</si>
  <si>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</si>
  <si>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</si>
  <si>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</si>
  <si>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</si>
  <si>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</si>
  <si>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</si>
  <si>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</si>
  <si>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</si>
  <si>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</si>
  <si>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</si>
  <si>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</si>
  <si>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</si>
  <si>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</si>
  <si>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</si>
  <si>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</si>
  <si>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</si>
  <si>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</si>
  <si>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</si>
  <si>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</si>
  <si>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</si>
  <si>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</si>
  <si>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</si>
  <si>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</si>
  <si>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</si>
  <si>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</si>
  <si>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</si>
  <si>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</si>
  <si>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</si>
  <si>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</si>
  <si>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</si>
  <si>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</si>
  <si>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</si>
  <si>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</si>
  <si>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</si>
  <si>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</si>
  <si>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</si>
  <si>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</si>
  <si>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</si>
  <si>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</si>
  <si>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</si>
  <si>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</si>
  <si>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</si>
  <si>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</si>
  <si>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</si>
  <si>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</si>
  <si>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</si>
  <si>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</si>
  <si>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</si>
  <si>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</si>
  <si>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</si>
  <si>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</si>
  <si>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</si>
  <si>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</si>
  <si>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</si>
  <si>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</si>
  <si>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</si>
  <si>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</si>
  <si>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</si>
  <si>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</si>
  <si>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</si>
  <si>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</si>
  <si>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</si>
  <si>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</si>
  <si>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</si>
  <si>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</si>
  <si>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</si>
  <si>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</si>
  <si>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</si>
  <si>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</si>
  <si>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</si>
  <si>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</si>
  <si>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</si>
  <si>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</si>
  <si>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</si>
  <si>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</si>
  <si>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</si>
  <si>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</si>
  <si>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</si>
  <si>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</si>
  <si>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</si>
  <si>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</si>
  <si>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</si>
  <si>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</si>
  <si>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</si>
  <si>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</si>
  <si>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</si>
  <si>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</si>
  <si>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</si>
  <si>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</si>
  <si>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</si>
  <si>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</si>
  <si>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</si>
  <si>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</si>
  <si>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</si>
  <si>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</si>
  <si>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</si>
  <si>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</si>
  <si>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</si>
  <si>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</si>
  <si>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</si>
  <si>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</si>
  <si>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</si>
  <si>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</si>
  <si>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</si>
  <si>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</si>
  <si>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</si>
  <si>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</si>
  <si>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</si>
  <si>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</si>
  <si>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</si>
  <si>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</si>
  <si>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</si>
  <si>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</si>
  <si>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</si>
  <si>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</si>
  <si>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</si>
  <si>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</si>
  <si>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</si>
  <si>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</si>
  <si>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</si>
  <si>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</si>
  <si>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</si>
  <si>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</si>
  <si>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</si>
  <si>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</si>
  <si>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</si>
  <si>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</si>
  <si>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</si>
  <si>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</si>
  <si>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</si>
  <si>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</si>
  <si>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</si>
  <si>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</si>
  <si>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</si>
  <si>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</si>
  <si>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</si>
  <si>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</si>
  <si>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</si>
  <si>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</si>
  <si>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</si>
  <si>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</si>
  <si>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</si>
  <si>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</si>
  <si>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</si>
  <si>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</si>
  <si>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</si>
  <si>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</si>
  <si>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</si>
  <si>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</si>
  <si>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</si>
  <si>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</si>
  <si>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</si>
  <si>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</si>
  <si>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</si>
  <si>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</si>
  <si>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</si>
  <si>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</si>
  <si>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</si>
  <si>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</si>
  <si>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</si>
  <si>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</si>
  <si>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</si>
  <si>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</si>
  <si>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</si>
  <si>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</si>
  <si>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</si>
  <si>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</si>
  <si>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</si>
  <si>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</si>
  <si>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</si>
  <si>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</si>
  <si>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</si>
  <si>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</si>
  <si>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</si>
  <si>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</si>
  <si>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</si>
  <si>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</si>
  <si>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</si>
  <si>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</si>
  <si>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</si>
  <si>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</si>
  <si>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</si>
  <si>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</si>
  <si>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</si>
  <si>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</si>
  <si>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</si>
  <si>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</si>
  <si>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</si>
  <si>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</si>
  <si>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</si>
  <si>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</si>
  <si>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</si>
  <si>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</si>
  <si>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</si>
  <si>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</si>
  <si>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</si>
  <si>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</si>
  <si>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</si>
  <si>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</si>
  <si>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</si>
  <si>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</si>
  <si>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</si>
  <si>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</si>
  <si>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</si>
  <si>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</si>
  <si>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</si>
  <si>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</si>
  <si>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</si>
  <si>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</si>
  <si>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</si>
  <si>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</si>
  <si>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</si>
  <si>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</si>
  <si>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</si>
  <si>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</si>
  <si>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</si>
  <si>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</si>
  <si>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</si>
  <si>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</si>
  <si>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</si>
  <si>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</si>
  <si>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</si>
  <si>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</si>
  <si>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</si>
  <si>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</si>
  <si>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</si>
  <si>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</si>
  <si>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</si>
  <si>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</si>
  <si>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</si>
  <si>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</si>
  <si>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</si>
  <si>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</si>
  <si>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</si>
  <si>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</si>
  <si>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</si>
  <si>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</si>
  <si>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</si>
  <si>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</si>
  <si>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</si>
  <si>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</si>
  <si>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</si>
  <si>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</si>
  <si>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</si>
  <si>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</si>
  <si>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</si>
  <si>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</si>
  <si>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</si>
  <si>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</si>
  <si>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</si>
  <si>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</si>
  <si>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</si>
  <si>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</si>
  <si>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</si>
  <si>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</si>
  <si>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</si>
  <si>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</si>
  <si>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</si>
  <si>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</si>
  <si>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</si>
  <si>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</si>
  <si>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</si>
  <si>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</si>
  <si>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</si>
  <si>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</si>
  <si>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</si>
  <si>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</si>
  <si>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</si>
  <si>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</si>
  <si>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</si>
  <si>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</si>
  <si>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</si>
  <si>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</si>
  <si>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</si>
  <si>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</si>
  <si>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</si>
  <si>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</si>
  <si>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</si>
  <si>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</si>
  <si>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</si>
  <si>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</si>
  <si>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</si>
  <si>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</si>
  <si>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</si>
  <si>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</si>
  <si>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</si>
  <si>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</si>
  <si>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</si>
  <si>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</si>
  <si>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</si>
  <si>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</si>
  <si>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</si>
  <si>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</si>
  <si>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</si>
  <si>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</si>
  <si>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</si>
  <si>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</si>
  <si>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</si>
  <si>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</si>
  <si>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</si>
  <si>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</si>
  <si>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</si>
  <si>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</si>
  <si>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</si>
  <si>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</si>
  <si>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</si>
  <si>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</si>
  <si>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</si>
  <si>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</si>
  <si>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</si>
  <si>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</si>
  <si>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</si>
  <si>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</si>
  <si>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</si>
  <si>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</si>
  <si>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</si>
  <si>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</si>
  <si>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</si>
  <si>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</si>
  <si>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</si>
  <si>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</si>
  <si>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</si>
  <si>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</si>
  <si>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</si>
  <si>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</si>
  <si>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</si>
  <si>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</si>
  <si>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</si>
  <si>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</si>
  <si>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</si>
  <si>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</si>
  <si>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</si>
  <si>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</si>
  <si>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</si>
  <si>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</si>
  <si>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</si>
  <si>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</si>
  <si>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</si>
  <si>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</si>
  <si>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</si>
  <si>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</si>
  <si>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</si>
  <si>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</si>
  <si>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</si>
  <si>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</si>
  <si>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</si>
  <si>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</si>
  <si>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</si>
  <si>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</si>
  <si>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</si>
  <si>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</si>
  <si>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</si>
  <si>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</si>
  <si>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</si>
  <si>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</si>
  <si>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</si>
  <si>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</si>
  <si>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</si>
  <si>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</si>
  <si>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</si>
  <si>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</si>
  <si>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</si>
  <si>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</si>
  <si>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</si>
  <si>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</si>
  <si>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</si>
  <si>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</si>
  <si>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</si>
  <si>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</si>
  <si>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</si>
  <si>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</si>
  <si>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</si>
  <si>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</si>
  <si>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</si>
  <si>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</si>
  <si>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</si>
  <si>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</si>
  <si>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</si>
  <si>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</si>
  <si>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</si>
  <si>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</si>
  <si>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</si>
  <si>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</si>
  <si>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</si>
  <si>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</si>
  <si>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</si>
  <si>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</si>
  <si>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</si>
  <si>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</si>
  <si>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</si>
  <si>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</si>
  <si>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</si>
  <si>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</si>
  <si>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</si>
  <si>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</si>
  <si>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</si>
  <si>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</si>
  <si>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</si>
  <si>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</si>
  <si>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</si>
  <si>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</si>
  <si>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</si>
  <si>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</si>
  <si>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</si>
  <si>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</si>
  <si>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</si>
  <si>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</si>
  <si>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</si>
  <si>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</si>
  <si>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</si>
  <si>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</si>
  <si>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</si>
  <si>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</si>
  <si>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</si>
  <si>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</si>
  <si>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</si>
  <si>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</si>
  <si>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</si>
  <si>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</si>
  <si>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</si>
  <si>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</si>
  <si>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</si>
  <si>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</si>
  <si>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</si>
  <si>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</si>
  <si>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</si>
  <si>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</si>
  <si>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</si>
  <si>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</si>
  <si>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</si>
  <si>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</si>
  <si>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</si>
  <si>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</si>
  <si>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</si>
  <si>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</si>
  <si>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</si>
  <si>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</si>
  <si>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</si>
  <si>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</si>
  <si>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</si>
  <si>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</si>
  <si>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</si>
  <si>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</si>
  <si>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</si>
  <si>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</si>
  <si>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</si>
  <si>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</si>
  <si>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</si>
  <si>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</si>
  <si>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</si>
  <si>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</si>
  <si>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</si>
  <si>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</si>
  <si>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</si>
  <si>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</si>
  <si>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</si>
  <si>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</si>
  <si>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</si>
  <si>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</si>
  <si>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</si>
  <si>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</si>
  <si>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</si>
  <si>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</si>
  <si>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</si>
  <si>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</si>
  <si>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</si>
  <si>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</si>
  <si>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</si>
  <si>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</si>
  <si>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</si>
  <si>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</si>
  <si>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</si>
  <si>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</si>
  <si>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</si>
  <si>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</si>
  <si>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</si>
  <si>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</si>
  <si>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</si>
  <si>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</si>
  <si>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</si>
  <si>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</si>
  <si>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</si>
  <si>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</si>
  <si>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</si>
  <si>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</si>
  <si>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</si>
  <si>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</si>
  <si>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</si>
  <si>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</si>
  <si>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</si>
  <si>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</si>
  <si>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</si>
  <si>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</si>
  <si>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</si>
  <si>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</si>
  <si>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</si>
  <si>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</si>
  <si>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</si>
  <si>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</si>
  <si>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</si>
  <si>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</si>
  <si>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</si>
  <si>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</si>
  <si>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</si>
  <si>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</si>
  <si>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</si>
  <si>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</si>
  <si>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</si>
  <si>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</si>
  <si>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</si>
  <si>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</si>
  <si>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</si>
  <si>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</si>
  <si>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</si>
  <si>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</si>
  <si>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</si>
  <si>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</si>
  <si>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</si>
  <si>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</si>
  <si>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</si>
  <si>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</si>
  <si>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</si>
  <si>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</si>
  <si>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</si>
  <si>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</si>
  <si>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</si>
  <si>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</si>
  <si>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</si>
  <si>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</si>
  <si>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</si>
  <si>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</si>
  <si>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</si>
  <si>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</si>
  <si>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</si>
  <si>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</si>
  <si>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</si>
  <si>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</si>
  <si>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</si>
  <si>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</si>
  <si>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</si>
  <si>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</si>
  <si>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</si>
  <si>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</si>
  <si>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</si>
  <si>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</si>
  <si>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</si>
  <si>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</si>
  <si>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</si>
  <si>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</si>
  <si>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</si>
  <si>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</si>
  <si>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</si>
  <si>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</si>
  <si>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</si>
  <si>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</si>
  <si>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</si>
  <si>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</si>
  <si>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</si>
  <si>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</si>
  <si>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</si>
  <si>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</si>
  <si>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</si>
  <si>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</si>
  <si>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</si>
  <si>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</si>
  <si>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</si>
  <si>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</si>
  <si>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</si>
  <si>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</si>
  <si>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</si>
  <si>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</si>
  <si>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</si>
  <si>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</si>
  <si>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</si>
  <si>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</si>
  <si>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</si>
  <si>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</si>
  <si>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</si>
  <si>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</si>
  <si>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</si>
  <si>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</si>
  <si>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</si>
  <si>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</si>
  <si>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</si>
  <si>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</si>
  <si>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</si>
  <si>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</si>
  <si>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</si>
  <si>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</si>
  <si>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</si>
  <si>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</si>
  <si>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</si>
  <si>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</si>
  <si>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</si>
  <si>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</si>
  <si>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</si>
  <si>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</si>
  <si>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</si>
  <si>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</si>
  <si>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</si>
  <si>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</si>
  <si>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</si>
  <si>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</si>
  <si>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</si>
  <si>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</si>
  <si>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</si>
  <si>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</si>
  <si>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</si>
  <si>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</si>
  <si>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</si>
  <si>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</si>
  <si>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</si>
  <si>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</si>
  <si>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</si>
  <si>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</si>
  <si>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</si>
  <si>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</si>
  <si>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</si>
  <si>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</si>
  <si>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</si>
  <si>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</si>
  <si>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</si>
  <si>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</si>
  <si>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</si>
  <si>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</si>
  <si>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</si>
  <si>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</si>
  <si>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</si>
  <si>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</si>
  <si>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</si>
  <si>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</si>
  <si>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</si>
  <si>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</si>
  <si>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</si>
  <si>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</si>
  <si>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</si>
  <si>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</si>
  <si>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</si>
  <si>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</si>
  <si>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</si>
  <si>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</si>
  <si>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</si>
  <si>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</si>
  <si>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</si>
  <si>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</si>
  <si>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</si>
  <si>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</si>
  <si>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</si>
  <si>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</si>
  <si>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</si>
  <si>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</si>
  <si>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</si>
  <si>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</si>
  <si>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</si>
  <si>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</si>
  <si>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</si>
  <si>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</si>
  <si>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</si>
  <si>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</si>
  <si>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</si>
  <si>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</si>
  <si>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</si>
  <si>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</si>
  <si>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</si>
  <si>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</si>
  <si>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</si>
  <si>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</si>
  <si>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</si>
  <si>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</si>
  <si>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</si>
  <si>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</si>
  <si>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</si>
  <si>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</si>
  <si>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</si>
  <si>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</si>
  <si>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</si>
  <si>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</si>
  <si>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</si>
  <si>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</si>
  <si>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</si>
  <si>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</si>
  <si>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</si>
  <si>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</si>
  <si>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</si>
  <si>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</si>
  <si>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</si>
  <si>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</si>
  <si>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</si>
  <si>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</si>
  <si>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</si>
  <si>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</si>
  <si>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</si>
  <si>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</si>
  <si>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</si>
  <si>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</si>
  <si>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</si>
  <si>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</si>
  <si>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</si>
  <si>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</si>
  <si>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</si>
  <si>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</si>
  <si>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</si>
  <si>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</si>
  <si>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</si>
  <si>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</si>
  <si>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</si>
  <si>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</si>
  <si>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</si>
  <si>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</si>
  <si>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</si>
  <si>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</si>
  <si>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</si>
  <si>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</si>
  <si>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</si>
  <si>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</si>
  <si>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</si>
  <si>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</si>
  <si>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</si>
  <si>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</si>
  <si>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</si>
  <si>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</si>
  <si>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</si>
  <si>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</si>
  <si>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</si>
  <si>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</si>
  <si>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</si>
  <si>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</si>
  <si>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</si>
  <si>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</si>
  <si>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</si>
  <si>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</si>
  <si>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</si>
  <si>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</si>
  <si>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</si>
  <si>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</si>
  <si>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</si>
  <si>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</si>
  <si>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</si>
  <si>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</si>
  <si>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</si>
  <si>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</si>
  <si>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</si>
  <si>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</si>
  <si>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</si>
  <si>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</si>
  <si>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</si>
  <si>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</si>
  <si>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</si>
  <si>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</si>
  <si>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</si>
  <si>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</si>
  <si>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</si>
  <si>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</si>
  <si>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</si>
  <si>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</si>
  <si>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</si>
  <si>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</si>
  <si>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</si>
  <si>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</si>
  <si>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</si>
  <si>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</si>
  <si>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</si>
  <si>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</si>
  <si>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</si>
  <si>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</si>
  <si>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</si>
  <si>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</si>
  <si>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</si>
  <si>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</si>
  <si>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</si>
  <si>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</si>
  <si>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</si>
  <si>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</si>
  <si>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</si>
  <si>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</si>
  <si>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</si>
  <si>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</si>
  <si>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</si>
  <si>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</si>
  <si>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</si>
  <si>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</si>
  <si>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</si>
  <si>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</si>
  <si>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</si>
  <si>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</si>
  <si>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</si>
  <si>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</si>
  <si>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</si>
  <si>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</si>
  <si>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</si>
  <si>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</si>
  <si>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</si>
  <si>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</si>
  <si>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</si>
  <si>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</si>
  <si>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</si>
  <si>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</si>
  <si>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</si>
  <si>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</si>
  <si>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</si>
  <si>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</si>
  <si>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</si>
  <si>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</si>
  <si>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</si>
  <si>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</si>
  <si>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</si>
  <si>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</si>
  <si>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</si>
  <si>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</si>
  <si>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</si>
  <si>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</si>
  <si>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</si>
  <si>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</si>
  <si>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</si>
  <si>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</si>
  <si>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</si>
  <si>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</si>
  <si>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</si>
  <si>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</si>
  <si>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</si>
  <si>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</si>
  <si>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</si>
  <si>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</si>
  <si>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</si>
  <si>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</si>
  <si>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</si>
  <si>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</si>
  <si>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</si>
  <si>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</si>
  <si>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</si>
  <si>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</si>
  <si>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</si>
  <si>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</si>
  <si>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</si>
  <si>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</si>
  <si>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</si>
  <si>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</si>
  <si>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</si>
  <si>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</si>
  <si>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</si>
  <si>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</si>
  <si>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</si>
  <si>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</si>
  <si>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</si>
  <si>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</si>
  <si>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</si>
  <si>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</si>
  <si>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</si>
  <si>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</si>
  <si>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</si>
  <si>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</si>
  <si>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</si>
  <si>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</si>
  <si>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</si>
  <si>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</si>
  <si>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</si>
  <si>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</si>
  <si>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</si>
  <si>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</si>
  <si>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</si>
  <si>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</si>
  <si>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</si>
  <si>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</si>
  <si>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</si>
  <si>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</si>
  <si>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</si>
  <si>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</si>
  <si>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</si>
  <si>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</si>
  <si>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</si>
  <si>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</si>
  <si>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</si>
  <si>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</si>
  <si>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</si>
  <si>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</si>
  <si>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</si>
  <si>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</si>
  <si>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</si>
  <si>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</si>
  <si>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</si>
  <si>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</si>
  <si>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</si>
  <si>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</si>
  <si>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</si>
  <si>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</si>
  <si>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</si>
  <si>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</si>
  <si>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</si>
  <si>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</si>
  <si>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</si>
  <si>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</si>
  <si>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</si>
  <si>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</si>
  <si>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</si>
  <si>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</si>
  <si>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</si>
  <si>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</si>
  <si>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</si>
  <si>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</si>
  <si>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</si>
  <si>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</si>
  <si>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</si>
  <si>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</si>
  <si>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</si>
  <si>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</si>
  <si>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</si>
  <si>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</si>
  <si>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</si>
  <si>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</si>
  <si>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</si>
  <si>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</si>
  <si>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</si>
  <si>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</si>
  <si>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</si>
  <si>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</si>
  <si>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</si>
  <si>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</si>
  <si>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</si>
  <si>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</si>
  <si>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</si>
  <si>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</si>
  <si>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</si>
  <si>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</si>
  <si>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</si>
  <si>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</si>
  <si>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</si>
  <si>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</si>
  <si>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</si>
  <si>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</si>
  <si>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</si>
  <si>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</si>
  <si>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</si>
  <si>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</si>
  <si>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</si>
  <si>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</si>
  <si>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</si>
  <si>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</si>
  <si>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</si>
  <si>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</si>
  <si>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</si>
  <si>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</si>
  <si>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</si>
  <si>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</si>
  <si>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</si>
  <si>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</si>
  <si>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</si>
  <si>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</si>
  <si>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</si>
  <si>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</si>
  <si>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</si>
  <si>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</si>
  <si>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</si>
  <si>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</si>
  <si>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</si>
  <si>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</si>
  <si>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</si>
  <si>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</si>
  <si>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</si>
  <si>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</si>
  <si>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</si>
  <si>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</si>
  <si>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</si>
  <si>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</si>
  <si>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</si>
  <si>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</si>
  <si>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</si>
  <si>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</si>
  <si>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</si>
  <si>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</si>
  <si>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</si>
  <si>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</si>
  <si>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</si>
  <si>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</si>
  <si>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</si>
  <si>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</si>
  <si>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</si>
  <si>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</si>
  <si>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</si>
  <si>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</si>
  <si>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</si>
  <si>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</si>
  <si>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</si>
  <si>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</si>
  <si>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</si>
  <si>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</si>
  <si>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</si>
  <si>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</si>
  <si>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</si>
  <si>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</si>
  <si>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</si>
  <si>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</si>
  <si>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</si>
  <si>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</si>
  <si>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</si>
  <si>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</si>
  <si>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</si>
  <si>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</si>
  <si>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</si>
  <si>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</si>
  <si>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</si>
  <si>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</si>
  <si>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</si>
  <si>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</si>
  <si>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</si>
  <si>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</si>
  <si>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</si>
  <si>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</si>
  <si>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</si>
  <si>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</si>
  <si>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</si>
  <si>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</si>
  <si>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</si>
  <si>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</si>
  <si>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</si>
  <si>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</si>
  <si>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</si>
  <si>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</si>
  <si>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</si>
  <si>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</si>
  <si>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</si>
  <si>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</si>
  <si>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</si>
  <si>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</si>
  <si>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</si>
  <si>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</si>
  <si>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</si>
  <si>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</si>
  <si>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</si>
  <si>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</si>
  <si>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</si>
  <si>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</si>
  <si>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</si>
  <si>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</si>
  <si>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</si>
  <si>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</si>
  <si>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</si>
  <si>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</si>
  <si>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</si>
  <si>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</si>
  <si>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</si>
  <si>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</si>
  <si>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</si>
  <si>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</si>
  <si>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</si>
  <si>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</si>
  <si>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</si>
  <si>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</si>
  <si>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</si>
  <si>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</si>
  <si>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</si>
  <si>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</si>
  <si>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</si>
  <si>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</si>
  <si>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</si>
  <si>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</si>
  <si>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</si>
  <si>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</si>
  <si>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</si>
  <si>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</si>
  <si>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</si>
  <si>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</si>
  <si>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</si>
  <si>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</si>
  <si>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</si>
  <si>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</si>
  <si>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</si>
  <si>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</si>
  <si>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</si>
  <si>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</si>
  <si>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</si>
  <si>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</si>
  <si>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</si>
  <si>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</si>
  <si>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</si>
  <si>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</si>
  <si>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</si>
  <si>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</si>
  <si>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</si>
  <si>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</si>
  <si>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</si>
  <si>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</si>
  <si>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</si>
  <si>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</si>
  <si>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</si>
  <si>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</si>
  <si>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</si>
  <si>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</si>
  <si>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</si>
  <si>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</si>
  <si>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</si>
  <si>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</si>
  <si>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</si>
  <si>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</si>
  <si>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</si>
  <si>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</si>
  <si>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</si>
  <si>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</si>
  <si>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</si>
  <si>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</si>
  <si>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</si>
  <si>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</si>
  <si>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</si>
  <si>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</si>
  <si>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</si>
  <si>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</si>
  <si>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</si>
  <si>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</si>
  <si>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</si>
  <si>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</si>
  <si>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</si>
  <si>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</si>
  <si>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</si>
  <si>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</si>
  <si>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</si>
  <si>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</si>
  <si>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</si>
  <si>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</si>
  <si>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</si>
  <si>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</si>
  <si>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</si>
  <si>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</si>
  <si>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</si>
  <si>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</si>
  <si>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</si>
  <si>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</si>
  <si>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</si>
  <si>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</si>
  <si>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</si>
  <si>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</si>
  <si>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</si>
  <si>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</si>
  <si>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</si>
  <si>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</si>
  <si>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</si>
  <si>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</si>
  <si>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</si>
  <si>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</si>
  <si>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</si>
  <si>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</si>
  <si>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</si>
  <si>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</si>
  <si>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</si>
  <si>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</si>
  <si>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</si>
  <si>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</si>
  <si>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</si>
  <si>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</si>
  <si>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</si>
  <si>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</si>
  <si>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</si>
  <si>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</si>
  <si>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</si>
  <si>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</si>
  <si>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</si>
  <si>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</si>
  <si>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</si>
  <si>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</si>
  <si>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</si>
  <si>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</si>
  <si>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</si>
  <si>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</si>
  <si>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</si>
  <si>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</si>
  <si>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</si>
  <si>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</si>
  <si>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</si>
  <si>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</si>
  <si>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</si>
  <si>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</si>
  <si>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</si>
  <si>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</si>
  <si>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</si>
  <si>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</si>
  <si>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</si>
  <si>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</si>
  <si>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</si>
  <si>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</si>
  <si>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</si>
  <si>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</si>
  <si>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</si>
  <si>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</si>
  <si>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</si>
  <si>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</si>
  <si>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</si>
  <si>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</si>
  <si>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</si>
  <si>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</si>
  <si>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</si>
  <si>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</si>
  <si>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</si>
  <si>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</si>
  <si>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</si>
  <si>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</si>
  <si>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</si>
  <si>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</si>
  <si>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</si>
  <si>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</si>
  <si>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</si>
  <si>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</si>
  <si>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</si>
  <si>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</si>
  <si>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</si>
  <si>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</si>
  <si>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</si>
  <si>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</si>
  <si>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</si>
  <si>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</si>
  <si>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</si>
  <si>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</si>
  <si>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</si>
  <si>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</si>
  <si>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</si>
  <si>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</si>
  <si>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</si>
  <si>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</si>
  <si>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</si>
  <si>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</si>
  <si>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</si>
  <si>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</si>
  <si>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</si>
  <si>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</si>
  <si>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</si>
  <si>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</si>
  <si>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</si>
  <si>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</si>
  <si>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</si>
  <si>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</si>
  <si>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</si>
  <si>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</si>
  <si>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</si>
  <si>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</si>
  <si>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</si>
  <si>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</si>
  <si>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</si>
  <si>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</si>
  <si>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</si>
  <si>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</si>
  <si>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</si>
  <si>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</si>
  <si>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</si>
  <si>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</si>
  <si>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</si>
  <si>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</si>
  <si>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</si>
  <si>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</si>
  <si>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</si>
  <si>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</si>
  <si>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</si>
  <si>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</si>
  <si>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</si>
  <si>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</si>
  <si>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</si>
  <si>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</si>
  <si>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</si>
  <si>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</si>
  <si>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</si>
  <si>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</si>
  <si>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</si>
  <si>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</si>
  <si>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</si>
  <si>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</si>
  <si>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</si>
  <si>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</si>
  <si>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</si>
  <si>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</si>
  <si>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</si>
  <si>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</si>
  <si>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</si>
  <si>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</si>
  <si>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</si>
  <si>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</si>
  <si>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</si>
  <si>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</si>
  <si>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</si>
  <si>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</si>
  <si>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</si>
  <si>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</si>
  <si>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</si>
  <si>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</si>
  <si>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</si>
  <si>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</si>
  <si>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</si>
  <si>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</si>
  <si>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</si>
  <si>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</si>
  <si>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</si>
  <si>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</si>
  <si>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</si>
  <si>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</si>
  <si>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</si>
  <si>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</si>
  <si>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</si>
  <si>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</si>
  <si>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</si>
  <si>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</si>
  <si>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</si>
  <si>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</si>
  <si>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</si>
  <si>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</si>
  <si>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</si>
  <si>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</si>
  <si>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</si>
  <si>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</si>
  <si>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</si>
  <si>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</si>
  <si>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</si>
  <si>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</si>
  <si>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</si>
  <si>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</si>
  <si>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</si>
  <si>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</si>
  <si>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</si>
  <si>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</si>
  <si>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</si>
  <si>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</si>
  <si>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</si>
  <si>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</si>
  <si>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</si>
  <si>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</si>
  <si>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</si>
  <si>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</si>
  <si>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</si>
  <si>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</si>
  <si>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</si>
  <si>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</si>
  <si>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</si>
  <si>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</si>
  <si>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</si>
  <si>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</si>
  <si>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</si>
  <si>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</si>
  <si>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</si>
  <si>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</si>
  <si>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</si>
  <si>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</si>
  <si>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</si>
  <si>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</si>
  <si>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</si>
  <si>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</si>
  <si>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</si>
  <si>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</si>
  <si>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</si>
  <si>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</si>
  <si>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</si>
  <si>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</si>
  <si>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</si>
  <si>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</si>
  <si>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</si>
  <si>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</si>
  <si>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</si>
  <si>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</si>
  <si>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</si>
  <si>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</si>
  <si>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</si>
  <si>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</si>
  <si>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</si>
  <si>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</si>
  <si>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</si>
  <si>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</si>
  <si>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</si>
  <si>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</si>
  <si>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</si>
  <si>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</si>
  <si>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</si>
  <si>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</si>
  <si>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</si>
  <si>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</si>
  <si>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</si>
  <si>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</si>
  <si>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</si>
  <si>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</si>
  <si>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</si>
  <si>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</si>
  <si>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</si>
  <si>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</si>
  <si>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</si>
  <si>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</si>
  <si>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</si>
  <si>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</si>
  <si>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</si>
  <si>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</si>
  <si>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</si>
  <si>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</si>
  <si>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</si>
  <si>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</si>
  <si>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</si>
  <si>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</si>
  <si>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</si>
  <si>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</si>
  <si>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</si>
  <si>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</si>
  <si>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</si>
  <si>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</si>
  <si>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</si>
  <si>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</si>
  <si>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</si>
  <si>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</si>
  <si>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</si>
  <si>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</si>
  <si>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</si>
  <si>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</si>
  <si>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</si>
  <si>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</si>
  <si>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</si>
  <si>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</si>
  <si>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</si>
  <si>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</si>
  <si>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</si>
  <si>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</si>
  <si>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</si>
  <si>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</si>
  <si>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</si>
  <si>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</si>
  <si>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</si>
  <si>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</si>
  <si>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</si>
  <si>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</si>
  <si>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</si>
  <si>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</si>
  <si>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</si>
  <si>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</si>
  <si>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</si>
  <si>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</si>
  <si>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</si>
  <si>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</si>
  <si>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</si>
  <si>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</si>
  <si>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</si>
  <si>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</si>
  <si>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</si>
  <si>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</si>
  <si>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</si>
  <si>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</si>
  <si>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</si>
  <si>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</si>
  <si>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</si>
  <si>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</si>
  <si>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</si>
  <si>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</si>
  <si>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</si>
  <si>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</si>
  <si>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</si>
  <si>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</si>
  <si>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</si>
  <si>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</si>
  <si>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</si>
  <si>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</si>
  <si>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</si>
  <si>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</si>
  <si>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</si>
  <si>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</si>
  <si>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</si>
  <si>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</si>
  <si>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</si>
  <si>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</si>
  <si>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</si>
  <si>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</si>
  <si>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</si>
  <si>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</si>
  <si>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</si>
  <si>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</si>
  <si>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</si>
  <si>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</si>
  <si>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</si>
  <si>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</si>
  <si>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</si>
  <si>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</si>
  <si>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</si>
  <si>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</si>
  <si>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</si>
  <si>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</si>
  <si>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</si>
  <si>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</si>
  <si>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</si>
  <si>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</si>
  <si>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</si>
  <si>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</si>
  <si>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</si>
  <si>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</si>
  <si>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</si>
  <si>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</si>
  <si>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</si>
  <si>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</si>
  <si>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</si>
  <si>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</si>
  <si>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</si>
  <si>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</si>
  <si>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</si>
  <si>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</si>
  <si>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</si>
  <si>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</si>
  <si>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</si>
  <si>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</si>
  <si>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</si>
  <si>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</si>
  <si>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</si>
  <si>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</si>
  <si>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</si>
  <si>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</si>
  <si>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</si>
  <si>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</si>
  <si>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</si>
  <si>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</si>
  <si>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</si>
  <si>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</si>
  <si>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</si>
  <si>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</si>
  <si>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</si>
  <si>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</si>
  <si>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</si>
  <si>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</si>
  <si>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</si>
  <si>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</si>
  <si>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</si>
  <si>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</si>
  <si>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</si>
  <si>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</si>
  <si>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</si>
  <si>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</si>
  <si>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</si>
  <si>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</si>
  <si>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</si>
  <si>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</si>
  <si>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</si>
  <si>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</si>
  <si>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</si>
  <si>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</si>
  <si>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</si>
  <si>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</si>
  <si>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</si>
  <si>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</si>
  <si>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</si>
  <si>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</si>
  <si>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</si>
  <si>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</si>
  <si>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</si>
  <si>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</si>
  <si>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</si>
  <si>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</si>
  <si>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</si>
  <si>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</si>
  <si>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</si>
  <si>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</si>
  <si>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</si>
  <si>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</si>
  <si>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</si>
  <si>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</si>
  <si>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</si>
  <si>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</si>
  <si>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</si>
  <si>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</si>
  <si>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</si>
  <si>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</si>
  <si>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</si>
  <si>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</si>
  <si>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</si>
  <si>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</si>
  <si>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</si>
  <si>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</si>
  <si>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</si>
  <si>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</si>
  <si>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</si>
  <si>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</si>
  <si>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</si>
  <si>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</si>
  <si>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</si>
  <si>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</si>
  <si>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</si>
  <si>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</si>
  <si>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</si>
  <si>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</si>
  <si>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</si>
  <si>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</si>
  <si>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</si>
  <si>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</si>
  <si>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</si>
  <si>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</si>
  <si>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</si>
  <si>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</si>
  <si>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</si>
  <si>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</si>
  <si>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</si>
  <si>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</si>
  <si>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</si>
  <si>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</si>
  <si>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</si>
  <si>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</si>
  <si>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</si>
  <si>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</si>
  <si>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</si>
  <si>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</si>
  <si>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</si>
  <si>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</si>
  <si>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</si>
  <si>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</si>
  <si>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</si>
  <si>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</si>
  <si>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</si>
  <si>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</si>
  <si>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</si>
  <si>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</si>
  <si>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</si>
  <si>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</si>
  <si>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</si>
  <si>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</si>
  <si>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</si>
  <si>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</si>
  <si>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</si>
  <si>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</si>
  <si>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</si>
  <si>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</si>
  <si>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</si>
  <si>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</si>
  <si>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</si>
  <si>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</si>
  <si>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</si>
  <si>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</si>
  <si>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</si>
  <si>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</si>
  <si>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</si>
  <si>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</si>
  <si>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</si>
  <si>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</si>
  <si>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</si>
  <si>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</si>
  <si>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</si>
  <si>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</si>
  <si>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</si>
  <si>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</si>
  <si>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</si>
  <si>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</si>
  <si>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</si>
  <si>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</si>
  <si>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</si>
  <si>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</si>
  <si>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</si>
  <si>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</si>
  <si>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</si>
  <si>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</si>
  <si>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</si>
  <si>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</si>
  <si>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</si>
  <si>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</si>
  <si>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</si>
  <si>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</si>
  <si>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</si>
  <si>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</si>
  <si>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</si>
  <si>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</si>
  <si>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</si>
  <si>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</si>
  <si>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</si>
  <si>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</si>
  <si>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</si>
  <si>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</si>
  <si>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</si>
  <si>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</si>
  <si>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</si>
  <si>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</si>
  <si>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</si>
  <si>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</si>
  <si>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</si>
  <si>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</si>
  <si>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</si>
  <si>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</si>
  <si>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</si>
  <si>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</si>
  <si>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</si>
  <si>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</si>
  <si>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</si>
  <si>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</si>
  <si>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</si>
  <si>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</si>
  <si>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</si>
  <si>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</si>
  <si>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</si>
  <si>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</si>
  <si>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</si>
  <si>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</si>
  <si>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</si>
  <si>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</si>
  <si>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</si>
  <si>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</si>
  <si>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</si>
  <si>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</si>
  <si>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</si>
  <si>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</si>
  <si>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</si>
  <si>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</si>
  <si>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</si>
  <si>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</si>
  <si>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</si>
  <si>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</si>
  <si>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</si>
  <si>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</si>
  <si>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</si>
  <si>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</si>
  <si>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</si>
  <si>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</si>
  <si>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</si>
  <si>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</si>
  <si>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</si>
  <si>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</si>
  <si>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</si>
  <si>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</si>
  <si>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</si>
  <si>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</si>
  <si>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</si>
  <si>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</si>
  <si>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</si>
  <si>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</si>
  <si>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</si>
  <si>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</si>
  <si>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</si>
  <si>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</si>
  <si>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</si>
  <si>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</si>
  <si>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</si>
  <si>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</si>
  <si>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</si>
  <si>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</si>
  <si>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</si>
  <si>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</si>
  <si>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</si>
  <si>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</si>
  <si>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</si>
  <si>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</si>
  <si>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</si>
  <si>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</si>
  <si>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</si>
  <si>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</si>
  <si>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</si>
  <si>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</si>
  <si>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</si>
  <si>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</si>
  <si>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</si>
  <si>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</si>
  <si>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</si>
  <si>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</si>
  <si>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</si>
  <si>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</si>
  <si>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</si>
  <si>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</si>
  <si>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</si>
  <si>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</si>
  <si>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</si>
  <si>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</si>
  <si>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</si>
  <si>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</si>
  <si>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</si>
  <si>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</si>
  <si>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</si>
  <si>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</si>
  <si>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</si>
  <si>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</si>
  <si>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</si>
  <si>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</si>
  <si>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</si>
  <si>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</si>
  <si>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</si>
  <si>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</si>
  <si>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</si>
  <si>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</si>
  <si>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</si>
  <si>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</si>
  <si>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</si>
  <si>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</si>
  <si>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</si>
  <si>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</si>
  <si>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</si>
  <si>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</si>
  <si>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</si>
  <si>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</si>
  <si>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</si>
  <si>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</si>
  <si>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</si>
  <si>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</si>
  <si>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</si>
  <si>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</si>
  <si>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</si>
  <si>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</si>
  <si>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</si>
  <si>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</si>
  <si>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</si>
  <si>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</si>
  <si>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</si>
  <si>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</si>
  <si>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</si>
  <si>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</si>
  <si>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</si>
  <si>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</si>
  <si>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</si>
  <si>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</si>
  <si>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</si>
  <si>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</si>
  <si>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</si>
  <si>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</si>
  <si>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</si>
  <si>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</si>
  <si>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</si>
  <si>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</si>
  <si>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</si>
  <si>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</si>
  <si>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</si>
  <si>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</si>
  <si>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</si>
  <si>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</si>
  <si>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</si>
  <si>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</si>
  <si>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</si>
  <si>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</si>
  <si>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</si>
  <si>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</si>
  <si>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</si>
  <si>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</si>
  <si>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</si>
  <si>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</si>
  <si>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</si>
  <si>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</si>
  <si>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</si>
  <si>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</si>
  <si>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</si>
  <si>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</si>
  <si>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</si>
  <si>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</si>
  <si>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</si>
  <si>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</si>
  <si>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</si>
  <si>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</si>
  <si>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</si>
  <si>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</si>
  <si>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</si>
  <si>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</si>
  <si>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</si>
  <si>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</si>
  <si>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</si>
  <si>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</si>
  <si>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</si>
  <si>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</si>
  <si>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</si>
  <si>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</si>
  <si>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</si>
  <si>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</si>
  <si>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</si>
  <si>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</si>
  <si>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</si>
  <si>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</si>
  <si>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</si>
  <si>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</si>
  <si>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</si>
  <si>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</si>
  <si>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</si>
  <si>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</si>
  <si>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</si>
  <si>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</si>
  <si>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</si>
  <si>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</si>
  <si>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</si>
  <si>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</si>
  <si>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</si>
  <si>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</si>
  <si>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</si>
  <si>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</si>
  <si>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</si>
  <si>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</si>
  <si>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</si>
  <si>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</si>
  <si>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</si>
  <si>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</si>
  <si>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</si>
  <si>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</si>
  <si>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</si>
  <si>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</si>
  <si>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</si>
  <si>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</si>
  <si>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</si>
  <si>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</si>
  <si>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</si>
  <si>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</si>
  <si>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</si>
  <si>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</si>
  <si>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</si>
  <si>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</si>
  <si>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</si>
  <si>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</si>
  <si>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</si>
  <si>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</si>
  <si>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</si>
  <si>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</si>
  <si>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</si>
  <si>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</si>
  <si>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</si>
  <si>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</si>
  <si>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</si>
  <si>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</si>
  <si>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</si>
  <si>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</si>
  <si>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</si>
  <si>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</si>
  <si>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</si>
  <si>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</si>
  <si>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</si>
  <si>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</si>
  <si>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</si>
  <si>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</si>
  <si>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</si>
  <si>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</si>
  <si>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</si>
  <si>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</si>
  <si>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</si>
  <si>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</si>
  <si>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</si>
  <si>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</si>
  <si>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</si>
  <si>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</si>
  <si>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</si>
  <si>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</si>
  <si>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</si>
  <si>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</si>
  <si>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</si>
  <si>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</si>
  <si>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</si>
  <si>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</si>
  <si>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</si>
  <si>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</si>
  <si>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</si>
  <si>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</si>
  <si>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</si>
  <si>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</si>
  <si>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</si>
  <si>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</si>
  <si>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</si>
  <si>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</si>
  <si>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</si>
  <si>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</si>
  <si>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</si>
  <si>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</si>
  <si>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</si>
  <si>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</si>
  <si>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</si>
  <si>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</si>
  <si>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</si>
  <si>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</si>
  <si>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</si>
  <si>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</si>
  <si>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</si>
  <si>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</si>
  <si>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</si>
  <si>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</si>
  <si>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</si>
  <si>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</si>
  <si>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</si>
  <si>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</si>
  <si>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</si>
  <si>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</si>
  <si>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</si>
  <si>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</si>
  <si>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</si>
  <si>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</si>
  <si>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</si>
  <si>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</si>
  <si>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</si>
  <si>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</si>
  <si>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</si>
  <si>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</si>
  <si>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</si>
  <si>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</si>
  <si>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</si>
  <si>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</si>
  <si>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</si>
  <si>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</si>
  <si>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</si>
  <si>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</si>
  <si>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</si>
  <si>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</si>
  <si>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</si>
  <si>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</si>
  <si>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</si>
  <si>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</si>
  <si>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</si>
  <si>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</si>
  <si>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</si>
  <si>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</si>
  <si>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</si>
  <si>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</si>
  <si>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</si>
  <si>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</si>
  <si>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</si>
  <si>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</si>
  <si>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</si>
  <si>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</si>
  <si>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</si>
  <si>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</si>
  <si>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</si>
  <si>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</si>
  <si>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</si>
  <si>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</si>
  <si>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</si>
  <si>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</si>
  <si>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</si>
  <si>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</si>
  <si>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</si>
  <si>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</si>
  <si>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</si>
  <si>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</si>
  <si>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</si>
  <si>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</si>
  <si>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</si>
  <si>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</si>
  <si>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</si>
  <si>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</si>
  <si>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</si>
  <si>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</si>
  <si>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</si>
  <si>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</si>
  <si>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</si>
  <si>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</si>
  <si>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</si>
  <si>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</si>
  <si>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</si>
  <si>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</si>
  <si>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</si>
  <si>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</si>
  <si>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</si>
  <si>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</si>
  <si>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</si>
  <si>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</si>
  <si>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</si>
  <si>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</si>
  <si>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</si>
  <si>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</si>
  <si>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</si>
  <si>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</si>
  <si>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</si>
  <si>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</si>
  <si>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</si>
  <si>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</si>
  <si>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</si>
  <si>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</si>
  <si>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</si>
  <si>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</si>
  <si>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</si>
  <si>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</si>
  <si>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</si>
  <si>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</si>
  <si>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</si>
  <si>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</si>
  <si>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</si>
  <si>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</si>
  <si>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</si>
  <si>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</si>
  <si>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</si>
  <si>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</si>
  <si>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</si>
  <si>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</si>
  <si>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</si>
  <si>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</si>
  <si>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</si>
  <si>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</si>
  <si>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</si>
  <si>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</si>
  <si>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</si>
  <si>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</si>
  <si>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</si>
  <si>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</si>
  <si>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</si>
  <si>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</si>
  <si>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</si>
  <si>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</si>
  <si>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</si>
  <si>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</si>
  <si>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</si>
  <si>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</si>
  <si>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</si>
  <si>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</si>
  <si>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</si>
  <si>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</si>
  <si>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</si>
  <si>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</si>
  <si>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</si>
  <si>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</si>
  <si>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</si>
  <si>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</si>
  <si>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</si>
  <si>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</si>
  <si>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</si>
  <si>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</si>
  <si>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</si>
  <si>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</si>
  <si>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</si>
  <si>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</si>
  <si>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</si>
  <si>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</si>
  <si>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</si>
  <si>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</si>
  <si>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</si>
  <si>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</si>
  <si>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</si>
  <si>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</si>
  <si>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</si>
  <si>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</si>
  <si>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</si>
  <si>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</si>
  <si>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</si>
  <si>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</si>
  <si>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</si>
  <si>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</si>
  <si>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</si>
  <si>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</si>
  <si>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</si>
  <si>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</si>
  <si>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</si>
  <si>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</si>
  <si>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</si>
  <si>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</si>
  <si>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</si>
  <si>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</si>
  <si>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</si>
  <si>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</si>
  <si>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</si>
  <si>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</si>
  <si>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</si>
  <si>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</si>
  <si>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</si>
  <si>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</si>
  <si>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</si>
  <si>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</si>
  <si>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</si>
  <si>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</si>
  <si>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</si>
  <si>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</si>
  <si>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</si>
  <si>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</si>
  <si>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</si>
  <si>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</si>
  <si>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</si>
  <si>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</si>
  <si>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</si>
  <si>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</si>
  <si>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</si>
  <si>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</si>
  <si>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</si>
  <si>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</si>
  <si>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</si>
  <si>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</si>
  <si>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</si>
  <si>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</si>
  <si>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</si>
  <si>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</si>
  <si>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</si>
  <si>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</si>
  <si>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</si>
  <si>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</si>
  <si>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</si>
  <si>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</si>
  <si>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</si>
  <si>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</si>
  <si>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</si>
  <si>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</si>
  <si>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</si>
  <si>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</si>
  <si>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</si>
  <si>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</si>
  <si>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</si>
  <si>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</si>
  <si>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</si>
  <si>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</si>
  <si>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</si>
  <si>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</si>
  <si>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</si>
  <si>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</si>
  <si>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</si>
  <si>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</si>
  <si>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</si>
  <si>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</si>
  <si>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</si>
  <si>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</si>
  <si>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</si>
  <si>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</si>
  <si>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</si>
  <si>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</si>
  <si>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</si>
  <si>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</si>
  <si>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</si>
  <si>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</si>
  <si>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</si>
  <si>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</si>
  <si>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</si>
  <si>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</si>
  <si>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</si>
  <si>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</si>
  <si>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</si>
  <si>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</si>
  <si>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</si>
  <si>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</si>
  <si>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</si>
  <si>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</si>
  <si>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</si>
  <si>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</si>
  <si>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</si>
  <si>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</si>
  <si>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</si>
  <si>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</si>
  <si>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</si>
  <si>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</si>
  <si>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</si>
  <si>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</si>
  <si>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</si>
  <si>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</si>
  <si>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</si>
  <si>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</si>
  <si>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</si>
  <si>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</si>
  <si>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</si>
  <si>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</si>
  <si>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</si>
  <si>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</si>
  <si>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</si>
  <si>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</si>
  <si>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</si>
  <si>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</si>
  <si>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</si>
  <si>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</si>
  <si>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</si>
  <si>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</si>
  <si>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</si>
  <si>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</si>
  <si>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</si>
  <si>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</si>
  <si>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</si>
  <si>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</si>
  <si>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</si>
  <si>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</si>
  <si>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</si>
  <si>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</si>
  <si>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</si>
  <si>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</si>
  <si>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</si>
  <si>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</si>
  <si>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</si>
  <si>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</si>
  <si>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</si>
  <si>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</si>
  <si>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</si>
  <si>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</si>
  <si>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</si>
  <si>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</si>
  <si>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</si>
  <si>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</si>
  <si>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</si>
  <si>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</si>
  <si>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</si>
  <si>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</si>
  <si>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</si>
  <si>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</si>
  <si>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</si>
  <si>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</si>
  <si>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</si>
  <si>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</si>
  <si>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</si>
  <si>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</si>
  <si>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</si>
  <si>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</si>
  <si>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</si>
  <si>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</si>
  <si>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</si>
  <si>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</si>
  <si>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</si>
  <si>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</si>
  <si>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</si>
  <si>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</si>
  <si>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</si>
  <si>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</si>
  <si>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</si>
  <si>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</si>
  <si>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</si>
  <si>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</si>
  <si>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</si>
  <si>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</si>
  <si>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</si>
  <si>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</si>
  <si>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</si>
  <si>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</si>
  <si>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</si>
  <si>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</si>
  <si>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</si>
  <si>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</si>
  <si>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</si>
  <si>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</si>
  <si>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</si>
  <si>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</si>
  <si>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</si>
  <si>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</si>
  <si>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</si>
  <si>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</si>
  <si>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</si>
  <si>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</si>
  <si>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</si>
  <si>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</si>
  <si>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</si>
  <si>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</si>
  <si>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</si>
  <si>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</si>
  <si>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</si>
  <si>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</si>
  <si>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</si>
  <si>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</si>
  <si>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</si>
  <si>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</si>
  <si>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</si>
  <si>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</si>
  <si>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</si>
  <si>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</si>
  <si>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</si>
  <si>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</si>
  <si>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</si>
  <si>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</si>
  <si>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</si>
  <si>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</si>
  <si>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</si>
  <si>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</si>
  <si>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</si>
  <si>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</si>
  <si>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</si>
  <si>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</si>
  <si>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</si>
  <si>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</si>
  <si>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</si>
  <si>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</si>
  <si>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</si>
  <si>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</si>
  <si>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</si>
  <si>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</si>
  <si>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</si>
  <si>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</si>
  <si>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</si>
  <si>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</si>
  <si>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</si>
  <si>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</si>
  <si>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</si>
  <si>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</si>
  <si>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</si>
  <si>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</si>
  <si>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</si>
  <si>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</si>
  <si>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</si>
  <si>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</si>
  <si>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</si>
  <si>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</si>
  <si>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</si>
  <si>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</si>
  <si>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</si>
  <si>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</si>
  <si>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</si>
  <si>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</si>
  <si>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</si>
  <si>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</si>
  <si>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</si>
  <si>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</si>
  <si>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</si>
  <si>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</si>
  <si>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</si>
  <si>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</si>
  <si>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</si>
  <si>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</si>
  <si>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</si>
  <si>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</si>
  <si>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</si>
  <si>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</si>
  <si>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</si>
  <si>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</si>
  <si>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</si>
  <si>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</si>
  <si>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</si>
  <si>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</si>
  <si>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</si>
  <si>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</si>
  <si>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</si>
  <si>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</si>
  <si>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</si>
  <si>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</si>
  <si>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</si>
  <si>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</si>
  <si>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</si>
  <si>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</si>
  <si>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</si>
  <si>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</si>
  <si>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</si>
  <si>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</si>
  <si>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</si>
  <si>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</si>
  <si>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</si>
  <si>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</si>
  <si>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</si>
  <si>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</si>
  <si>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</si>
  <si>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</si>
  <si>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</si>
  <si>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</si>
  <si>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</si>
  <si>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</si>
  <si>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</si>
  <si>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</si>
  <si>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</si>
  <si>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</si>
  <si>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</si>
  <si>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</si>
  <si>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</si>
  <si>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</si>
  <si>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</si>
  <si>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</si>
  <si>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</si>
  <si>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</si>
  <si>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</si>
  <si>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</si>
  <si>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</si>
  <si>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</si>
  <si>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</si>
  <si>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</si>
  <si>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</si>
  <si>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</si>
  <si>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</si>
  <si>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</si>
  <si>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</si>
  <si>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</si>
  <si>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</si>
  <si>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</si>
  <si>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</si>
  <si>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</si>
  <si>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</si>
  <si>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</si>
  <si>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</si>
  <si>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</si>
  <si>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</si>
  <si>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</si>
  <si>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</si>
  <si>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</si>
  <si>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</si>
  <si>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</si>
  <si>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</si>
  <si>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</si>
  <si>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</si>
  <si>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</si>
  <si>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</si>
  <si>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</si>
  <si>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</si>
  <si>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</si>
  <si>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</si>
  <si>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</si>
  <si>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</si>
  <si>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</si>
  <si>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</si>
  <si>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</si>
  <si>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</si>
  <si>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</si>
  <si>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</si>
  <si>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</si>
  <si>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</si>
  <si>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</si>
  <si>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</si>
  <si>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</si>
  <si>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</si>
  <si>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</si>
  <si>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</si>
  <si>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</si>
  <si>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</si>
  <si>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</si>
  <si>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</si>
  <si>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</si>
  <si>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</si>
  <si>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</si>
  <si>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</si>
  <si>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</si>
  <si>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</si>
  <si>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</si>
  <si>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</si>
  <si>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</si>
  <si>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</si>
  <si>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</si>
  <si>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</si>
  <si>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</si>
  <si>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</si>
  <si>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</si>
  <si>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</si>
  <si>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</si>
  <si>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</si>
  <si>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</si>
  <si>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</si>
  <si>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</si>
  <si>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</si>
  <si>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</si>
  <si>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</si>
  <si>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</si>
  <si>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</si>
  <si>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</si>
  <si>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</si>
  <si>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</si>
  <si>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</si>
  <si>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</si>
  <si>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</si>
  <si>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</si>
  <si>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</si>
  <si>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</si>
  <si>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</si>
  <si>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</si>
  <si>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</si>
  <si>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</si>
  <si>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</si>
  <si>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</si>
  <si>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</si>
  <si>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</si>
  <si>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</si>
  <si>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</si>
  <si>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</si>
  <si>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</si>
  <si>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</si>
  <si>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</si>
  <si>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</si>
  <si>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</si>
  <si>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</si>
  <si>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</si>
  <si>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</si>
  <si>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</si>
  <si>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</si>
  <si>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</si>
  <si>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</si>
  <si>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</si>
  <si>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</si>
  <si>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</si>
  <si>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</si>
  <si>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</si>
  <si>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</si>
  <si>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</si>
  <si>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</si>
  <si>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</si>
  <si>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</si>
  <si>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</si>
  <si>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</si>
  <si>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</si>
  <si>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</si>
  <si>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</si>
  <si>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</si>
  <si>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</si>
  <si>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</si>
  <si>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</si>
  <si>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</si>
  <si>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</si>
  <si>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</si>
  <si>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</si>
  <si>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</si>
  <si>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</si>
  <si>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</si>
  <si>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</si>
  <si>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</si>
  <si>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</si>
  <si>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</si>
  <si>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</si>
  <si>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</si>
  <si>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</si>
  <si>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</si>
  <si>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</si>
  <si>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</si>
  <si>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</si>
  <si>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</si>
  <si>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</si>
  <si>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</si>
  <si>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</si>
  <si>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</si>
  <si>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</si>
  <si>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</si>
  <si>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</si>
  <si>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</si>
  <si>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</si>
  <si>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</si>
  <si>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</si>
  <si>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</si>
  <si>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</si>
  <si>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</si>
  <si>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</si>
  <si>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</si>
  <si>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</si>
  <si>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</si>
  <si>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</si>
  <si>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</si>
  <si>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</si>
  <si>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</si>
  <si>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</si>
  <si>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</si>
  <si>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</si>
  <si>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</si>
  <si>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</si>
  <si>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</si>
  <si>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</si>
  <si>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</si>
  <si>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</si>
  <si>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</si>
  <si>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</si>
  <si>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</si>
  <si>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</si>
  <si>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</si>
  <si>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</si>
  <si>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</si>
  <si>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</si>
  <si>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</si>
  <si>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</si>
  <si>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</si>
  <si>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</si>
  <si>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</si>
  <si>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</si>
  <si>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</si>
  <si>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</si>
  <si>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</si>
  <si>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</si>
  <si>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</si>
  <si>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</si>
  <si>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</si>
  <si>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</si>
  <si>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</si>
  <si>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</si>
  <si>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</si>
  <si>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</si>
  <si>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</si>
  <si>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</si>
  <si>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</si>
  <si>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</si>
  <si>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</si>
  <si>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</si>
  <si>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</si>
  <si>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</si>
  <si>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</si>
  <si>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</si>
  <si>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</si>
  <si>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</si>
  <si>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</si>
  <si>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</si>
  <si>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</si>
  <si>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</si>
  <si>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</si>
  <si>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</si>
  <si>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</si>
  <si>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</si>
  <si>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</si>
  <si>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</si>
  <si>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</si>
  <si>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</si>
  <si>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</si>
  <si>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</si>
  <si>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</si>
  <si>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</si>
  <si>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</si>
  <si>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</si>
  <si>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</si>
  <si>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</si>
  <si>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</si>
  <si>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</si>
  <si>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</si>
  <si>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</si>
  <si>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</si>
  <si>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</si>
  <si>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</si>
  <si>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</si>
  <si>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</si>
  <si>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</si>
  <si>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</si>
  <si>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</si>
  <si>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</si>
  <si>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</si>
  <si>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</si>
  <si>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</si>
  <si>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</si>
  <si>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</si>
  <si>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</si>
  <si>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</si>
  <si>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</si>
  <si>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</si>
  <si>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</si>
  <si>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</si>
  <si>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</si>
  <si>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</si>
  <si>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</si>
  <si>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</si>
  <si>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</si>
  <si>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</si>
  <si>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</si>
  <si>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</si>
  <si>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</si>
  <si>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</si>
  <si>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</si>
  <si>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</si>
  <si>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</si>
  <si>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</si>
  <si>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</si>
  <si>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</si>
  <si>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</si>
  <si>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</si>
  <si>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</si>
  <si>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</si>
  <si>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</si>
  <si>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</si>
  <si>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</si>
  <si>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</si>
  <si>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</si>
  <si>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</si>
  <si>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</si>
  <si>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</si>
  <si>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</si>
  <si>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</si>
  <si>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</si>
  <si>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</si>
  <si>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</si>
  <si>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</si>
  <si>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</si>
  <si>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</si>
  <si>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</si>
  <si>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</si>
  <si>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</si>
  <si>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</si>
  <si>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</si>
  <si>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</si>
  <si>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</si>
  <si>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</si>
  <si>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</si>
  <si>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</si>
  <si>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</si>
  <si>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</si>
  <si>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</si>
  <si>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</si>
  <si>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</si>
  <si>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</si>
  <si>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</si>
  <si>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</si>
  <si>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</si>
  <si>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</si>
  <si>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</si>
  <si>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</si>
  <si>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</si>
  <si>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</si>
  <si>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</si>
  <si>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</si>
  <si>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</si>
  <si>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</si>
  <si>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</si>
  <si>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</si>
  <si>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</si>
  <si>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</si>
  <si>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</si>
  <si>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</si>
  <si>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</si>
  <si>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</si>
  <si>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</si>
  <si>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</si>
  <si>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</si>
  <si>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</si>
  <si>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</si>
  <si>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</si>
  <si>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</si>
  <si>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</si>
  <si>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</si>
  <si>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</si>
  <si>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</si>
  <si>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</si>
  <si>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</si>
  <si>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</si>
  <si>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</si>
  <si>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</si>
  <si>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</si>
  <si>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</si>
  <si>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</si>
  <si>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</si>
  <si>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</si>
  <si>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</si>
  <si>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</si>
  <si>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</si>
  <si>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</si>
  <si>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</si>
  <si>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</si>
  <si>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</si>
  <si>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</si>
  <si>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</si>
  <si>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</si>
  <si>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</si>
  <si>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</si>
  <si>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</si>
  <si>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</si>
  <si>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</si>
  <si>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</si>
  <si>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</si>
  <si>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</si>
  <si>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</si>
  <si>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</si>
  <si>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</si>
  <si>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</si>
  <si>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</si>
  <si>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</si>
  <si>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</si>
  <si>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</si>
  <si>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</si>
  <si>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</si>
  <si>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</si>
  <si>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</si>
  <si>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</si>
  <si>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</si>
  <si>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</si>
  <si>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</si>
  <si>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</si>
  <si>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</si>
  <si>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</si>
  <si>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</si>
  <si>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</si>
  <si>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</si>
  <si>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</si>
  <si>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</si>
  <si>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</si>
  <si>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</si>
  <si>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</si>
  <si>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</si>
  <si>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</si>
  <si>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</si>
  <si>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</si>
  <si>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</si>
  <si>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</si>
  <si>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</si>
  <si>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</si>
  <si>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</si>
  <si>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</si>
  <si>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</si>
  <si>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</si>
  <si>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</si>
  <si>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</si>
  <si>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</si>
  <si>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</si>
  <si>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</si>
  <si>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</si>
  <si>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</si>
  <si>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</si>
  <si>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</si>
  <si>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</si>
  <si>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</si>
  <si>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</si>
  <si>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</si>
  <si>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</si>
  <si>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</si>
  <si>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</si>
  <si>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</si>
  <si>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</si>
  <si>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</si>
  <si>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</si>
  <si>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</si>
  <si>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</si>
  <si>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</si>
  <si>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</si>
  <si>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</si>
  <si>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</si>
  <si>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</si>
  <si>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</si>
  <si>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</si>
  <si>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</si>
  <si>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</si>
  <si>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</si>
  <si>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</si>
  <si>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</si>
  <si>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</si>
  <si>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</si>
  <si>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</si>
  <si>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</si>
  <si>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</si>
  <si>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</si>
  <si>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</si>
  <si>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</si>
  <si>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</si>
  <si>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</si>
  <si>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</si>
  <si>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</si>
  <si>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</si>
  <si>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</si>
  <si>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</si>
  <si>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</si>
  <si>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</si>
  <si>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</si>
  <si>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</si>
  <si>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</si>
  <si>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</si>
  <si>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</si>
  <si>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</si>
  <si>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</si>
  <si>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</si>
  <si>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</si>
  <si>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</si>
  <si>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</si>
  <si>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</si>
  <si>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</si>
  <si>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</si>
  <si>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</si>
  <si>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</si>
  <si>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</si>
  <si>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</si>
  <si>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</si>
  <si>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</si>
  <si>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</si>
  <si>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</si>
  <si>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</si>
  <si>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</si>
  <si>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</si>
  <si>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</si>
  <si>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</si>
  <si>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</si>
  <si>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</si>
  <si>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</si>
  <si>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</si>
  <si>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</si>
  <si>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</si>
  <si>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</si>
  <si>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</si>
  <si>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</si>
  <si>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</si>
  <si>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</si>
  <si>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</si>
  <si>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</si>
  <si>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</si>
  <si>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</si>
  <si>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</si>
  <si>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</si>
  <si>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</si>
  <si>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</si>
  <si>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</si>
  <si>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</si>
  <si>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</si>
  <si>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</si>
  <si>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</si>
  <si>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</si>
  <si>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</si>
  <si>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</si>
  <si>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</si>
  <si>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</si>
  <si>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</si>
  <si>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</si>
  <si>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</si>
  <si>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</si>
  <si>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</si>
  <si>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</si>
  <si>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</si>
  <si>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</si>
  <si>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</si>
  <si>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</si>
  <si>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</si>
  <si>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</si>
  <si>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</si>
  <si>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</si>
  <si>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</si>
  <si>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</si>
  <si>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</si>
  <si>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</si>
  <si>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</si>
  <si>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</si>
  <si>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</si>
  <si>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</si>
  <si>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</si>
  <si>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</si>
  <si>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</si>
  <si>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</si>
  <si>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</si>
  <si>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</si>
  <si>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</si>
  <si>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</si>
  <si>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</si>
  <si>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</si>
  <si>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</si>
  <si>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</si>
  <si>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</si>
  <si>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</si>
  <si>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</si>
  <si>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</si>
  <si>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</si>
  <si>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</si>
  <si>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</si>
  <si>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</si>
  <si>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</si>
  <si>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</si>
  <si>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</si>
  <si>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</si>
  <si>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</si>
  <si>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</si>
  <si>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</si>
  <si>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</si>
  <si>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</si>
  <si>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</si>
  <si>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</si>
  <si>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</si>
  <si>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</si>
  <si>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</si>
  <si>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</si>
  <si>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</si>
  <si>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</si>
  <si>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</si>
  <si>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</si>
  <si>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</si>
  <si>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</si>
  <si>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</si>
  <si>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</si>
  <si>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</si>
  <si>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</si>
  <si>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</si>
  <si>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</si>
  <si>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</si>
  <si>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</si>
  <si>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</si>
  <si>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</si>
  <si>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</si>
  <si>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</si>
  <si>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</si>
  <si>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</si>
  <si>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</si>
  <si>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</si>
  <si>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</si>
  <si>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</si>
  <si>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</si>
  <si>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</si>
  <si>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</si>
  <si>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</si>
  <si>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</si>
  <si>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</si>
  <si>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</si>
  <si>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</si>
  <si>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</si>
  <si>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</si>
  <si>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</si>
  <si>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</si>
  <si>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</si>
  <si>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</si>
  <si>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</si>
  <si>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</si>
  <si>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</si>
  <si>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</si>
  <si>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</si>
  <si>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</si>
  <si>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</si>
  <si>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</si>
  <si>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</si>
  <si>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</si>
  <si>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</si>
  <si>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</si>
  <si>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</si>
  <si>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</si>
  <si>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</si>
  <si>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</si>
  <si>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</si>
  <si>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</si>
  <si>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</si>
  <si>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</si>
  <si>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</si>
  <si>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</si>
  <si>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</si>
  <si>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</si>
  <si>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</si>
  <si>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</si>
  <si>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</si>
  <si>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</si>
  <si>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</si>
  <si>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</si>
  <si>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</si>
  <si>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</si>
  <si>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</si>
  <si>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</si>
  <si>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</si>
  <si>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</si>
  <si>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</si>
  <si>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</si>
  <si>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</si>
  <si>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</si>
  <si>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</si>
  <si>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</si>
  <si>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</si>
  <si>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</si>
  <si>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</si>
  <si>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</si>
  <si>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</si>
  <si>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</si>
  <si>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</si>
  <si>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</si>
  <si>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</si>
  <si>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</si>
  <si>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</si>
  <si>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</si>
  <si>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</si>
  <si>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</si>
  <si>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</si>
  <si>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</si>
  <si>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</si>
  <si>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</si>
  <si>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</si>
  <si>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</si>
  <si>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</si>
  <si>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</si>
  <si>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</si>
  <si>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</si>
  <si>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</si>
  <si>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</si>
  <si>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</si>
  <si>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</si>
  <si>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</si>
  <si>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</si>
  <si>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</si>
  <si>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</si>
  <si>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</si>
  <si>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</si>
  <si>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</si>
  <si>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</si>
  <si>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</si>
  <si>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</si>
  <si>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</si>
  <si>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</si>
  <si>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</si>
  <si>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</si>
  <si>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</si>
  <si>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</si>
  <si>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</si>
  <si>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</si>
  <si>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</si>
  <si>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</si>
  <si>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</si>
  <si>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</si>
  <si>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</si>
  <si>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</si>
  <si>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</si>
  <si>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</si>
  <si>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</si>
  <si>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</si>
  <si>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</si>
  <si>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</si>
  <si>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</si>
  <si>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</si>
  <si>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</si>
  <si>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</si>
  <si>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</si>
  <si>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</si>
  <si>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</si>
  <si>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</si>
  <si>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</si>
  <si>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</si>
  <si>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</si>
  <si>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</si>
  <si>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</si>
  <si>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</si>
  <si>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</si>
  <si>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</si>
  <si>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</si>
  <si>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</si>
  <si>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</si>
  <si>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</si>
  <si>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</si>
  <si>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</si>
  <si>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</si>
  <si>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</si>
  <si>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</si>
  <si>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</si>
  <si>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</si>
  <si>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</si>
  <si>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</si>
  <si>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</si>
  <si>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</si>
  <si>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</si>
  <si>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</si>
  <si>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</si>
  <si>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</si>
  <si>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</si>
  <si>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</si>
  <si>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</si>
  <si>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</si>
  <si>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</si>
  <si>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</si>
  <si>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</si>
  <si>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</si>
  <si>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</si>
  <si>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</si>
  <si>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</si>
  <si>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</si>
  <si>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</si>
  <si>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</si>
  <si>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</si>
  <si>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</si>
  <si>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</si>
  <si>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</si>
  <si>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</si>
  <si>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</si>
  <si>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</si>
  <si>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</si>
  <si>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</si>
  <si>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</si>
  <si>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</si>
  <si>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</si>
  <si>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</si>
  <si>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</si>
  <si>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</si>
  <si>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</si>
  <si>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</si>
  <si>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</si>
  <si>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</si>
  <si>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</si>
  <si>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</si>
  <si>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</si>
  <si>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</si>
  <si>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</si>
  <si>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</si>
  <si>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</si>
  <si>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</si>
  <si>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</si>
  <si>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</si>
  <si>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</si>
  <si>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</si>
  <si>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</si>
  <si>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</si>
  <si>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</si>
  <si>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</si>
  <si>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</si>
  <si>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</si>
  <si>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</si>
  <si>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</si>
  <si>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</si>
  <si>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</si>
  <si>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</si>
  <si>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</si>
  <si>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</si>
  <si>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</si>
  <si>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</si>
  <si>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</si>
  <si>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</si>
  <si>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</si>
  <si>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</si>
  <si>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</si>
  <si>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</si>
  <si>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</si>
  <si>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</si>
  <si>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</si>
  <si>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</si>
  <si>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</si>
  <si>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</si>
  <si>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</si>
  <si>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</si>
  <si>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</si>
  <si>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</si>
  <si>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</si>
  <si>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</si>
  <si>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</si>
  <si>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</si>
  <si>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</si>
  <si>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</si>
  <si>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</si>
  <si>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</si>
  <si>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</si>
  <si>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</si>
  <si>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</si>
  <si>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</si>
  <si>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</si>
  <si>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</si>
  <si>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</si>
  <si>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</si>
  <si>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</si>
  <si>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</si>
  <si>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</si>
  <si>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</si>
  <si>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</si>
  <si>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</si>
  <si>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</si>
  <si>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</si>
  <si>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</si>
  <si>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</si>
  <si>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</si>
  <si>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</si>
  <si>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</si>
  <si>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</si>
  <si>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</si>
  <si>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</si>
  <si>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</si>
  <si>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</si>
  <si>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</si>
  <si>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</si>
  <si>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</si>
  <si>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</si>
  <si>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</si>
  <si>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</si>
  <si>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</si>
  <si>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</si>
  <si>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</si>
  <si>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</si>
  <si>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</si>
  <si>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</si>
  <si>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</si>
  <si>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</si>
  <si>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</si>
  <si>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</si>
  <si>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</si>
  <si>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</si>
  <si>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</si>
  <si>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</si>
  <si>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</si>
  <si>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</si>
  <si>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</si>
  <si>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</si>
  <si>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</si>
  <si>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</si>
  <si>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</si>
  <si>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</si>
  <si>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</si>
  <si>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</si>
  <si>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</si>
  <si>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</si>
  <si>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</si>
  <si>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</si>
  <si>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</si>
  <si>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</si>
  <si>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</si>
  <si>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</si>
  <si>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</si>
  <si>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</si>
  <si>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</si>
  <si>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</si>
  <si>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</si>
  <si>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</si>
  <si>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</si>
  <si>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</si>
  <si>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</si>
  <si>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</si>
  <si>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</si>
  <si>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</si>
  <si>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</si>
  <si>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</si>
  <si>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</si>
  <si>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</si>
  <si>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</si>
  <si>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</si>
  <si>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</si>
  <si>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</si>
  <si>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</si>
  <si>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</si>
  <si>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</si>
  <si>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</si>
  <si>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</si>
  <si>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</si>
  <si>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</si>
  <si>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</si>
  <si>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</si>
  <si>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</si>
  <si>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</si>
  <si>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</si>
  <si>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</si>
  <si>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</si>
  <si>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</si>
  <si>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</si>
  <si>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</si>
  <si>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</si>
  <si>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</si>
  <si>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</si>
  <si>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</si>
  <si>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</si>
  <si>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</si>
  <si>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</si>
  <si>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</si>
  <si>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</si>
  <si>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</si>
  <si>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</si>
  <si>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</si>
  <si>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</si>
  <si>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</si>
  <si>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</si>
  <si>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</si>
  <si>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</si>
  <si>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</si>
  <si>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</si>
  <si>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</si>
  <si>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</si>
  <si>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</si>
  <si>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</si>
  <si>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</si>
  <si>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</si>
  <si>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</si>
  <si>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</si>
  <si>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</si>
  <si>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</si>
  <si>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</si>
  <si>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</si>
  <si>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</si>
  <si>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</si>
  <si>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</si>
  <si>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</si>
  <si>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</si>
  <si>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</si>
  <si>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</si>
  <si>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</si>
  <si>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</si>
  <si>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</si>
  <si>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</si>
  <si>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</si>
  <si>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</si>
  <si>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</si>
  <si>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</si>
  <si>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</si>
  <si>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</si>
  <si>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</si>
  <si>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</si>
  <si>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</si>
  <si>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</si>
  <si>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</si>
  <si>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</si>
  <si>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</si>
  <si>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</si>
  <si>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</si>
  <si>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</si>
  <si>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</si>
  <si>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</si>
  <si>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</si>
  <si>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</si>
  <si>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</si>
  <si>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</si>
  <si>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</si>
  <si>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</si>
  <si>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</si>
  <si>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</si>
  <si>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</si>
  <si>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</si>
  <si>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</si>
  <si>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</si>
  <si>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</si>
  <si>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</si>
  <si>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</si>
  <si>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</si>
  <si>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</si>
  <si>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</si>
  <si>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</si>
  <si>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</si>
  <si>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</si>
  <si>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</si>
  <si>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</si>
  <si>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</si>
  <si>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</si>
  <si>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</si>
  <si>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</si>
  <si>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</si>
  <si>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</si>
  <si>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</si>
  <si>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</si>
  <si>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</si>
  <si>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</si>
  <si>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</si>
  <si>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</si>
  <si>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</si>
  <si>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</si>
  <si>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</si>
  <si>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</si>
  <si>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</si>
  <si>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</si>
  <si>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</si>
  <si>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</si>
  <si>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</si>
  <si>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</si>
  <si>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</si>
  <si>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</si>
  <si>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</si>
  <si>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</si>
  <si>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</si>
  <si>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</si>
  <si>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</si>
  <si>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</si>
  <si>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</si>
  <si>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</si>
  <si>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</si>
  <si>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</si>
  <si>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</si>
  <si>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</si>
  <si>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</si>
  <si>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</si>
  <si>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</si>
  <si>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</si>
  <si>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</si>
  <si>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</si>
  <si>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</si>
  <si>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</si>
  <si>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</si>
  <si>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</si>
  <si>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</si>
  <si>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</si>
  <si>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</si>
  <si>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</si>
  <si>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</si>
  <si>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</si>
  <si>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</si>
  <si>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</si>
  <si>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</si>
  <si>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</si>
  <si>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</si>
  <si>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</si>
  <si>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</si>
  <si>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</si>
  <si>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</si>
  <si>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</si>
  <si>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</si>
  <si>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</si>
  <si>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</si>
  <si>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</si>
  <si>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</si>
  <si>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</si>
  <si>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</si>
  <si>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</si>
  <si>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</si>
  <si>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</si>
  <si>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</si>
  <si>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</si>
  <si>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</si>
  <si>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</si>
  <si>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</si>
  <si>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</si>
  <si>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</si>
  <si>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</si>
  <si>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</si>
  <si>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</si>
  <si>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</si>
  <si>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</si>
  <si>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</si>
  <si>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</si>
  <si>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</si>
  <si>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</si>
  <si>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</si>
  <si>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</si>
  <si>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</si>
  <si>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</si>
  <si>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</si>
  <si>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</si>
  <si>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</si>
  <si>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</si>
  <si>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</si>
  <si>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</si>
  <si>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</si>
  <si>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</si>
  <si>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</si>
  <si>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</si>
  <si>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</si>
  <si>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</si>
  <si>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</si>
  <si>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</si>
  <si>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</si>
  <si>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</si>
  <si>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</si>
  <si>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</si>
  <si>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</si>
  <si>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</si>
  <si>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</si>
  <si>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</si>
  <si>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</si>
  <si>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</si>
  <si>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</si>
  <si>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</si>
  <si>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</si>
  <si>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</si>
  <si>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</si>
  <si>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</si>
  <si>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</si>
  <si>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</si>
  <si>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</si>
  <si>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</si>
  <si>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</si>
  <si>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</si>
  <si>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</si>
  <si>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</si>
  <si>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</si>
  <si>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</si>
  <si>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</si>
  <si>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</si>
  <si>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</si>
  <si>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</si>
  <si>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</si>
  <si>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</si>
  <si>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</si>
  <si>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</si>
  <si>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</si>
  <si>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</si>
  <si>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</si>
  <si>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</si>
  <si>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</si>
  <si>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</si>
  <si>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</si>
  <si>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</si>
  <si>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</si>
  <si>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</si>
  <si>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</si>
  <si>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</si>
  <si>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</si>
  <si>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</si>
  <si>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</si>
  <si>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</si>
  <si>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</si>
  <si>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</si>
  <si>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</si>
  <si>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</si>
  <si>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</si>
  <si>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</si>
  <si>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</si>
  <si>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</si>
  <si>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</si>
  <si>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</si>
  <si>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</si>
  <si>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</si>
  <si>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</si>
  <si>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</si>
  <si>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</si>
  <si>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</si>
  <si>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</si>
  <si>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</si>
  <si>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</si>
  <si>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</si>
  <si>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</si>
  <si>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</si>
  <si>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</si>
  <si>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</si>
  <si>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</si>
  <si>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</si>
  <si>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</si>
  <si>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</si>
  <si>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</si>
  <si>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</si>
  <si>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</si>
  <si>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</si>
  <si>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</si>
  <si>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</si>
  <si>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</si>
  <si>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</si>
  <si>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</si>
  <si>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</si>
  <si>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</si>
  <si>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</si>
  <si>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</si>
  <si>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</si>
  <si>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</si>
  <si>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</si>
  <si>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</si>
  <si>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</si>
  <si>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</si>
  <si>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</si>
  <si>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</si>
  <si>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</si>
  <si>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</si>
  <si>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</si>
  <si>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</si>
  <si>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</si>
  <si>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</si>
  <si>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</si>
  <si>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</si>
  <si>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</si>
  <si>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</si>
  <si>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</si>
  <si>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</si>
  <si>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</si>
  <si>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</si>
  <si>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</si>
  <si>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</si>
  <si>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</si>
  <si>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</si>
  <si>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</si>
  <si>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</si>
  <si>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</si>
  <si>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</si>
  <si>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</si>
  <si>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</si>
  <si>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</si>
  <si>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</si>
  <si>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</si>
  <si>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</si>
  <si>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</si>
  <si>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</si>
  <si>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</si>
  <si>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</si>
  <si>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</si>
  <si>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</si>
  <si>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</si>
  <si>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</si>
  <si>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</si>
  <si>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</si>
  <si>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</si>
  <si>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</si>
  <si>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</si>
  <si>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</si>
  <si>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</si>
  <si>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</si>
  <si>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</si>
  <si>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</si>
  <si>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</si>
  <si>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</si>
  <si>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</si>
  <si>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</si>
  <si>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</si>
  <si>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</si>
  <si>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</si>
  <si>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</si>
  <si>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</si>
  <si>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</si>
  <si>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</si>
  <si>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</si>
  <si>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</si>
  <si>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</si>
  <si>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</si>
  <si>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</si>
  <si>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</si>
  <si>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</si>
  <si>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</si>
  <si>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</si>
  <si>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</si>
  <si>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</si>
  <si>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</si>
  <si>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</si>
  <si>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</si>
  <si>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</si>
  <si>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</si>
  <si>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</si>
  <si>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</si>
  <si>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</si>
  <si>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</si>
  <si>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</si>
  <si>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</si>
  <si>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</si>
  <si>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</si>
  <si>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</si>
  <si>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</si>
  <si>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</si>
  <si>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</si>
  <si>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</si>
  <si>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</si>
  <si>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</si>
  <si>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</si>
  <si>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</si>
  <si>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</si>
  <si>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</si>
  <si>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</si>
  <si>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</si>
  <si>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</si>
  <si>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</si>
  <si>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</si>
  <si>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</si>
  <si>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</si>
  <si>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</si>
  <si>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</si>
  <si>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</si>
  <si>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</si>
  <si>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</si>
  <si>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</si>
  <si>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</si>
  <si>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</si>
  <si>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</si>
  <si>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</si>
  <si>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</si>
  <si>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</si>
  <si>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</si>
  <si>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</si>
  <si>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</si>
  <si>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</si>
  <si>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</si>
  <si>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</si>
  <si>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</si>
  <si>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</si>
  <si>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</si>
  <si>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</si>
  <si>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</si>
  <si>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</si>
  <si>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</si>
  <si>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</si>
  <si>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</si>
  <si>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</si>
  <si>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</si>
  <si>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</si>
  <si>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</si>
  <si>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</si>
  <si>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</si>
  <si>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</si>
  <si>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</si>
  <si>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</si>
  <si>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</si>
  <si>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</si>
  <si>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</si>
  <si>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</si>
  <si>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</si>
  <si>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</si>
  <si>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</si>
  <si>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</si>
  <si>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</si>
  <si>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</si>
  <si>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</si>
  <si>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</si>
  <si>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</si>
  <si>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</si>
  <si>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</si>
  <si>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</si>
  <si>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</si>
  <si>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</si>
  <si>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</si>
  <si>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</si>
  <si>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</si>
  <si>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</si>
  <si>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</si>
  <si>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</si>
  <si>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</si>
  <si>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</si>
  <si>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</si>
  <si>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</si>
  <si>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</si>
  <si>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</si>
  <si>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</si>
  <si>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</si>
  <si>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</si>
  <si>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</si>
  <si>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</si>
  <si>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</si>
  <si>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</si>
  <si>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</si>
  <si>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</si>
  <si>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</si>
  <si>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</si>
  <si>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</si>
  <si>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</si>
  <si>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</si>
  <si>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</si>
  <si>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</si>
  <si>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</si>
  <si>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</si>
  <si>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</si>
  <si>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</si>
  <si>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</si>
  <si>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</si>
  <si>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</si>
  <si>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</si>
  <si>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</si>
  <si>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</si>
  <si>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</si>
  <si>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</si>
  <si>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</si>
  <si>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</si>
  <si>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</si>
  <si>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</si>
  <si>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</si>
  <si>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</si>
  <si>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</si>
  <si>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</si>
  <si>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</si>
  <si>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</si>
  <si>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</si>
  <si>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</si>
  <si>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</si>
  <si>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</si>
  <si>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</si>
  <si>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</si>
  <si>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</si>
  <si>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</si>
  <si>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</si>
  <si>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</si>
  <si>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</si>
  <si>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</si>
  <si>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</si>
  <si>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</si>
  <si>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</si>
  <si>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</si>
  <si>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</si>
  <si>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</si>
  <si>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</si>
  <si>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</si>
  <si>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</si>
  <si>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</si>
  <si>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</si>
  <si>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</si>
  <si>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</si>
  <si>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</si>
  <si>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</si>
  <si>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</si>
  <si>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</si>
  <si>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</si>
  <si>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</si>
  <si>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</si>
  <si>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</si>
  <si>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</si>
  <si>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</si>
  <si>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</si>
  <si>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</si>
  <si>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</si>
  <si>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</si>
  <si>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</si>
  <si>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</si>
  <si>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</si>
  <si>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</si>
  <si>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</si>
  <si>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</si>
  <si>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</si>
  <si>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</si>
  <si>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</si>
  <si>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</si>
  <si>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</si>
  <si>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</si>
  <si>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</si>
  <si>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</si>
  <si>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</si>
  <si>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</si>
  <si>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</si>
  <si>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</si>
  <si>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</si>
  <si>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</si>
  <si>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</si>
  <si>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</si>
  <si>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</si>
  <si>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</si>
  <si>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</si>
  <si>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</si>
  <si>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</si>
  <si>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</si>
  <si>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</si>
  <si>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</si>
  <si>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</si>
  <si>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</si>
  <si>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</si>
  <si>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</si>
  <si>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</si>
  <si>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</si>
  <si>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</si>
  <si>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</si>
  <si>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</si>
  <si>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</si>
  <si>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</si>
  <si>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</si>
  <si>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</si>
  <si>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</si>
  <si>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</si>
  <si>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</si>
  <si>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</si>
  <si>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</si>
  <si>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</si>
  <si>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</si>
  <si>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</si>
  <si>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</si>
  <si>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</si>
  <si>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</si>
  <si>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</si>
  <si>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</si>
  <si>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</si>
  <si>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</si>
  <si>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</si>
  <si>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</si>
  <si>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</si>
  <si>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</si>
  <si>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</si>
  <si>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</si>
  <si>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</si>
  <si>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</si>
  <si>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</si>
  <si>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</si>
  <si>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</si>
  <si>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</si>
  <si>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</si>
  <si>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</si>
  <si>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</si>
  <si>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</si>
  <si>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</si>
  <si>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</si>
  <si>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</si>
  <si>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</si>
  <si>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</si>
  <si>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</si>
  <si>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</si>
  <si>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</si>
  <si>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</si>
  <si>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</si>
  <si>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</si>
  <si>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</si>
  <si>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</si>
  <si>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</si>
  <si>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</si>
  <si>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</si>
  <si>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</si>
  <si>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</si>
  <si>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</si>
  <si>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</si>
  <si>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</si>
  <si>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</si>
  <si>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</si>
  <si>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</si>
  <si>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</si>
  <si>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</si>
  <si>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</si>
  <si>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</si>
  <si>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</si>
  <si>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</si>
  <si>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</si>
  <si>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</si>
  <si>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</si>
  <si>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</si>
  <si>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</si>
  <si>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</si>
  <si>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</si>
  <si>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</si>
  <si>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</si>
  <si>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</si>
  <si>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</si>
  <si>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</si>
  <si>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</si>
  <si>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</si>
  <si>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</si>
  <si>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</si>
  <si>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</si>
  <si>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</si>
  <si>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</si>
  <si>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</si>
  <si>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</si>
  <si>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</si>
  <si>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</si>
  <si>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</si>
  <si>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</si>
  <si>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</si>
  <si>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</si>
  <si>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</si>
  <si>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</si>
  <si>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</si>
  <si>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</si>
  <si>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</si>
  <si>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</si>
  <si>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</si>
  <si>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</si>
  <si>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</si>
  <si>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</si>
  <si>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</si>
  <si>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</si>
  <si>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</si>
  <si>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</si>
  <si>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</si>
  <si>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</si>
  <si>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</si>
  <si>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</si>
  <si>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</si>
  <si>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</si>
  <si>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</si>
  <si>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</si>
  <si>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</si>
  <si>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</si>
  <si>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</si>
  <si>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</si>
  <si>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</si>
  <si>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</si>
  <si>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</si>
  <si>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</si>
  <si>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</si>
  <si>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</si>
  <si>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</si>
  <si>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</si>
  <si>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</si>
  <si>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</si>
  <si>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</si>
  <si>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</si>
  <si>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</si>
  <si>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</si>
  <si>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</si>
  <si>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</si>
  <si>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</si>
  <si>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</si>
  <si>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</si>
  <si>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</si>
  <si>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</si>
  <si>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</si>
  <si>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</si>
  <si>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</si>
  <si>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</si>
  <si>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</si>
  <si>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</si>
  <si>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</si>
  <si>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</si>
  <si>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</si>
  <si>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</si>
  <si>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</si>
  <si>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</si>
  <si>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</si>
  <si>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</si>
  <si>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</si>
  <si>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</si>
  <si>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</si>
  <si>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</si>
  <si>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</si>
  <si>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</si>
  <si>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</si>
  <si>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</si>
  <si>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</si>
  <si>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</si>
  <si>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</si>
  <si>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</si>
  <si>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</si>
  <si>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</si>
  <si>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</si>
  <si>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</si>
  <si>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</si>
  <si>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</si>
  <si>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</si>
  <si>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</si>
  <si>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</si>
  <si>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</si>
  <si>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</si>
  <si>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</si>
  <si>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</si>
  <si>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</si>
  <si>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</si>
  <si>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</si>
  <si>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</si>
  <si>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</si>
  <si>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</si>
  <si>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</si>
  <si>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</si>
  <si>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</si>
  <si>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</si>
  <si>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</si>
  <si>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</si>
  <si>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</si>
  <si>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</si>
  <si>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</si>
  <si>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</si>
  <si>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</si>
  <si>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</si>
  <si>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</si>
  <si>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</si>
  <si>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</si>
  <si>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</si>
  <si>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</si>
  <si>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</si>
  <si>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</si>
  <si>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</si>
  <si>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</si>
  <si>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</si>
  <si>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</si>
  <si>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</si>
  <si>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</si>
  <si>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</si>
  <si>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</si>
  <si>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</si>
  <si>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</si>
  <si>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</si>
  <si>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</si>
  <si>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</si>
  <si>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</si>
  <si>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</si>
  <si>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</si>
  <si>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</si>
  <si>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</si>
  <si>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</si>
  <si>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</si>
  <si>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</si>
  <si>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</si>
  <si>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</si>
  <si>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</si>
  <si>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</si>
  <si>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</si>
  <si>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</si>
  <si>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</si>
  <si>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</si>
  <si>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</si>
  <si>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</si>
  <si>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</si>
  <si>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</si>
  <si>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</si>
  <si>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</si>
  <si>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</si>
  <si>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</si>
  <si>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</si>
  <si>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</si>
  <si>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</si>
  <si>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</si>
  <si>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</si>
  <si>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</si>
  <si>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</si>
  <si>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</si>
  <si>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</si>
  <si>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</si>
  <si>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</si>
  <si>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</si>
  <si>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</si>
  <si>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</si>
  <si>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</si>
  <si>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</si>
  <si>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</si>
  <si>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</si>
  <si>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</si>
  <si>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</si>
  <si>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</si>
  <si>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</si>
  <si>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</si>
  <si>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</si>
  <si>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</si>
  <si>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</si>
  <si>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</si>
  <si>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</si>
  <si>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</si>
  <si>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</si>
  <si>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</si>
  <si>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</si>
  <si>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</si>
  <si>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</si>
  <si>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</si>
  <si>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</si>
  <si>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</si>
  <si>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</si>
  <si>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</si>
  <si>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</si>
  <si>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</si>
  <si>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</si>
  <si>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</si>
  <si>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</si>
  <si>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</si>
  <si>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</si>
  <si>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</si>
  <si>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</si>
  <si>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</si>
  <si>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</si>
  <si>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</si>
  <si>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</si>
  <si>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</si>
  <si>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</si>
  <si>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</si>
  <si>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</si>
  <si>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</si>
  <si>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</si>
  <si>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</si>
  <si>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</si>
  <si>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</si>
  <si>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</si>
  <si>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</si>
  <si>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</si>
  <si>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</si>
  <si>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</si>
  <si>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</si>
  <si>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</si>
  <si>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</si>
  <si>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</si>
  <si>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</si>
  <si>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</si>
  <si>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</si>
  <si>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</si>
  <si>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</si>
  <si>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</si>
  <si>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</si>
  <si>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</si>
  <si>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</si>
  <si>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</si>
  <si>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</si>
  <si>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</si>
  <si>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</si>
  <si>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</si>
  <si>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</si>
  <si>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</si>
  <si>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</si>
  <si>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</si>
  <si>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</si>
  <si>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</si>
  <si>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</si>
  <si>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</si>
  <si>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</si>
  <si>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</si>
  <si>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</si>
  <si>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</si>
  <si>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</si>
  <si>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</si>
  <si>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</si>
  <si>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</si>
  <si>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</si>
  <si>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</si>
  <si>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</si>
  <si>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</si>
  <si>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</si>
  <si>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</si>
  <si>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</si>
  <si>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</si>
  <si>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</si>
  <si>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</si>
  <si>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</si>
  <si>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</si>
  <si>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</si>
  <si>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</si>
  <si>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</si>
  <si>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</si>
  <si>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</si>
  <si>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</si>
  <si>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</si>
  <si>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</si>
  <si>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</si>
  <si>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</si>
  <si>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</si>
  <si>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</si>
  <si>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</si>
  <si>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</si>
  <si>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</si>
  <si>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</si>
  <si>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</si>
  <si>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</si>
  <si>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</si>
  <si>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</si>
  <si>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</si>
  <si>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</si>
  <si>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</si>
  <si>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</si>
  <si>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</si>
  <si>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</si>
  <si>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</si>
  <si>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</si>
  <si>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</si>
  <si>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</si>
  <si>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</si>
  <si>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</si>
  <si>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</si>
  <si>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</si>
  <si>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</si>
  <si>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</si>
  <si>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</si>
  <si>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</si>
  <si>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</si>
  <si>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</si>
  <si>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</si>
  <si>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</si>
  <si>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</si>
  <si>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</si>
  <si>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</si>
  <si>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</si>
  <si>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</si>
  <si>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</si>
  <si>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</si>
  <si>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</si>
  <si>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</si>
  <si>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</si>
  <si>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</si>
  <si>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</si>
  <si>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</si>
  <si>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</si>
  <si>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</si>
  <si>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</si>
  <si>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</si>
  <si>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</si>
  <si>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</si>
  <si>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</si>
  <si>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</si>
  <si>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</si>
  <si>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</si>
  <si>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</si>
  <si>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</si>
  <si>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</si>
  <si>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</si>
  <si>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</si>
  <si>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</si>
  <si>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</si>
  <si>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</si>
  <si>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</si>
  <si>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</si>
  <si>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</si>
  <si>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</si>
  <si>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</si>
  <si>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</si>
  <si>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</si>
  <si>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</si>
  <si>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</si>
  <si>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</si>
  <si>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</si>
  <si>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</si>
  <si>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</si>
  <si>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</si>
  <si>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</si>
  <si>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</si>
  <si>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</si>
  <si>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</si>
  <si>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</si>
  <si>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</si>
  <si>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</si>
  <si>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</si>
  <si>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</si>
  <si>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</si>
  <si>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</si>
  <si>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</si>
  <si>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</si>
  <si>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</si>
  <si>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</si>
  <si>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</si>
  <si>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</si>
  <si>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</si>
  <si>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</si>
  <si>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</si>
  <si>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</si>
  <si>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</si>
  <si>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</si>
  <si>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</si>
  <si>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</si>
  <si>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</si>
  <si>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</si>
  <si>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</si>
  <si>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</si>
  <si>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</si>
  <si>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</si>
  <si>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</si>
  <si>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</si>
  <si>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</si>
  <si>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</si>
  <si>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</si>
  <si>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</si>
  <si>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</si>
  <si>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</si>
  <si>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</si>
  <si>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</si>
  <si>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</si>
  <si>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</si>
  <si>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</si>
  <si>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</si>
  <si>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</si>
  <si>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</si>
  <si>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</si>
  <si>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</si>
  <si>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</si>
  <si>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</si>
  <si>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</si>
  <si>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</si>
  <si>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</si>
  <si>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</si>
  <si>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</si>
  <si>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</si>
  <si>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</si>
  <si>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</si>
  <si>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</si>
  <si>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</si>
  <si>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</si>
  <si>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</si>
  <si>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</si>
  <si>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</si>
  <si>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</si>
  <si>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</si>
  <si>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</si>
  <si>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</si>
  <si>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</si>
  <si>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</si>
  <si>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</si>
  <si>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</si>
  <si>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</si>
  <si>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</si>
  <si>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</si>
  <si>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</si>
  <si>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</si>
  <si>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</si>
  <si>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</si>
  <si>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</si>
  <si>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</si>
  <si>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</si>
  <si>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</si>
  <si>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</si>
  <si>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</si>
  <si>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</si>
  <si>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</si>
  <si>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</si>
  <si>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</si>
  <si>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</si>
  <si>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</si>
  <si>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</si>
  <si>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</si>
  <si>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</si>
  <si>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</si>
  <si>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</si>
  <si>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</si>
  <si>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</si>
  <si>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</si>
  <si>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</si>
  <si>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</si>
  <si>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</si>
  <si>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</si>
  <si>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</si>
  <si>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</si>
  <si>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</si>
  <si>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</si>
  <si>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</si>
  <si>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</si>
  <si>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</si>
  <si>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</si>
  <si>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</si>
  <si>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</si>
  <si>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</si>
  <si>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</si>
  <si>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</si>
  <si>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</si>
  <si>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</si>
  <si>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</si>
  <si>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</si>
  <si>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</si>
  <si>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</si>
  <si>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</si>
  <si>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</si>
  <si>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</si>
  <si>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</si>
  <si>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</si>
  <si>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</si>
  <si>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</si>
  <si>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</si>
  <si>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</si>
  <si>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</si>
  <si>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</si>
  <si>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</si>
  <si>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</si>
  <si>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</si>
  <si>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</si>
  <si>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</si>
  <si>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</si>
  <si>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</si>
  <si>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</si>
  <si>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</si>
  <si>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</si>
  <si>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</si>
  <si>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</si>
  <si>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</si>
  <si>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</si>
  <si>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</si>
  <si>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</si>
  <si>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</si>
  <si>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</si>
  <si>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</si>
  <si>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</si>
  <si>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</si>
  <si>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</si>
  <si>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</si>
  <si>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</si>
  <si>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</si>
  <si>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</si>
  <si>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</si>
  <si>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</si>
  <si>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</si>
  <si>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</si>
  <si>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</si>
  <si>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</si>
  <si>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</si>
  <si>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</si>
  <si>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</si>
  <si>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</si>
  <si>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</si>
  <si>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</si>
  <si>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</si>
  <si>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</si>
  <si>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</si>
  <si>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</si>
  <si>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</si>
  <si>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</si>
  <si>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</si>
  <si>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</si>
  <si>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</si>
  <si>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</si>
  <si>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</si>
  <si>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</si>
  <si>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</si>
  <si>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</si>
  <si>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</si>
  <si>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</si>
  <si>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</si>
  <si>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</si>
  <si>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</si>
  <si>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</si>
  <si>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</si>
  <si>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</si>
  <si>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</si>
  <si>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</si>
  <si>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</si>
  <si>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</si>
  <si>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</si>
  <si>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</si>
  <si>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</si>
  <si>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</si>
  <si>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</si>
  <si>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</si>
  <si>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</si>
  <si>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</si>
  <si>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</si>
  <si>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</si>
  <si>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</si>
  <si>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</si>
  <si>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</si>
  <si>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</si>
  <si>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</si>
  <si>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</si>
  <si>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</si>
  <si>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</si>
  <si>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</si>
  <si>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</si>
  <si>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</si>
  <si>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</si>
  <si>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</si>
  <si>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</si>
  <si>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</si>
  <si>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</si>
  <si>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</si>
  <si>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</si>
  <si>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</si>
  <si>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</si>
  <si>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</si>
  <si>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</si>
  <si>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</si>
  <si>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</si>
  <si>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</si>
  <si>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</si>
  <si>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</si>
  <si>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</si>
  <si>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</si>
  <si>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</si>
  <si>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</si>
  <si>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</si>
  <si>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</si>
  <si>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</si>
  <si>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</si>
  <si>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</si>
  <si>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</si>
  <si>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</si>
  <si>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</si>
  <si>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</si>
  <si>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</si>
  <si>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</si>
  <si>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</si>
  <si>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</si>
  <si>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</si>
  <si>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</si>
  <si>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</si>
  <si>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</si>
  <si>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</si>
  <si>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</si>
  <si>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</si>
  <si>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</si>
  <si>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</si>
  <si>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</si>
  <si>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</si>
  <si>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</si>
  <si>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</si>
  <si>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</si>
  <si>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</si>
  <si>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</si>
  <si>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</si>
  <si>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</si>
  <si>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</si>
  <si>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</si>
  <si>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</si>
  <si>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</si>
  <si>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</si>
  <si>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</si>
  <si>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</si>
  <si>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</si>
  <si>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</si>
  <si>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</si>
  <si>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</si>
  <si>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</si>
  <si>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</si>
  <si>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</si>
  <si>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</si>
  <si>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</si>
  <si>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</si>
  <si>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</si>
  <si>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</si>
  <si>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</si>
  <si>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</si>
  <si>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</si>
  <si>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</si>
  <si>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</si>
  <si>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</si>
  <si>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</si>
  <si>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</si>
  <si>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</si>
  <si>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</si>
  <si>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</si>
  <si>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</si>
  <si>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</si>
  <si>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</si>
  <si>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</si>
  <si>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</si>
  <si>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</si>
  <si>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</si>
  <si>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</si>
  <si>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</si>
  <si>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</si>
  <si>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</si>
  <si>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</si>
  <si>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</si>
  <si>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</si>
  <si>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</si>
  <si>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</si>
  <si>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</si>
  <si>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</si>
  <si>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</si>
  <si>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</si>
  <si>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</si>
  <si>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</si>
  <si>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</si>
  <si>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</si>
  <si>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</si>
  <si>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</si>
  <si>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</si>
  <si>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</si>
  <si>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</si>
  <si>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</si>
  <si>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</si>
  <si>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</si>
  <si>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</si>
  <si>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</si>
  <si>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</si>
  <si>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</si>
  <si>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</si>
  <si>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</si>
  <si>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</si>
  <si>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</si>
  <si>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</si>
  <si>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</si>
  <si>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</si>
  <si>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</si>
  <si>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</si>
  <si>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</si>
  <si>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</si>
  <si>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</si>
  <si>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</si>
  <si>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</si>
  <si>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</si>
  <si>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</si>
  <si>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</si>
  <si>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</si>
  <si>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</si>
  <si>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</si>
  <si>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</si>
  <si>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</si>
  <si>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</si>
  <si>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</si>
  <si>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</si>
  <si>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</si>
  <si>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</si>
  <si>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</si>
  <si>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</si>
  <si>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</si>
  <si>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</si>
  <si>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</si>
  <si>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</si>
  <si>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</si>
  <si>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</si>
  <si>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</si>
  <si>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</si>
  <si>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</si>
  <si>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</si>
  <si>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</si>
  <si>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</si>
  <si>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</si>
  <si>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</si>
  <si>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</si>
  <si>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</si>
  <si>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</si>
  <si>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</si>
  <si>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</si>
  <si>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</si>
  <si>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</si>
  <si>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</si>
  <si>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</si>
  <si>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</si>
  <si>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</si>
  <si>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</si>
  <si>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</si>
  <si>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</si>
  <si>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</si>
  <si>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</si>
  <si>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</si>
  <si>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</si>
  <si>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</si>
  <si>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</si>
  <si>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</si>
  <si>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</si>
  <si>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</si>
  <si>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</si>
  <si>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</si>
  <si>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</si>
  <si>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</si>
  <si>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</si>
  <si>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</si>
  <si>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</si>
  <si>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</si>
  <si>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</si>
  <si>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</si>
  <si>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</si>
  <si>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</si>
  <si>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</si>
  <si>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</si>
  <si>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</si>
  <si>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</si>
  <si>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</si>
  <si>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</si>
  <si>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</si>
  <si>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</si>
  <si>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</si>
  <si>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</si>
  <si>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</si>
  <si>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</si>
  <si>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</si>
  <si>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</si>
  <si>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</si>
  <si>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</si>
  <si>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</si>
  <si>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</si>
  <si>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</si>
  <si>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</si>
  <si>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</si>
  <si>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</si>
  <si>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</si>
  <si>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</si>
  <si>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</si>
  <si>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</si>
  <si>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</si>
  <si>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</si>
  <si>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</si>
  <si>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</si>
  <si>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</si>
  <si>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</si>
  <si>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</si>
  <si>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</si>
  <si>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</si>
  <si>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</si>
  <si>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</si>
  <si>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</si>
  <si>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</si>
  <si>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</si>
  <si>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</si>
  <si>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</si>
  <si>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</si>
  <si>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</si>
  <si>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</si>
  <si>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</si>
  <si>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</si>
  <si>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</si>
  <si>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</si>
  <si>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</si>
  <si>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</si>
  <si>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</si>
  <si>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</si>
  <si>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</si>
  <si>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</si>
  <si>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</si>
  <si>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</si>
  <si>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</si>
  <si>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</si>
  <si>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</si>
  <si>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</si>
  <si>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</si>
  <si>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</si>
  <si>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</si>
  <si>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</si>
  <si>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</si>
  <si>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</si>
  <si>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</si>
  <si>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</si>
  <si>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</si>
  <si>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</si>
  <si>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</si>
  <si>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</si>
  <si>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</si>
  <si>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</si>
  <si>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</si>
  <si>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</si>
  <si>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</si>
  <si>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</si>
  <si>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</si>
  <si>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</si>
  <si>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</si>
  <si>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</si>
  <si>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</si>
  <si>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</si>
  <si>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</si>
  <si>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</si>
  <si>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</si>
  <si>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</si>
  <si>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</si>
  <si>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</si>
  <si>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</si>
  <si>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</si>
  <si>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</si>
  <si>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</si>
  <si>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</si>
  <si>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</si>
  <si>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</si>
  <si>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</si>
  <si>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</si>
  <si>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</si>
  <si>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</si>
  <si>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</si>
  <si>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</si>
  <si>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</si>
  <si>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</si>
  <si>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</si>
  <si>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</si>
  <si>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</si>
  <si>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</si>
  <si>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</si>
  <si>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</si>
  <si>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</si>
  <si>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</si>
  <si>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</si>
  <si>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</si>
  <si>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</si>
  <si>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</si>
  <si>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</si>
  <si>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</si>
  <si>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</si>
  <si>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</si>
  <si>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</si>
  <si>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</si>
  <si>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</si>
  <si>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</si>
  <si>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</si>
  <si>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</si>
  <si>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</si>
  <si>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</si>
  <si>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</si>
  <si>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</si>
  <si>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</si>
  <si>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</si>
  <si>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</si>
  <si>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</si>
  <si>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</si>
  <si>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</si>
  <si>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</si>
  <si>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</si>
  <si>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</si>
  <si>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</si>
  <si>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</si>
  <si>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</si>
  <si>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</si>
  <si>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</si>
  <si>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</si>
  <si>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</si>
  <si>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</si>
  <si>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</si>
  <si>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</si>
  <si>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</si>
  <si>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</si>
  <si>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</si>
  <si>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</si>
  <si>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</si>
  <si>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</si>
  <si>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</si>
  <si>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</si>
  <si>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</si>
  <si>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</si>
  <si>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</si>
  <si>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</si>
  <si>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</si>
  <si>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</si>
  <si>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</si>
  <si>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</si>
  <si>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</si>
  <si>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</si>
  <si>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</si>
  <si>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</si>
  <si>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</si>
  <si>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</si>
  <si>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</si>
  <si>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</si>
  <si>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</si>
  <si>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</si>
  <si>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</si>
  <si>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</si>
  <si>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</si>
  <si>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</si>
  <si>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</si>
  <si>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</si>
  <si>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</si>
  <si>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</si>
  <si>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</si>
  <si>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</si>
  <si>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</si>
  <si>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</si>
  <si>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</si>
  <si>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</si>
  <si>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</si>
  <si>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</si>
  <si>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</si>
  <si>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</si>
  <si>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</si>
  <si>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</si>
  <si>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</si>
  <si>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</si>
  <si>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</si>
  <si>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</si>
  <si>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</si>
  <si>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</si>
  <si>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</si>
  <si>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</si>
  <si>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</si>
  <si>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</si>
  <si>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</si>
  <si>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</si>
  <si>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</si>
  <si>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</si>
  <si>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</si>
  <si>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</si>
  <si>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</si>
  <si>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</si>
  <si>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</si>
  <si>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</si>
  <si>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</si>
  <si>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</si>
  <si>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</si>
  <si>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</si>
  <si>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</si>
  <si>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</si>
  <si>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</si>
  <si>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</si>
  <si>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</si>
  <si>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</si>
  <si>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</si>
  <si>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</si>
  <si>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</si>
  <si>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</si>
  <si>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</si>
  <si>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</si>
  <si>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</si>
  <si>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</si>
  <si>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</si>
  <si>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</si>
  <si>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</si>
  <si>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</si>
  <si>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</si>
  <si>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</si>
  <si>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</si>
  <si>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</si>
  <si>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</si>
  <si>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</si>
  <si>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</si>
  <si>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</si>
  <si>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</si>
  <si>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</si>
  <si>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</si>
  <si>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</si>
  <si>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</si>
  <si>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</si>
  <si>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</si>
  <si>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</si>
  <si>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</si>
  <si>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</si>
  <si>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</si>
  <si>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</si>
  <si>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</si>
  <si>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</si>
  <si>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</si>
  <si>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</si>
  <si>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</si>
  <si>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</si>
  <si>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</si>
  <si>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</si>
  <si>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</si>
  <si>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</si>
  <si>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</si>
  <si>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</si>
  <si>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</si>
  <si>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</si>
  <si>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</si>
  <si>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</si>
  <si>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</si>
  <si>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</si>
  <si>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</si>
  <si>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</si>
  <si>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</si>
  <si>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</si>
  <si>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</si>
  <si>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</si>
  <si>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</si>
  <si>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</si>
  <si>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</si>
  <si>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</si>
  <si>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</si>
  <si>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</si>
  <si>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</si>
  <si>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</si>
  <si>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</si>
  <si>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</si>
  <si>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</si>
  <si>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</si>
  <si>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</si>
  <si>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</si>
  <si>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</si>
  <si>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</si>
  <si>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</si>
  <si>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</si>
  <si>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</si>
  <si>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</si>
  <si>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</si>
  <si>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</si>
  <si>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</si>
  <si>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</si>
  <si>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</si>
  <si>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</si>
  <si>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</si>
  <si>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</si>
  <si>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</si>
  <si>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</si>
  <si>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</si>
  <si>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</si>
  <si>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</si>
  <si>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</si>
  <si>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</si>
  <si>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</si>
  <si>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</si>
  <si>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</si>
  <si>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</si>
  <si>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</si>
  <si>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</si>
  <si>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</si>
  <si>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</si>
  <si>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</si>
  <si>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</si>
  <si>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</si>
  <si>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</si>
  <si>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</si>
  <si>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</si>
  <si>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</si>
  <si>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</si>
  <si>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</si>
  <si>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</si>
  <si>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</si>
  <si>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</si>
  <si>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</si>
  <si>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</si>
  <si>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</si>
  <si>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</si>
  <si>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</si>
  <si>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</si>
  <si>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</si>
  <si>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</si>
  <si>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</si>
  <si>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</si>
  <si>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</si>
  <si>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</si>
  <si>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</si>
  <si>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</si>
  <si>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</si>
  <si>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</si>
  <si>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</si>
  <si>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</si>
  <si>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</si>
  <si>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</si>
  <si>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</si>
  <si>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</si>
  <si>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</si>
  <si>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</si>
  <si>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</si>
  <si>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</si>
  <si>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</si>
  <si>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</si>
  <si>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</si>
  <si>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</si>
  <si>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</si>
  <si>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</si>
  <si>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</si>
  <si>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</si>
  <si>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</si>
  <si>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</si>
  <si>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</si>
  <si>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</si>
  <si>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</si>
  <si>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</si>
  <si>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</si>
  <si>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</si>
  <si>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</si>
  <si>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</si>
  <si>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</si>
  <si>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</si>
  <si>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</si>
  <si>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</si>
  <si>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</si>
  <si>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</si>
  <si>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</si>
  <si>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</si>
  <si>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</si>
  <si>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</si>
  <si>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</si>
  <si>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</si>
  <si>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</si>
  <si>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</si>
  <si>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</si>
  <si>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</si>
  <si>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</si>
  <si>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</si>
  <si>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</si>
  <si>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</si>
  <si>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</si>
  <si>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</si>
  <si>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</si>
  <si>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</si>
  <si>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</si>
  <si>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</si>
  <si>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</si>
  <si>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</si>
  <si>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</si>
  <si>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</si>
  <si>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</si>
  <si>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</si>
  <si>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</si>
  <si>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</si>
  <si>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</si>
  <si>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</si>
  <si>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</si>
  <si>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</si>
  <si>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</si>
  <si>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</si>
  <si>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</si>
  <si>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</si>
  <si>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</si>
  <si>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</si>
  <si>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</si>
  <si>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</si>
  <si>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</si>
  <si>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</si>
  <si>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</si>
  <si>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</si>
  <si>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</si>
  <si>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</si>
  <si>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</si>
  <si>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</si>
  <si>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</si>
  <si>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</si>
  <si>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</si>
  <si>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</si>
  <si>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</si>
  <si>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</si>
  <si>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</si>
  <si>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</si>
  <si>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</si>
  <si>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</si>
  <si>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</si>
  <si>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</si>
  <si>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</si>
  <si>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</si>
  <si>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</si>
  <si>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</si>
  <si>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</si>
  <si>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</si>
  <si>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</si>
  <si>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</si>
  <si>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</si>
  <si>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</si>
  <si>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</si>
  <si>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</si>
  <si>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</si>
  <si>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</si>
  <si>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</si>
  <si>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</si>
  <si>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</si>
  <si>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</si>
  <si>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</si>
  <si>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</si>
  <si>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</si>
  <si>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</si>
  <si>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</si>
  <si>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</si>
  <si>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</si>
  <si>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</si>
  <si>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</si>
  <si>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</si>
  <si>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</si>
  <si>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</si>
  <si>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</si>
  <si>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</si>
  <si>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</si>
  <si>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</si>
  <si>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</si>
  <si>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</si>
  <si>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</si>
  <si>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</si>
  <si>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</si>
  <si>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</si>
  <si>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</si>
  <si>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</si>
  <si>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</si>
  <si>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</si>
  <si>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</si>
  <si>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</si>
  <si>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</si>
  <si>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</si>
  <si>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</si>
  <si>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</si>
  <si>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</si>
  <si>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</si>
  <si>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</si>
  <si>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</si>
  <si>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</si>
  <si>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</si>
  <si>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</si>
  <si>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</si>
  <si>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</si>
  <si>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</si>
  <si>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</si>
  <si>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</si>
  <si>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</si>
  <si>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</si>
  <si>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</si>
  <si>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</si>
  <si>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</si>
  <si>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</si>
  <si>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</si>
  <si>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</si>
  <si>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</si>
  <si>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</si>
  <si>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</si>
  <si>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</si>
  <si>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</si>
  <si>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</si>
  <si>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</si>
  <si>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</si>
  <si>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</si>
  <si>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</si>
  <si>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</si>
  <si>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</si>
  <si>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</si>
  <si>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</si>
  <si>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</si>
  <si>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</si>
  <si>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</si>
  <si>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</si>
  <si>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</si>
  <si>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</si>
  <si>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</si>
  <si>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</si>
  <si>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</si>
  <si>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</si>
  <si>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</si>
  <si>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</si>
  <si>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</si>
  <si>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</si>
  <si>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</si>
  <si>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</si>
  <si>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</si>
  <si>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</si>
  <si>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</si>
  <si>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</si>
  <si>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</si>
  <si>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</si>
  <si>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</si>
  <si>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</si>
  <si>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</si>
  <si>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</si>
  <si>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</si>
  <si>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</si>
  <si>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</si>
  <si>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</si>
  <si>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</si>
  <si>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</si>
  <si>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</si>
  <si>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</si>
  <si>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</si>
  <si>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</si>
  <si>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</si>
  <si>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</si>
  <si>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</si>
  <si>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</si>
  <si>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</si>
  <si>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</si>
  <si>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</si>
  <si>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</si>
  <si>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</si>
  <si>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</si>
  <si>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</si>
  <si>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</si>
  <si>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</si>
  <si>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</si>
  <si>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</si>
  <si>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</si>
  <si>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</si>
  <si>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</si>
  <si>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</si>
  <si>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</si>
  <si>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</si>
  <si>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</si>
  <si>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</si>
  <si>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</si>
  <si>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</si>
  <si>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</si>
  <si>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</si>
  <si>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</si>
  <si>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</si>
  <si>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</si>
  <si>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</si>
  <si>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</si>
  <si>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</si>
  <si>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</si>
  <si>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</si>
  <si>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</si>
  <si>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</si>
  <si>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</si>
  <si>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</si>
  <si>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</si>
  <si>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</si>
  <si>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</si>
  <si>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</si>
  <si>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</si>
  <si>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</si>
  <si>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</si>
  <si>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</si>
  <si>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</si>
  <si>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</si>
  <si>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</si>
  <si>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</si>
  <si>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</si>
  <si>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</si>
  <si>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</si>
  <si>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</si>
  <si>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</si>
  <si>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</si>
  <si>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</si>
  <si>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</si>
  <si>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</si>
  <si>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</si>
  <si>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</si>
  <si>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</si>
  <si>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</si>
  <si>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</si>
  <si>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</si>
  <si>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</si>
  <si>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</si>
  <si>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</si>
  <si>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</si>
  <si>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</si>
  <si>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</si>
  <si>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</si>
  <si>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</si>
  <si>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</si>
  <si>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</si>
  <si>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</si>
  <si>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</si>
  <si>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</si>
  <si>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</si>
  <si>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</si>
  <si>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</si>
  <si>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</si>
  <si>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</si>
  <si>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</si>
  <si>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</si>
  <si>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</si>
  <si>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</si>
  <si>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</si>
  <si>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</si>
  <si>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</si>
  <si>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</si>
  <si>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</si>
  <si>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</si>
  <si>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</si>
  <si>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</si>
  <si>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</si>
  <si>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</si>
  <si>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</si>
  <si>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</si>
  <si>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</si>
  <si>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</si>
  <si>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</si>
  <si>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</si>
  <si>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</si>
  <si>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</si>
  <si>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</si>
  <si>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</si>
  <si>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</si>
  <si>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</si>
  <si>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</si>
  <si>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</si>
  <si>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</si>
  <si>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</si>
  <si>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</si>
  <si>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</si>
  <si>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</si>
  <si>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</si>
  <si>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</si>
  <si>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</si>
  <si>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</si>
  <si>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</si>
  <si>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</si>
  <si>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</si>
  <si>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</si>
  <si>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</si>
  <si>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</si>
  <si>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</si>
  <si>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</si>
  <si>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</si>
  <si>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</si>
  <si>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</si>
  <si>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</si>
  <si>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</si>
  <si>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</si>
  <si>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</si>
  <si>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</si>
  <si>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</si>
  <si>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</si>
  <si>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</si>
  <si>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</si>
  <si>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</si>
  <si>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</si>
  <si>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</si>
  <si>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</si>
  <si>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</si>
  <si>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</si>
  <si>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</si>
  <si>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</si>
  <si>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</si>
  <si>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</si>
  <si>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</si>
  <si>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</si>
  <si>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</si>
  <si>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</si>
  <si>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</si>
  <si>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</si>
  <si>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</si>
  <si>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</si>
  <si>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</si>
  <si>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</si>
  <si>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</si>
  <si>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</si>
  <si>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</si>
  <si>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</si>
  <si>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</si>
  <si>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</si>
  <si>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</si>
  <si>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</si>
  <si>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</si>
  <si>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</si>
  <si>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</si>
  <si>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</si>
  <si>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</si>
  <si>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</si>
  <si>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</si>
  <si>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</si>
  <si>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</si>
  <si>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</si>
  <si>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</si>
  <si>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</si>
  <si>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</si>
  <si>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</si>
  <si>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</si>
  <si>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</si>
  <si>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</si>
  <si>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</si>
  <si>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</si>
  <si>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</si>
  <si>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</si>
  <si>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</si>
  <si>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</si>
  <si>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</si>
  <si>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</si>
  <si>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</si>
  <si>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</si>
  <si>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</si>
  <si>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</si>
  <si>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</si>
  <si>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</si>
  <si>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</si>
  <si>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</si>
  <si>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</si>
  <si>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</si>
  <si>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</si>
  <si>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</si>
  <si>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</si>
  <si>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</si>
  <si>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</si>
  <si>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</si>
  <si>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</si>
  <si>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</si>
  <si>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</si>
  <si>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</si>
  <si>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</si>
  <si>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</si>
  <si>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</si>
  <si>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</si>
  <si>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</si>
  <si>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</si>
  <si>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</si>
  <si>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</si>
  <si>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</si>
  <si>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</si>
  <si>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</si>
  <si>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</si>
  <si>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</si>
  <si>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</si>
  <si>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</si>
  <si>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</si>
  <si>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</si>
  <si>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</si>
  <si>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</si>
  <si>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</si>
  <si>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</si>
  <si>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</si>
  <si>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</si>
  <si>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</si>
  <si>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</si>
  <si>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</si>
  <si>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</si>
  <si>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</si>
  <si>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</si>
  <si>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</si>
  <si>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</si>
  <si>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</si>
  <si>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</si>
  <si>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</si>
  <si>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</si>
  <si>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</si>
  <si>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</si>
  <si>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</si>
  <si>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</si>
  <si>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</si>
  <si>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</si>
  <si>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</si>
  <si>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</si>
  <si>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</si>
  <si>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</si>
  <si>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</si>
  <si>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</si>
  <si>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</si>
  <si>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</si>
  <si>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</si>
  <si>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</si>
  <si>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</si>
  <si>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</si>
  <si>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</si>
  <si>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</si>
  <si>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</si>
  <si>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</si>
  <si>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</si>
  <si>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</si>
  <si>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</si>
  <si>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</si>
  <si>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</si>
  <si>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</si>
  <si>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</si>
  <si>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</si>
  <si>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</si>
  <si>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</si>
  <si>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</si>
  <si>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</si>
  <si>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</si>
  <si>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</si>
  <si>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</si>
  <si>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</si>
  <si>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</si>
  <si>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</si>
  <si>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</si>
  <si>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</si>
  <si>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</si>
  <si>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</si>
  <si>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</si>
  <si>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</si>
  <si>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</si>
  <si>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</si>
  <si>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</si>
  <si>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</si>
  <si>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</si>
  <si>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</si>
  <si>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</si>
  <si>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</si>
  <si>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</si>
  <si>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</si>
  <si>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</si>
  <si>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</si>
  <si>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</si>
  <si>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</si>
  <si>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</si>
  <si>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</si>
  <si>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</si>
  <si>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</si>
  <si>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</si>
  <si>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</si>
  <si>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</si>
  <si>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</si>
  <si>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</si>
  <si>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</si>
  <si>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</si>
  <si>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</si>
  <si>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</si>
  <si>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</si>
  <si>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</si>
  <si>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</si>
  <si>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</si>
  <si>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</si>
  <si>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</si>
  <si>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</si>
  <si>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</si>
  <si>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</si>
  <si>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</si>
  <si>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</si>
  <si>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</si>
  <si>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</si>
  <si>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</si>
  <si>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</si>
  <si>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</si>
  <si>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</si>
  <si>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</si>
  <si>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</si>
  <si>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</si>
  <si>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</si>
  <si>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</si>
  <si>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</si>
  <si>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</si>
  <si>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</si>
  <si>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</si>
  <si>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</si>
  <si>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</si>
  <si>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</si>
  <si>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</si>
  <si>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</si>
  <si>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</si>
  <si>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</si>
  <si>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</si>
  <si>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</si>
  <si>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</si>
  <si>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</si>
  <si>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</si>
  <si>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</si>
  <si>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</si>
  <si>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</si>
  <si>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</si>
  <si>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</si>
  <si>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</si>
  <si>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</si>
  <si>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</si>
  <si>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</si>
  <si>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</si>
  <si>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</si>
  <si>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</si>
  <si>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</si>
  <si>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</si>
  <si>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</si>
  <si>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</si>
  <si>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</si>
  <si>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</si>
  <si>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</si>
  <si>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</si>
  <si>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</si>
  <si>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</si>
  <si>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</si>
  <si>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</si>
  <si>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</si>
  <si>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</si>
  <si>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</si>
  <si>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</si>
  <si>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</si>
  <si>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</si>
  <si>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</si>
  <si>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</si>
  <si>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</si>
  <si>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</si>
  <si>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</si>
  <si>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</si>
  <si>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</si>
  <si>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</si>
  <si>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</si>
  <si>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</si>
  <si>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</si>
  <si>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</si>
  <si>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</si>
  <si>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</si>
  <si>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</si>
  <si>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Conversions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</si>
  <si>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</si>
  <si>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</si>
  <si>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</si>
  <si>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</si>
  <si>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</si>
  <si>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</si>
  <si>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</si>
  <si>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</si>
  <si>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</si>
  <si>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</si>
  <si>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</si>
  <si>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</si>
  <si>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</si>
  <si>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</si>
  <si>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</si>
  <si>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</si>
  <si>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</si>
  <si>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AVERAGE DONATION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</si>
  <si>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</si>
  <si>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</si>
  <si>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</si>
  <si>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</si>
  <si>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</si>
  <si>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</si>
  <si>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</si>
  <si>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</si>
  <si>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</si>
  <si>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</si>
  <si>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</si>
  <si>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</si>
  <si>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</si>
  <si>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</si>
  <si>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</si>
  <si>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Date Created (Launched) Conversions</t>
  </si>
  <si>
    <t>Quarters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</si>
</sst>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0" fontId="0" fillId="0" borderId="0" xfId="0" applyAlignment="1">
      <alignment vertical="top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/>
    <xf numFmtId="0" fontId="0" fillId="0" borderId="0" xfId="0" applyAlignment="1"/>
    <xf numFmtId="0" fontId="2" fillId="0" borderId="0" xfId="0" applyFont="1"/>
    <xf numFmtId="5" fontId="2" fillId="0" borderId="0" xfId="0" applyNumberFormat="1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D157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6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466389045752713"/>
          <c:y val="3.32941872061381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CD-4188-BD17-6796B8934E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CD-4188-BD17-6796B8934E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CD-4188-BD17-6796B8934E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2E-4697-89EE-36C07B6B9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80267519"/>
        <c:axId val="1980275423"/>
      </c:barChart>
      <c:catAx>
        <c:axId val="198026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75423"/>
        <c:crosses val="autoZero"/>
        <c:auto val="1"/>
        <c:lblAlgn val="ctr"/>
        <c:lblOffset val="100"/>
        <c:noMultiLvlLbl val="0"/>
      </c:catAx>
      <c:valAx>
        <c:axId val="1980275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026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Stats</a:t>
            </a:r>
            <a:endParaRPr lang="en-US"/>
          </a:p>
        </c:rich>
      </c:tx>
      <c:layout>
        <c:manualLayout>
          <c:xMode val="edge"/>
          <c:yMode val="edge"/>
          <c:x val="0.40032111907799234"/>
          <c:y val="2.15294072372503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  <c:pt idx="3">
                  <c:v>web</c:v>
                </c:pt>
              </c:strCache>
            </c:strRef>
          </c:cat>
          <c:val>
            <c:numRef>
              <c:f>'Subcategory Statistics'!$B$6:$B$10</c:f>
              <c:numCache>
                <c:formatCode>General</c:formatCode>
                <c:ptCount val="4"/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46-4B00-8342-783FAE504F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  <c:pt idx="3">
                  <c:v>web</c:v>
                </c:pt>
              </c:strCache>
            </c:strRef>
          </c:cat>
          <c:val>
            <c:numRef>
              <c:f>'Subcategory Statistics'!$C$6:$C$10</c:f>
              <c:numCache>
                <c:formatCode>General</c:formatCode>
                <c:ptCount val="4"/>
                <c:pt idx="0">
                  <c:v>40</c:v>
                </c:pt>
                <c:pt idx="2">
                  <c:v>100</c:v>
                </c:pt>
                <c:pt idx="3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46-4B00-8342-783FAE504F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Statistics'!$A$6:$A$10</c:f>
              <c:strCache>
                <c:ptCount val="4"/>
                <c:pt idx="0">
                  <c:v>mobile games</c:v>
                </c:pt>
                <c:pt idx="1">
                  <c:v>tabletop games</c:v>
                </c:pt>
                <c:pt idx="2">
                  <c:v>video games</c:v>
                </c:pt>
                <c:pt idx="3">
                  <c:v>web</c:v>
                </c:pt>
              </c:strCache>
            </c:strRef>
          </c:cat>
          <c:val>
            <c:numRef>
              <c:f>'Subcategory Statistics'!$D$6:$D$10</c:f>
              <c:numCache>
                <c:formatCode>General</c:formatCode>
                <c:ptCount val="4"/>
                <c:pt idx="1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46-4B00-8342-783FAE504F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69197871"/>
        <c:axId val="1969200783"/>
      </c:barChart>
      <c:catAx>
        <c:axId val="196919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200783"/>
        <c:crosses val="autoZero"/>
        <c:auto val="1"/>
        <c:lblAlgn val="ctr"/>
        <c:lblOffset val="100"/>
        <c:noMultiLvlLbl val="0"/>
      </c:catAx>
      <c:valAx>
        <c:axId val="1969200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19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[data-1-1-3-StarterBook1.xlsx]Outcomes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LAUNCH</a:t>
            </a:r>
            <a:r>
              <a:rPr lang="en-US" baseline="0"/>
              <a:t> DATE OUTCOMES</a:t>
            </a:r>
            <a:endParaRPr lang="en-US"/>
          </a:p>
        </c:rich>
      </c:tx>
      <c:layout>
        <c:manualLayout>
          <c:xMode val="edge"/>
          <c:yMode val="edge"/>
          <c:x val="0.36070393748414664"/>
          <c:y val="2.497063919761012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41B-ABB9-E0A5FE47FA6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41B-ABB9-E0A5FE47FA6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4C-441B-ABB9-E0A5FE47FA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7448416"/>
        <c:axId val="2077450496"/>
      </c:lineChart>
      <c:catAx>
        <c:axId val="207744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50496"/>
        <c:crosses val="autoZero"/>
        <c:auto val="1"/>
        <c:lblAlgn val="ctr"/>
        <c:lblOffset val="100"/>
        <c:noMultiLvlLbl val="0"/>
      </c:catAx>
      <c:valAx>
        <c:axId val="2077450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744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1"/>
    <cx:plotArea>
      <cx:plotAreaRegion>
        <cx:series layoutId="boxWhisker" uniqueId="{F4ED06C5-FCB0-49DA-8AB5-A9DA48EBA28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AFD80D2-F962-4DC3-BCB5-69BAF4A4A5A9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19C9903-E5B7-45E8-9278-D005029552E7}">
  <sheetPr/>
  <sheetViews>
    <sheetView zoomScale="11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60C866F-395F-45B9-8CFC-1410CD5B7F2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8FF1D21-4778-4964-92FC-6758BC16863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091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3</xdr:row>
      <xdr:rowOff>38101</xdr:rowOff>
    </xdr:from>
    <xdr:to>
      <xdr:col>20</xdr:col>
      <xdr:colOff>95249</xdr:colOff>
      <xdr:row>30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D0941A-0698-4766-9AEC-2130F0E0E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295274</xdr:colOff>
      <xdr:row>2</xdr:row>
      <xdr:rowOff>95250</xdr:rowOff>
    </xdr:from>
    <xdr:to>
      <xdr:col>22</xdr:col>
      <xdr:colOff>133349</xdr:colOff>
      <xdr:row>38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8DEB5-9E94-4D9A-9894-5E1B72153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2</xdr:row>
      <xdr:rowOff>19050</xdr:rowOff>
    </xdr:from>
    <xdr:to>
      <xdr:col>21</xdr:col>
      <xdr:colOff>361950</xdr:colOff>
      <xdr:row>38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B05631-3E70-4D49-BEA5-5F8730416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59be661377def006/Desktop/Data%20Analytics%20Projects/ProblemCrowdfunding%20Pjt%20Mod%201/data-1-1-3-StarterBook.xlsx#BgEIDA4ADAMGBAcBBAQECw=0.233425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59be661377def006/Desktop/Data%20Analytics%20Projects/ProblemCrowdfunding%20Pjt%20Mod%201/data-1-1-3-StarterBook.xlsx#BgEIDA4ADAMGBAcBBAQECw=0.233425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ETTE JOHNSON" refreshedDate="44364.562416319444" createdVersion="7" refreshedVersion="7" minRefreshableVersion="3" recordCount="4114" xr:uid="{1B280062-C930-475A-B81D-A23076FC5649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ETTE JOHNSON" refreshedDate="44364.660618865739" createdVersion="7" refreshedVersion="7" minRefreshableVersion="3" recordCount="4114" xr:uid="{71E0B81E-95C1-4C6C-9A83-1933322A2E3D}">
  <cacheSource type="worksheet">
    <worksheetSource ref="A1:T4115" sheet="Kickstarter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s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YNETTE JOHNSON" refreshedDate="44369.66039409722" createdVersion="7" refreshedVersion="7" minRefreshableVersion="3" recordCount="4114" xr:uid="{FE1CCCC0-7FEC-48DE-ACD3-A72B33CF60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(Launched) Conversions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477B9D-E241-474A-A633-9413C59DC733}" name="PivotTable4" cacheId="1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5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D23B10-E5B2-4E1C-BB27-6D0956F866C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AAA08F-A3F2-47A4-9350-CEA39C87A62A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0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x="32"/>
        <item h="1" x="0"/>
        <item h="1" x="22"/>
        <item x="17"/>
        <item h="1" x="8"/>
        <item x="7"/>
        <item h="1" x="21"/>
        <item t="default"/>
      </items>
    </pivotField>
  </pivotFields>
  <rowFields count="1">
    <field x="17"/>
  </rowFields>
  <rowItems count="5">
    <i>
      <x v="17"/>
    </i>
    <i>
      <x v="34"/>
    </i>
    <i>
      <x v="37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EB7B7-BA55-4086-9788-AB89F460B8B5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E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7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10BD0-0474-4BAC-A608-88C2536640ED}">
  <dimension ref="A1:F15"/>
  <sheetViews>
    <sheetView tabSelected="1" workbookViewId="0">
      <selection activeCell="E32" sqref="E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4" bestFit="1" customWidth="1"/>
    <col min="8" max="8" width="4.42578125" bestFit="1" customWidth="1"/>
    <col min="9" max="9" width="4.28515625" bestFit="1" customWidth="1"/>
    <col min="10" max="10" width="4" bestFit="1" customWidth="1"/>
    <col min="11" max="11" width="4.5703125" bestFit="1" customWidth="1"/>
    <col min="12" max="12" width="4.28515625" bestFit="1" customWidth="1"/>
    <col min="13" max="13" width="13.85546875" bestFit="1" customWidth="1"/>
    <col min="14" max="14" width="8" bestFit="1" customWidth="1"/>
    <col min="15" max="15" width="4.28515625" bestFit="1" customWidth="1"/>
    <col min="16" max="16" width="4.5703125" bestFit="1" customWidth="1"/>
    <col min="17" max="17" width="4.140625" bestFit="1" customWidth="1"/>
    <col min="18" max="18" width="4.85546875" bestFit="1" customWidth="1"/>
    <col min="19" max="19" width="4" bestFit="1" customWidth="1"/>
    <col min="20" max="20" width="3.42578125" bestFit="1" customWidth="1"/>
    <col min="21" max="21" width="4.42578125" bestFit="1" customWidth="1"/>
    <col min="22" max="22" width="4.28515625" bestFit="1" customWidth="1"/>
    <col min="23" max="23" width="4" bestFit="1" customWidth="1"/>
    <col min="24" max="24" width="4.5703125" bestFit="1" customWidth="1"/>
    <col min="25" max="25" width="4.28515625" bestFit="1" customWidth="1"/>
    <col min="26" max="26" width="11" bestFit="1" customWidth="1"/>
    <col min="27" max="27" width="6.140625" bestFit="1" customWidth="1"/>
    <col min="28" max="28" width="4.5703125" bestFit="1" customWidth="1"/>
    <col min="29" max="29" width="9.140625" bestFit="1" customWidth="1"/>
    <col min="30" max="30" width="11.85546875" bestFit="1" customWidth="1"/>
    <col min="31" max="31" width="4.28515625" bestFit="1" customWidth="1"/>
    <col min="32" max="32" width="4.5703125" bestFit="1" customWidth="1"/>
    <col min="33" max="33" width="4.140625" bestFit="1" customWidth="1"/>
    <col min="34" max="34" width="4.85546875" bestFit="1" customWidth="1"/>
    <col min="35" max="35" width="4" bestFit="1" customWidth="1"/>
    <col min="36" max="36" width="3.42578125" bestFit="1" customWidth="1"/>
    <col min="37" max="37" width="4.42578125" bestFit="1" customWidth="1"/>
    <col min="38" max="38" width="4.28515625" bestFit="1" customWidth="1"/>
    <col min="39" max="39" width="4" bestFit="1" customWidth="1"/>
    <col min="40" max="40" width="4.5703125" bestFit="1" customWidth="1"/>
    <col min="41" max="41" width="4.28515625" bestFit="1" customWidth="1"/>
    <col min="42" max="42" width="15" bestFit="1" customWidth="1"/>
    <col min="43" max="43" width="11.28515625" bestFit="1" customWidth="1"/>
    <col min="44" max="44" width="6.7109375" bestFit="1" customWidth="1"/>
    <col min="45" max="45" width="4.85546875" bestFit="1" customWidth="1"/>
    <col min="46" max="46" width="9.7109375" bestFit="1" customWidth="1"/>
    <col min="47" max="47" width="6.7109375" bestFit="1" customWidth="1"/>
    <col min="48" max="48" width="4.42578125" bestFit="1" customWidth="1"/>
    <col min="49" max="49" width="4.28515625" bestFit="1" customWidth="1"/>
    <col min="50" max="50" width="9.7109375" bestFit="1" customWidth="1"/>
    <col min="51" max="51" width="6.7109375" bestFit="1" customWidth="1"/>
    <col min="52" max="52" width="9.7109375" bestFit="1" customWidth="1"/>
    <col min="53" max="53" width="9.85546875" bestFit="1" customWidth="1"/>
    <col min="54" max="54" width="6.85546875" bestFit="1" customWidth="1"/>
    <col min="55" max="55" width="9.7109375" bestFit="1" customWidth="1"/>
    <col min="56" max="56" width="6.7109375" bestFit="1" customWidth="1"/>
    <col min="57" max="57" width="4.85546875" bestFit="1" customWidth="1"/>
    <col min="58" max="58" width="4" bestFit="1" customWidth="1"/>
    <col min="59" max="59" width="9.7109375" bestFit="1" customWidth="1"/>
    <col min="60" max="60" width="6.7109375" bestFit="1" customWidth="1"/>
    <col min="61" max="61" width="4.42578125" bestFit="1" customWidth="1"/>
    <col min="62" max="62" width="4.28515625" bestFit="1" customWidth="1"/>
    <col min="63" max="63" width="9.7109375" bestFit="1" customWidth="1"/>
    <col min="64" max="64" width="6.7109375" bestFit="1" customWidth="1"/>
    <col min="65" max="65" width="4.5703125" bestFit="1" customWidth="1"/>
    <col min="66" max="66" width="4.28515625" bestFit="1" customWidth="1"/>
    <col min="67" max="67" width="9.7109375" bestFit="1" customWidth="1"/>
    <col min="68" max="68" width="9.85546875" bestFit="1" customWidth="1"/>
    <col min="69" max="69" width="6.85546875" bestFit="1" customWidth="1"/>
    <col min="70" max="70" width="4.28515625" bestFit="1" customWidth="1"/>
    <col min="71" max="71" width="4.5703125" bestFit="1" customWidth="1"/>
    <col min="72" max="72" width="9.7109375" bestFit="1" customWidth="1"/>
    <col min="73" max="73" width="6.7109375" bestFit="1" customWidth="1"/>
    <col min="74" max="74" width="4.85546875" bestFit="1" customWidth="1"/>
    <col min="75" max="75" width="4" bestFit="1" customWidth="1"/>
    <col min="76" max="76" width="9.7109375" bestFit="1" customWidth="1"/>
    <col min="77" max="77" width="6.7109375" bestFit="1" customWidth="1"/>
    <col min="78" max="78" width="4.42578125" bestFit="1" customWidth="1"/>
    <col min="79" max="79" width="4.28515625" bestFit="1" customWidth="1"/>
    <col min="80" max="80" width="9.7109375" bestFit="1" customWidth="1"/>
    <col min="81" max="81" width="6.7109375" bestFit="1" customWidth="1"/>
    <col min="82" max="82" width="4.5703125" bestFit="1" customWidth="1"/>
    <col min="83" max="83" width="4.28515625" bestFit="1" customWidth="1"/>
    <col min="84" max="84" width="9.7109375" bestFit="1" customWidth="1"/>
    <col min="85" max="85" width="9.85546875" bestFit="1" customWidth="1"/>
    <col min="86" max="86" width="6.85546875" bestFit="1" customWidth="1"/>
    <col min="87" max="87" width="4.28515625" bestFit="1" customWidth="1"/>
    <col min="88" max="88" width="4.5703125" bestFit="1" customWidth="1"/>
    <col min="89" max="89" width="9.7109375" bestFit="1" customWidth="1"/>
    <col min="90" max="90" width="6.7109375" bestFit="1" customWidth="1"/>
    <col min="91" max="91" width="4.85546875" bestFit="1" customWidth="1"/>
    <col min="92" max="92" width="4" bestFit="1" customWidth="1"/>
    <col min="93" max="93" width="9.7109375" bestFit="1" customWidth="1"/>
    <col min="94" max="94" width="6.7109375" bestFit="1" customWidth="1"/>
    <col min="95" max="95" width="4.42578125" bestFit="1" customWidth="1"/>
    <col min="96" max="96" width="4.28515625" bestFit="1" customWidth="1"/>
    <col min="97" max="97" width="9.7109375" bestFit="1" customWidth="1"/>
    <col min="98" max="98" width="6.7109375" bestFit="1" customWidth="1"/>
    <col min="99" max="99" width="4.5703125" bestFit="1" customWidth="1"/>
    <col min="100" max="100" width="4.28515625" bestFit="1" customWidth="1"/>
    <col min="101" max="101" width="9.7109375" bestFit="1" customWidth="1"/>
    <col min="102" max="102" width="9.85546875" bestFit="1" customWidth="1"/>
    <col min="103" max="103" width="6.85546875" bestFit="1" customWidth="1"/>
    <col min="104" max="104" width="4.28515625" bestFit="1" customWidth="1"/>
    <col min="105" max="105" width="9.7109375" bestFit="1" customWidth="1"/>
    <col min="106" max="106" width="9.85546875" bestFit="1" customWidth="1"/>
    <col min="107" max="107" width="11" bestFit="1" customWidth="1"/>
    <col min="108" max="108" width="6.85546875" bestFit="1" customWidth="1"/>
    <col min="109" max="109" width="4.5703125" bestFit="1" customWidth="1"/>
    <col min="110" max="110" width="9.7109375" bestFit="1" customWidth="1"/>
    <col min="111" max="111" width="9.85546875" bestFit="1" customWidth="1"/>
    <col min="112" max="112" width="9.140625" bestFit="1" customWidth="1"/>
    <col min="113" max="113" width="11.85546875" bestFit="1" customWidth="1"/>
    <col min="114" max="114" width="4.5703125" bestFit="1" customWidth="1"/>
    <col min="115" max="115" width="9.7109375" bestFit="1" customWidth="1"/>
    <col min="116" max="116" width="9.85546875" bestFit="1" customWidth="1"/>
    <col min="117" max="117" width="6.85546875" bestFit="1" customWidth="1"/>
    <col min="118" max="118" width="4.28515625" bestFit="1" customWidth="1"/>
    <col min="119" max="119" width="9.7109375" bestFit="1" customWidth="1"/>
    <col min="120" max="120" width="6.7109375" bestFit="1" customWidth="1"/>
    <col min="121" max="121" width="4.85546875" bestFit="1" customWidth="1"/>
    <col min="122" max="122" width="4" bestFit="1" customWidth="1"/>
    <col min="123" max="123" width="9.7109375" bestFit="1" customWidth="1"/>
    <col min="124" max="124" width="6.7109375" bestFit="1" customWidth="1"/>
    <col min="125" max="125" width="4.42578125" bestFit="1" customWidth="1"/>
    <col min="126" max="126" width="9.7109375" bestFit="1" customWidth="1"/>
    <col min="127" max="127" width="6.7109375" bestFit="1" customWidth="1"/>
    <col min="128" max="128" width="4.5703125" bestFit="1" customWidth="1"/>
    <col min="129" max="129" width="9.7109375" bestFit="1" customWidth="1"/>
    <col min="130" max="130" width="9.85546875" bestFit="1" customWidth="1"/>
    <col min="131" max="131" width="6.85546875" bestFit="1" customWidth="1"/>
    <col min="132" max="132" width="4.28515625" bestFit="1" customWidth="1"/>
    <col min="133" max="133" width="4.5703125" bestFit="1" customWidth="1"/>
    <col min="134" max="134" width="9.7109375" bestFit="1" customWidth="1"/>
    <col min="135" max="135" width="6.7109375" bestFit="1" customWidth="1"/>
    <col min="136" max="136" width="4.85546875" bestFit="1" customWidth="1"/>
    <col min="137" max="137" width="4" bestFit="1" customWidth="1"/>
    <col min="138" max="138" width="9.7109375" bestFit="1" customWidth="1"/>
    <col min="139" max="139" width="6.7109375" bestFit="1" customWidth="1"/>
    <col min="140" max="140" width="4.42578125" bestFit="1" customWidth="1"/>
    <col min="141" max="141" width="4.28515625" bestFit="1" customWidth="1"/>
    <col min="142" max="142" width="9.7109375" bestFit="1" customWidth="1"/>
    <col min="143" max="143" width="6.7109375" bestFit="1" customWidth="1"/>
    <col min="144" max="144" width="4.5703125" bestFit="1" customWidth="1"/>
    <col min="145" max="145" width="4.28515625" bestFit="1" customWidth="1"/>
    <col min="146" max="146" width="9.7109375" bestFit="1" customWidth="1"/>
    <col min="147" max="147" width="9.85546875" bestFit="1" customWidth="1"/>
    <col min="148" max="148" width="6.85546875" bestFit="1" customWidth="1"/>
    <col min="149" max="149" width="4.28515625" bestFit="1" customWidth="1"/>
    <col min="150" max="150" width="4.5703125" bestFit="1" customWidth="1"/>
    <col min="151" max="151" width="9.7109375" bestFit="1" customWidth="1"/>
    <col min="152" max="152" width="6.7109375" bestFit="1" customWidth="1"/>
    <col min="153" max="153" width="4.85546875" bestFit="1" customWidth="1"/>
    <col min="154" max="154" width="4" bestFit="1" customWidth="1"/>
    <col min="155" max="155" width="9.7109375" bestFit="1" customWidth="1"/>
    <col min="156" max="156" width="6.7109375" bestFit="1" customWidth="1"/>
    <col min="157" max="157" width="4.42578125" bestFit="1" customWidth="1"/>
    <col min="158" max="158" width="4.28515625" bestFit="1" customWidth="1"/>
    <col min="159" max="159" width="9.7109375" bestFit="1" customWidth="1"/>
    <col min="160" max="160" width="6.7109375" bestFit="1" customWidth="1"/>
    <col min="161" max="161" width="4.5703125" bestFit="1" customWidth="1"/>
    <col min="162" max="162" width="9.7109375" bestFit="1" customWidth="1"/>
    <col min="163" max="163" width="9.85546875" bestFit="1" customWidth="1"/>
    <col min="164" max="164" width="6.85546875" bestFit="1" customWidth="1"/>
    <col min="165" max="165" width="4.28515625" bestFit="1" customWidth="1"/>
    <col min="166" max="166" width="4.5703125" bestFit="1" customWidth="1"/>
    <col min="167" max="167" width="9.7109375" bestFit="1" customWidth="1"/>
    <col min="168" max="168" width="6.7109375" bestFit="1" customWidth="1"/>
    <col min="169" max="169" width="4.85546875" bestFit="1" customWidth="1"/>
    <col min="170" max="170" width="4" bestFit="1" customWidth="1"/>
    <col min="171" max="171" width="9.7109375" bestFit="1" customWidth="1"/>
    <col min="172" max="172" width="6.7109375" bestFit="1" customWidth="1"/>
    <col min="173" max="173" width="4.42578125" bestFit="1" customWidth="1"/>
    <col min="174" max="174" width="4.28515625" bestFit="1" customWidth="1"/>
    <col min="175" max="175" width="9.7109375" bestFit="1" customWidth="1"/>
    <col min="176" max="176" width="6.7109375" bestFit="1" customWidth="1"/>
    <col min="177" max="177" width="4.5703125" bestFit="1" customWidth="1"/>
    <col min="178" max="178" width="4.28515625" bestFit="1" customWidth="1"/>
    <col min="179" max="179" width="9.7109375" bestFit="1" customWidth="1"/>
    <col min="180" max="180" width="9.85546875" bestFit="1" customWidth="1"/>
    <col min="181" max="181" width="6.85546875" bestFit="1" customWidth="1"/>
    <col min="182" max="182" width="4.28515625" bestFit="1" customWidth="1"/>
    <col min="183" max="183" width="9.7109375" bestFit="1" customWidth="1"/>
    <col min="184" max="184" width="9.85546875" bestFit="1" customWidth="1"/>
    <col min="185" max="185" width="15" bestFit="1" customWidth="1"/>
    <col min="186" max="186" width="11.28515625" bestFit="1" customWidth="1"/>
    <col min="187" max="188" width="16.42578125" bestFit="1" customWidth="1"/>
    <col min="189" max="194" width="13.140625" bestFit="1" customWidth="1"/>
    <col min="195" max="196" width="14.140625" bestFit="1" customWidth="1"/>
    <col min="197" max="197" width="11.7109375" bestFit="1" customWidth="1"/>
    <col min="198" max="198" width="12.7109375" bestFit="1" customWidth="1"/>
    <col min="199" max="200" width="11.28515625" bestFit="1" customWidth="1"/>
    <col min="201" max="205" width="12.28515625" bestFit="1" customWidth="1"/>
    <col min="206" max="207" width="11.5703125" bestFit="1" customWidth="1"/>
    <col min="208" max="209" width="12.5703125" bestFit="1" customWidth="1"/>
    <col min="210" max="212" width="10.85546875" bestFit="1" customWidth="1"/>
    <col min="213" max="213" width="11.85546875" bestFit="1" customWidth="1"/>
    <col min="214" max="214" width="14.7109375" bestFit="1" customWidth="1"/>
    <col min="215" max="216" width="17.5703125" bestFit="1" customWidth="1"/>
    <col min="217" max="219" width="18.5703125" bestFit="1" customWidth="1"/>
    <col min="220" max="220" width="14.7109375" bestFit="1" customWidth="1"/>
    <col min="221" max="222" width="15.7109375" bestFit="1" customWidth="1"/>
    <col min="223" max="225" width="18.140625" bestFit="1" customWidth="1"/>
    <col min="226" max="226" width="17.85546875" bestFit="1" customWidth="1"/>
    <col min="227" max="229" width="14.28515625" bestFit="1" customWidth="1"/>
    <col min="230" max="231" width="15.28515625" bestFit="1" customWidth="1"/>
    <col min="232" max="232" width="15.42578125" bestFit="1" customWidth="1"/>
    <col min="233" max="233" width="11" bestFit="1" customWidth="1"/>
    <col min="234" max="237" width="16.42578125" bestFit="1" customWidth="1"/>
    <col min="238" max="239" width="13.140625" bestFit="1" customWidth="1"/>
    <col min="240" max="241" width="14.140625" bestFit="1" customWidth="1"/>
    <col min="243" max="244" width="15.7109375" bestFit="1" customWidth="1"/>
    <col min="245" max="245" width="18.140625" bestFit="1" customWidth="1"/>
    <col min="246" max="246" width="14.28515625" bestFit="1" customWidth="1"/>
    <col min="247" max="248" width="16.42578125" bestFit="1" customWidth="1"/>
    <col min="249" max="249" width="12.7109375" bestFit="1" customWidth="1"/>
    <col min="250" max="250" width="12.28515625" bestFit="1" customWidth="1"/>
    <col min="251" max="253" width="12.5703125" bestFit="1" customWidth="1"/>
    <col min="254" max="255" width="11.85546875" bestFit="1" customWidth="1"/>
    <col min="256" max="256" width="13.7109375" bestFit="1" customWidth="1"/>
    <col min="257" max="258" width="14.7109375" bestFit="1" customWidth="1"/>
    <col min="259" max="260" width="15.7109375" bestFit="1" customWidth="1"/>
    <col min="261" max="263" width="18.140625" bestFit="1" customWidth="1"/>
    <col min="264" max="265" width="15.28515625" bestFit="1" customWidth="1"/>
    <col min="266" max="267" width="16.42578125" bestFit="1" customWidth="1"/>
    <col min="268" max="268" width="13.140625" bestFit="1" customWidth="1"/>
    <col min="269" max="271" width="14.140625" bestFit="1" customWidth="1"/>
    <col min="272" max="273" width="11.7109375" bestFit="1" customWidth="1"/>
    <col min="274" max="276" width="12.7109375" bestFit="1" customWidth="1"/>
    <col min="277" max="278" width="11.28515625" bestFit="1" customWidth="1"/>
    <col min="279" max="288" width="12.28515625" bestFit="1" customWidth="1"/>
    <col min="289" max="294" width="11.5703125" bestFit="1" customWidth="1"/>
    <col min="295" max="308" width="12.5703125" bestFit="1" customWidth="1"/>
    <col min="309" max="313" width="10.85546875" bestFit="1" customWidth="1"/>
    <col min="314" max="318" width="11.85546875" bestFit="1" customWidth="1"/>
    <col min="319" max="320" width="13.7109375" bestFit="1" customWidth="1"/>
    <col min="321" max="328" width="14.7109375" bestFit="1" customWidth="1"/>
    <col min="329" max="330" width="17.5703125" bestFit="1" customWidth="1"/>
    <col min="331" max="334" width="18.5703125" bestFit="1" customWidth="1"/>
    <col min="335" max="339" width="14.7109375" bestFit="1" customWidth="1"/>
    <col min="340" max="343" width="15.7109375" bestFit="1" customWidth="1"/>
    <col min="344" max="344" width="17" bestFit="1" customWidth="1"/>
    <col min="345" max="347" width="18.140625" bestFit="1" customWidth="1"/>
    <col min="348" max="352" width="17.85546875" bestFit="1" customWidth="1"/>
    <col min="353" max="363" width="15.28515625" bestFit="1" customWidth="1"/>
    <col min="364" max="370" width="15.42578125" bestFit="1" customWidth="1"/>
    <col min="371" max="376" width="16.42578125" bestFit="1" customWidth="1"/>
    <col min="377" max="381" width="13.140625" bestFit="1" customWidth="1"/>
    <col min="382" max="383" width="14.140625" bestFit="1" customWidth="1"/>
    <col min="384" max="391" width="11.7109375" bestFit="1" customWidth="1"/>
    <col min="392" max="400" width="12.7109375" bestFit="1" customWidth="1"/>
    <col min="401" max="402" width="11.28515625" bestFit="1" customWidth="1"/>
    <col min="403" max="422" width="12.28515625" bestFit="1" customWidth="1"/>
    <col min="423" max="428" width="11.5703125" bestFit="1" customWidth="1"/>
    <col min="429" max="439" width="12.5703125" bestFit="1" customWidth="1"/>
    <col min="440" max="447" width="10.85546875" bestFit="1" customWidth="1"/>
    <col min="448" max="454" width="11.85546875" bestFit="1" customWidth="1"/>
    <col min="455" max="459" width="13.7109375" bestFit="1" customWidth="1"/>
    <col min="460" max="463" width="14.7109375" bestFit="1" customWidth="1"/>
    <col min="464" max="467" width="17.5703125" bestFit="1" customWidth="1"/>
    <col min="468" max="469" width="18.5703125" bestFit="1" customWidth="1"/>
    <col min="470" max="472" width="14.7109375" bestFit="1" customWidth="1"/>
    <col min="473" max="473" width="15.7109375" bestFit="1" customWidth="1"/>
    <col min="474" max="477" width="17" bestFit="1" customWidth="1"/>
    <col min="478" max="486" width="18.140625" bestFit="1" customWidth="1"/>
    <col min="487" max="487" width="14.28515625" bestFit="1" customWidth="1"/>
    <col min="488" max="492" width="15.28515625" bestFit="1" customWidth="1"/>
    <col min="493" max="496" width="15.42578125" bestFit="1" customWidth="1"/>
    <col min="497" max="505" width="16.42578125" bestFit="1" customWidth="1"/>
    <col min="506" max="511" width="13.140625" bestFit="1" customWidth="1"/>
    <col min="512" max="520" width="14.140625" bestFit="1" customWidth="1"/>
    <col min="521" max="528" width="11.7109375" bestFit="1" customWidth="1"/>
    <col min="529" max="536" width="12.7109375" bestFit="1" customWidth="1"/>
    <col min="537" max="541" width="11.28515625" bestFit="1" customWidth="1"/>
    <col min="542" max="552" width="12.28515625" bestFit="1" customWidth="1"/>
    <col min="553" max="553" width="11.5703125" bestFit="1" customWidth="1"/>
    <col min="554" max="563" width="12.5703125" bestFit="1" customWidth="1"/>
    <col min="564" max="566" width="10.85546875" bestFit="1" customWidth="1"/>
    <col min="567" max="574" width="11.85546875" bestFit="1" customWidth="1"/>
    <col min="575" max="575" width="13.7109375" bestFit="1" customWidth="1"/>
    <col min="576" max="577" width="14.7109375" bestFit="1" customWidth="1"/>
    <col min="578" max="578" width="17.5703125" bestFit="1" customWidth="1"/>
    <col min="579" max="580" width="18.5703125" bestFit="1" customWidth="1"/>
    <col min="581" max="582" width="15.7109375" bestFit="1" customWidth="1"/>
    <col min="583" max="586" width="17" bestFit="1" customWidth="1"/>
    <col min="587" max="592" width="18.140625" bestFit="1" customWidth="1"/>
    <col min="593" max="593" width="16.7109375" bestFit="1" customWidth="1"/>
    <col min="594" max="597" width="17.85546875" bestFit="1" customWidth="1"/>
    <col min="598" max="598" width="14.28515625" bestFit="1" customWidth="1"/>
    <col min="599" max="604" width="15.28515625" bestFit="1" customWidth="1"/>
    <col min="605" max="606" width="15.42578125" bestFit="1" customWidth="1"/>
    <col min="607" max="608" width="16.42578125" bestFit="1" customWidth="1"/>
    <col min="609" max="609" width="15" bestFit="1" customWidth="1"/>
    <col min="610" max="610" width="11.2851562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8400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2" t="s">
        <v>8308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5">
      <c r="A7" s="12" t="s">
        <v>8334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5">
      <c r="A8" s="12" t="s">
        <v>8331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5">
      <c r="A9" s="12" t="s">
        <v>8329</v>
      </c>
      <c r="B9" s="13">
        <v>24</v>
      </c>
      <c r="C9" s="13"/>
      <c r="D9" s="13"/>
      <c r="E9" s="13"/>
      <c r="F9" s="13">
        <v>24</v>
      </c>
    </row>
    <row r="10" spans="1:6" x14ac:dyDescent="0.25">
      <c r="A10" s="12" t="s">
        <v>8323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5">
      <c r="A11" s="12" t="s">
        <v>8336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5">
      <c r="A12" s="12" t="s">
        <v>8320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5">
      <c r="A13" s="12" t="s">
        <v>8317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5">
      <c r="A14" s="12" t="s">
        <v>8315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5">
      <c r="A15" s="12" t="s">
        <v>8361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90" zoomScaleNormal="190" workbookViewId="0">
      <selection activeCell="C2" sqref="C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4257812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16.85546875" bestFit="1" customWidth="1"/>
    <col min="19" max="19" width="35" style="16" bestFit="1" customWidth="1"/>
    <col min="20" max="20" width="30.42578125" style="16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8399</v>
      </c>
      <c r="T1" s="15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 2),0)</f>
        <v>63.92</v>
      </c>
      <c r="Q2" s="10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 2),0)</f>
        <v>185.48</v>
      </c>
      <c r="Q3" s="10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 2),0)</f>
        <v>132.05000000000001</v>
      </c>
      <c r="Q67" s="10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 2),0)</f>
        <v>0</v>
      </c>
      <c r="Q131" s="10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 2),0)</f>
        <v>0</v>
      </c>
      <c r="Q195" s="10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 2),0)</f>
        <v>66.7</v>
      </c>
      <c r="Q259" s="10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 2),0)</f>
        <v>106.62</v>
      </c>
      <c r="Q323" s="10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 2),0)</f>
        <v>111.8</v>
      </c>
      <c r="Q387" s="10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 2),0)</f>
        <v>9</v>
      </c>
      <c r="Q451" s="10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 2),0)</f>
        <v>102.38</v>
      </c>
      <c r="Q515" s="10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 2),0)</f>
        <v>10</v>
      </c>
      <c r="Q579" s="10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 2),0)</f>
        <v>151.32</v>
      </c>
      <c r="Q643" s="10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 2),0)</f>
        <v>195.4</v>
      </c>
      <c r="Q707" s="10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 2),0)</f>
        <v>31.85</v>
      </c>
      <c r="Q771" s="10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 2),0)</f>
        <v>148.78</v>
      </c>
      <c r="Q835" s="10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 2),0)</f>
        <v>0</v>
      </c>
      <c r="Q899" s="10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 2),0)</f>
        <v>364.35</v>
      </c>
      <c r="Q963" s="10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 2),0)</f>
        <v>71.849999999999994</v>
      </c>
      <c r="Q1027" s="10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 2),0)</f>
        <v>23.96</v>
      </c>
      <c r="Q1091" s="10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 2),0)</f>
        <v>50</v>
      </c>
      <c r="Q1155" s="10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 2),0)</f>
        <v>148.57</v>
      </c>
      <c r="Q1219" s="10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 2),0)</f>
        <v>104.73</v>
      </c>
      <c r="Q1283" s="10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 2),0)</f>
        <v>53.57</v>
      </c>
      <c r="Q1347" s="10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 2),0)</f>
        <v>0</v>
      </c>
      <c r="Q1411" s="10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 2),0)</f>
        <v>38.46</v>
      </c>
      <c r="Q1475" s="10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 2),0)</f>
        <v>96.38</v>
      </c>
      <c r="Q1539" s="10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 2),0)</f>
        <v>48.33</v>
      </c>
      <c r="Q1603" s="10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 2),0)</f>
        <v>44.96</v>
      </c>
      <c r="Q1667" s="10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 2),0)</f>
        <v>0</v>
      </c>
      <c r="Q1731" s="10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 2),0)</f>
        <v>20</v>
      </c>
      <c r="Q1795" s="10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 2),0)</f>
        <v>136.36000000000001</v>
      </c>
      <c r="Q1859" s="10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 2),0)</f>
        <v>54</v>
      </c>
      <c r="Q1923" s="10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 2),0)</f>
        <v>12.75</v>
      </c>
      <c r="Q1987" s="10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 2),0)</f>
        <v>80.989999999999995</v>
      </c>
      <c r="Q2051" s="10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 2),0)</f>
        <v>68.599999999999994</v>
      </c>
      <c r="Q2115" s="10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 2),0)</f>
        <v>65.87</v>
      </c>
      <c r="Q2179" s="10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 2),0)</f>
        <v>49.47</v>
      </c>
      <c r="Q2243" s="10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 2),0)</f>
        <v>109.11</v>
      </c>
      <c r="Q2307" s="10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 2),0)</f>
        <v>0</v>
      </c>
      <c r="Q2371" s="10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 2),0)</f>
        <v>0</v>
      </c>
      <c r="Q2435" s="10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 2),0)</f>
        <v>80.55</v>
      </c>
      <c r="Q2499" s="10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 2),0)</f>
        <v>0</v>
      </c>
      <c r="Q2563" s="10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 2),0)</f>
        <v>27.58</v>
      </c>
      <c r="Q2627" s="10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 2),0)</f>
        <v>1</v>
      </c>
      <c r="Q2691" s="10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 2),0)</f>
        <v>47.5</v>
      </c>
      <c r="Q2755" s="10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 2),0)</f>
        <v>23.64</v>
      </c>
      <c r="Q2819" s="10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 2),0)</f>
        <v>0</v>
      </c>
      <c r="Q2883" s="10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 2),0)</f>
        <v>0</v>
      </c>
      <c r="Q2947" s="10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 2),0)</f>
        <v>233.9</v>
      </c>
      <c r="Q3011" s="10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 2),0)</f>
        <v>92.14</v>
      </c>
      <c r="Q3075" s="10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 2),0)</f>
        <v>50</v>
      </c>
      <c r="Q3139" s="10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 2),0)</f>
        <v>12.5</v>
      </c>
      <c r="Q3203" s="10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 2),0)</f>
        <v>70.290000000000006</v>
      </c>
      <c r="Q3267" s="10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 2),0)</f>
        <v>44.92</v>
      </c>
      <c r="Q3331" s="10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 2),0)</f>
        <v>36.07</v>
      </c>
      <c r="Q3395" s="10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 2),0)</f>
        <v>50.98</v>
      </c>
      <c r="Q3459" s="10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 2),0)</f>
        <v>45.62</v>
      </c>
      <c r="Q3523" s="10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 2),0)</f>
        <v>176.09</v>
      </c>
      <c r="Q3587" s="10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 2),0)</f>
        <v>97.5</v>
      </c>
      <c r="Q3651" s="10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 2),0)</f>
        <v>106.84</v>
      </c>
      <c r="Q3715" s="10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 2),0)</f>
        <v>48.54</v>
      </c>
      <c r="Q3779" s="10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 2),0)</f>
        <v>25.65</v>
      </c>
      <c r="Q3843" s="10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 2),0)</f>
        <v>24.71</v>
      </c>
      <c r="Q3907" s="10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 2),0)</f>
        <v>35.17</v>
      </c>
      <c r="Q3971" s="10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 2),0)</f>
        <v>65.34</v>
      </c>
      <c r="Q4035" s="10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 2),0)</f>
        <v>0</v>
      </c>
      <c r="Q4099" s="10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9E2EE-462D-4DE9-9171-656259DF0D8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78AF-6A57-4778-9037-FE92219D6093}">
  <dimension ref="A1:T413"/>
  <sheetViews>
    <sheetView workbookViewId="0">
      <selection activeCell="B5" sqref="B5"/>
    </sheetView>
  </sheetViews>
  <sheetFormatPr defaultRowHeight="15" x14ac:dyDescent="0.25"/>
  <cols>
    <col min="1" max="1" width="5" bestFit="1" customWidth="1"/>
    <col min="2" max="2" width="34.28515625" style="18" customWidth="1"/>
    <col min="3" max="3" width="40.28515625" style="18" customWidth="1"/>
    <col min="4" max="4" width="12.5703125" bestFit="1" customWidth="1"/>
    <col min="5" max="5" width="11.140625" bestFit="1" customWidth="1"/>
    <col min="6" max="6" width="11.140625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.28515625" bestFit="1" customWidth="1"/>
    <col min="20" max="20" width="22" bestFit="1" customWidth="1"/>
  </cols>
  <sheetData>
    <row r="1" spans="1:20" x14ac:dyDescent="0.25">
      <c r="A1" s="1" t="s">
        <v>0</v>
      </c>
      <c r="B1" s="19" t="s">
        <v>1</v>
      </c>
      <c r="C1" s="1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60" x14ac:dyDescent="0.25">
      <c r="A2">
        <v>521</v>
      </c>
      <c r="B2" s="18" t="s">
        <v>522</v>
      </c>
      <c r="C2" s="18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6">
        <v>42646.092812499999</v>
      </c>
      <c r="T2" s="16">
        <v>42675.207638888889</v>
      </c>
    </row>
    <row r="3" spans="1:20" ht="45" x14ac:dyDescent="0.25">
      <c r="A3">
        <v>522</v>
      </c>
      <c r="B3" s="18" t="s">
        <v>523</v>
      </c>
      <c r="C3" s="18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18" t="s">
        <v>524</v>
      </c>
      <c r="C4" s="18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18" t="s">
        <v>526</v>
      </c>
      <c r="C5" s="18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18" t="s">
        <v>528</v>
      </c>
      <c r="C6" s="18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18" t="s">
        <v>529</v>
      </c>
      <c r="C7" s="18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18" t="s">
        <v>531</v>
      </c>
      <c r="C8" s="18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18" t="s">
        <v>532</v>
      </c>
      <c r="C9" s="18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18" t="s">
        <v>533</v>
      </c>
      <c r="C10" s="18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18" t="s">
        <v>538</v>
      </c>
      <c r="C11" s="18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18" t="s">
        <v>539</v>
      </c>
      <c r="C12" s="18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18" t="s">
        <v>1285</v>
      </c>
      <c r="C13" s="18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18" t="s">
        <v>1289</v>
      </c>
      <c r="C14" s="18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18" t="s">
        <v>1290</v>
      </c>
      <c r="C15" s="18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18" t="s">
        <v>1291</v>
      </c>
      <c r="C16" s="18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18" t="s">
        <v>1292</v>
      </c>
      <c r="C17" s="18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18" t="s">
        <v>1294</v>
      </c>
      <c r="C18" s="18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18" t="s">
        <v>1298</v>
      </c>
      <c r="C19" s="18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5" x14ac:dyDescent="0.25">
      <c r="A20">
        <v>1299</v>
      </c>
      <c r="B20" s="18" t="s">
        <v>1300</v>
      </c>
      <c r="C20" s="18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18" t="s">
        <v>1301</v>
      </c>
      <c r="C21" s="18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18" t="s">
        <v>1302</v>
      </c>
      <c r="C22" s="18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18" t="s">
        <v>1303</v>
      </c>
      <c r="C23" s="18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5" x14ac:dyDescent="0.25">
      <c r="A24">
        <v>2781</v>
      </c>
      <c r="B24" s="18" t="s">
        <v>2781</v>
      </c>
      <c r="C24" s="18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6">
        <v>42018.94159722222</v>
      </c>
      <c r="T24" s="16">
        <v>42047.291666666672</v>
      </c>
    </row>
    <row r="25" spans="1:20" ht="45" x14ac:dyDescent="0.25">
      <c r="A25">
        <v>2782</v>
      </c>
      <c r="B25" s="18" t="s">
        <v>2782</v>
      </c>
      <c r="C25" s="18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5" x14ac:dyDescent="0.25">
      <c r="A26">
        <v>2784</v>
      </c>
      <c r="B26" s="18" t="s">
        <v>2784</v>
      </c>
      <c r="C26" s="18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18" t="s">
        <v>2785</v>
      </c>
      <c r="C27" s="18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18" t="s">
        <v>2787</v>
      </c>
      <c r="C28" s="18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18" t="s">
        <v>2788</v>
      </c>
      <c r="C29" s="18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18" t="s">
        <v>2789</v>
      </c>
      <c r="C30" s="18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18" t="s">
        <v>2790</v>
      </c>
      <c r="C31" s="18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18" t="s">
        <v>2791</v>
      </c>
      <c r="C32" s="18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5" x14ac:dyDescent="0.25">
      <c r="A33">
        <v>2792</v>
      </c>
      <c r="B33" s="18" t="s">
        <v>2792</v>
      </c>
      <c r="C33" s="18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5" x14ac:dyDescent="0.25">
      <c r="A34">
        <v>2795</v>
      </c>
      <c r="B34" s="18" t="s">
        <v>2795</v>
      </c>
      <c r="C34" s="18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18" t="s">
        <v>2803</v>
      </c>
      <c r="C35" s="18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18" t="s">
        <v>2807</v>
      </c>
      <c r="C36" s="18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18" t="s">
        <v>2808</v>
      </c>
      <c r="C37" s="18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18" t="s">
        <v>2809</v>
      </c>
      <c r="C38" s="18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5" x14ac:dyDescent="0.25">
      <c r="A39">
        <v>2810</v>
      </c>
      <c r="B39" s="18" t="s">
        <v>2810</v>
      </c>
      <c r="C39" s="18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6">
        <v>41759.13962962963</v>
      </c>
      <c r="T39" s="16">
        <v>41791.165972222225</v>
      </c>
    </row>
    <row r="40" spans="1:20" ht="45" x14ac:dyDescent="0.25">
      <c r="A40">
        <v>2813</v>
      </c>
      <c r="B40" s="18" t="s">
        <v>2813</v>
      </c>
      <c r="C40" s="18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18" t="s">
        <v>2818</v>
      </c>
      <c r="C41" s="18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18" t="s">
        <v>2822</v>
      </c>
      <c r="C42" s="18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18" t="s">
        <v>2824</v>
      </c>
      <c r="C43" s="18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18" t="s">
        <v>2826</v>
      </c>
      <c r="C44" s="18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18" t="s">
        <v>2827</v>
      </c>
      <c r="C45" s="18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18" t="s">
        <v>2830</v>
      </c>
      <c r="C46" s="18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18" t="s">
        <v>2831</v>
      </c>
      <c r="C47" s="18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25">
      <c r="A48">
        <v>2833</v>
      </c>
      <c r="B48" s="18" t="s">
        <v>2833</v>
      </c>
      <c r="C48" s="18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18" t="s">
        <v>2836</v>
      </c>
      <c r="C49" s="18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5" x14ac:dyDescent="0.25">
      <c r="A50">
        <v>2838</v>
      </c>
      <c r="B50" s="18" t="s">
        <v>2838</v>
      </c>
      <c r="C50" s="18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18" t="s">
        <v>2839</v>
      </c>
      <c r="C51" s="18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18" t="s">
        <v>2961</v>
      </c>
      <c r="C52" s="18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18" t="s">
        <v>2962</v>
      </c>
      <c r="C53" s="18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18" t="s">
        <v>2963</v>
      </c>
      <c r="C54" s="18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18" t="s">
        <v>2964</v>
      </c>
      <c r="C55" s="18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18" t="s">
        <v>2965</v>
      </c>
      <c r="C56" s="18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18" t="s">
        <v>2966</v>
      </c>
      <c r="C57" s="18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5" x14ac:dyDescent="0.25">
      <c r="A58">
        <v>2967</v>
      </c>
      <c r="B58" s="18" t="s">
        <v>2967</v>
      </c>
      <c r="C58" s="18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6">
        <v>42042.197824074072</v>
      </c>
      <c r="T58" s="16">
        <v>42072.156157407408</v>
      </c>
    </row>
    <row r="59" spans="1:20" ht="30" x14ac:dyDescent="0.25">
      <c r="A59">
        <v>2968</v>
      </c>
      <c r="B59" s="18" t="s">
        <v>2968</v>
      </c>
      <c r="C59" s="18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5" x14ac:dyDescent="0.25">
      <c r="A60">
        <v>2970</v>
      </c>
      <c r="B60" s="18" t="s">
        <v>2970</v>
      </c>
      <c r="C60" s="18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18" t="s">
        <v>2971</v>
      </c>
      <c r="C61" s="18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6">
        <v>41852.658310185187</v>
      </c>
      <c r="T61" s="16">
        <v>41882.658310185187</v>
      </c>
    </row>
    <row r="62" spans="1:20" ht="30" x14ac:dyDescent="0.25">
      <c r="A62">
        <v>2972</v>
      </c>
      <c r="B62" s="18" t="s">
        <v>2972</v>
      </c>
      <c r="C62" s="18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18" t="s">
        <v>2973</v>
      </c>
      <c r="C63" s="18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18" t="s">
        <v>2974</v>
      </c>
      <c r="C64" s="18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18" t="s">
        <v>2975</v>
      </c>
      <c r="C65" s="18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18" t="s">
        <v>2977</v>
      </c>
      <c r="C66" s="18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18" t="s">
        <v>2978</v>
      </c>
      <c r="C67" s="18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18" t="s">
        <v>2979</v>
      </c>
      <c r="C68" s="18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18" t="s">
        <v>2980</v>
      </c>
      <c r="C69" s="18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18" t="s">
        <v>3147</v>
      </c>
      <c r="C70" s="18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6">
        <v>41909.969386574077</v>
      </c>
      <c r="T70" s="16">
        <v>41950.011053240742</v>
      </c>
    </row>
    <row r="71" spans="1:20" ht="30" x14ac:dyDescent="0.25">
      <c r="A71">
        <v>3148</v>
      </c>
      <c r="B71" s="18" t="s">
        <v>3148</v>
      </c>
      <c r="C71" s="18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18" t="s">
        <v>3149</v>
      </c>
      <c r="C72" s="18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6">
        <v>41226.017361111109</v>
      </c>
      <c r="T72" s="16">
        <v>41250.083333333336</v>
      </c>
    </row>
    <row r="73" spans="1:20" ht="60" x14ac:dyDescent="0.25">
      <c r="A73">
        <v>3150</v>
      </c>
      <c r="B73" s="18" t="s">
        <v>3150</v>
      </c>
      <c r="C73" s="18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18" t="s">
        <v>3151</v>
      </c>
      <c r="C74" s="18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18" t="s">
        <v>3153</v>
      </c>
      <c r="C75" s="18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18" t="s">
        <v>3154</v>
      </c>
      <c r="C76" s="18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18" t="s">
        <v>3156</v>
      </c>
      <c r="C77" s="18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18" t="s">
        <v>3157</v>
      </c>
      <c r="C78" s="18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18" t="s">
        <v>3158</v>
      </c>
      <c r="C79" s="18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18" t="s">
        <v>3159</v>
      </c>
      <c r="C80" s="18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5" x14ac:dyDescent="0.25">
      <c r="A81">
        <v>3160</v>
      </c>
      <c r="B81" s="18" t="s">
        <v>3160</v>
      </c>
      <c r="C81" s="18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18" t="s">
        <v>3162</v>
      </c>
      <c r="C82" s="18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5" x14ac:dyDescent="0.25">
      <c r="A83">
        <v>3163</v>
      </c>
      <c r="B83" s="18" t="s">
        <v>3163</v>
      </c>
      <c r="C83" s="18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6">
        <v>41775.753761574073</v>
      </c>
      <c r="T83" s="16">
        <v>41805.753761574073</v>
      </c>
    </row>
    <row r="84" spans="1:20" ht="60" x14ac:dyDescent="0.25">
      <c r="A84">
        <v>3164</v>
      </c>
      <c r="B84" s="18" t="s">
        <v>3164</v>
      </c>
      <c r="C84" s="18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18" t="s">
        <v>3165</v>
      </c>
      <c r="C85" s="18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18" t="s">
        <v>3166</v>
      </c>
      <c r="C86" s="18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6">
        <v>41940.69158564815</v>
      </c>
      <c r="T86" s="16">
        <v>41969.332638888889</v>
      </c>
    </row>
    <row r="87" spans="1:20" ht="30" x14ac:dyDescent="0.25">
      <c r="A87">
        <v>3167</v>
      </c>
      <c r="B87" s="18" t="s">
        <v>3167</v>
      </c>
      <c r="C87" s="18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5" x14ac:dyDescent="0.25">
      <c r="A88">
        <v>3168</v>
      </c>
      <c r="B88" s="18" t="s">
        <v>3168</v>
      </c>
      <c r="C88" s="18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18" t="s">
        <v>3169</v>
      </c>
      <c r="C89" s="18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18" t="s">
        <v>3170</v>
      </c>
      <c r="C90" s="18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5" x14ac:dyDescent="0.25">
      <c r="A91">
        <v>3172</v>
      </c>
      <c r="B91" s="18" t="s">
        <v>3172</v>
      </c>
      <c r="C91" s="18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18" t="s">
        <v>3173</v>
      </c>
      <c r="C92" s="18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18" t="s">
        <v>3174</v>
      </c>
      <c r="C93" s="18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18" t="s">
        <v>3175</v>
      </c>
      <c r="C94" s="18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18" t="s">
        <v>3176</v>
      </c>
      <c r="C95" s="18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6">
        <v>41477.930914351848</v>
      </c>
      <c r="T95" s="16">
        <v>41504.625</v>
      </c>
    </row>
    <row r="96" spans="1:20" ht="45" x14ac:dyDescent="0.25">
      <c r="A96">
        <v>3177</v>
      </c>
      <c r="B96" s="18" t="s">
        <v>3177</v>
      </c>
      <c r="C96" s="18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18" t="s">
        <v>3179</v>
      </c>
      <c r="C97" s="18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6">
        <v>41375.702210648145</v>
      </c>
      <c r="T97" s="16">
        <v>41400.702210648145</v>
      </c>
    </row>
    <row r="98" spans="1:20" ht="60" x14ac:dyDescent="0.25">
      <c r="A98">
        <v>3182</v>
      </c>
      <c r="B98" s="18" t="s">
        <v>3182</v>
      </c>
      <c r="C98" s="18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18" t="s">
        <v>3183</v>
      </c>
      <c r="C99" s="18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18" t="s">
        <v>3184</v>
      </c>
      <c r="C100" s="18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60" x14ac:dyDescent="0.25">
      <c r="A101">
        <v>3187</v>
      </c>
      <c r="B101" s="18" t="s">
        <v>3187</v>
      </c>
      <c r="C101" s="18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5" x14ac:dyDescent="0.25">
      <c r="A102">
        <v>3208</v>
      </c>
      <c r="B102" s="18" t="s">
        <v>3208</v>
      </c>
      <c r="C102" s="18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5" x14ac:dyDescent="0.25">
      <c r="A103">
        <v>3209</v>
      </c>
      <c r="B103" s="18" t="s">
        <v>3209</v>
      </c>
      <c r="C103" s="18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18" t="s">
        <v>3210</v>
      </c>
      <c r="C104" s="18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18" t="s">
        <v>3211</v>
      </c>
      <c r="C105" s="18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30" x14ac:dyDescent="0.25">
      <c r="A106">
        <v>3212</v>
      </c>
      <c r="B106" s="18" t="s">
        <v>3212</v>
      </c>
      <c r="C106" s="18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60" x14ac:dyDescent="0.25">
      <c r="A107">
        <v>3215</v>
      </c>
      <c r="B107" s="18" t="s">
        <v>3215</v>
      </c>
      <c r="C107" s="18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18" t="s">
        <v>3217</v>
      </c>
      <c r="C108" s="18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18" t="s">
        <v>3219</v>
      </c>
      <c r="C109" s="18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18" t="s">
        <v>3220</v>
      </c>
      <c r="C110" s="18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18" t="s">
        <v>3222</v>
      </c>
      <c r="C111" s="18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30" x14ac:dyDescent="0.25">
      <c r="A112">
        <v>3223</v>
      </c>
      <c r="B112" s="18" t="s">
        <v>3223</v>
      </c>
      <c r="C112" s="18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18" t="s">
        <v>3224</v>
      </c>
      <c r="C113" s="18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5" x14ac:dyDescent="0.25">
      <c r="A114">
        <v>3225</v>
      </c>
      <c r="B114" s="18" t="s">
        <v>3225</v>
      </c>
      <c r="C114" s="18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6">
        <v>42503.559467592597</v>
      </c>
      <c r="T114" s="16">
        <v>42524.875</v>
      </c>
    </row>
    <row r="115" spans="1:20" ht="30" x14ac:dyDescent="0.25">
      <c r="A115">
        <v>3228</v>
      </c>
      <c r="B115" s="18" t="s">
        <v>3228</v>
      </c>
      <c r="C115" s="18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18" t="s">
        <v>3229</v>
      </c>
      <c r="C116" s="18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18" t="s">
        <v>3230</v>
      </c>
      <c r="C117" s="18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5" x14ac:dyDescent="0.25">
      <c r="A118">
        <v>3231</v>
      </c>
      <c r="B118" s="18" t="s">
        <v>3231</v>
      </c>
      <c r="C118" s="18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5" x14ac:dyDescent="0.25">
      <c r="A119">
        <v>3232</v>
      </c>
      <c r="B119" s="18" t="s">
        <v>3232</v>
      </c>
      <c r="C119" s="18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18" t="s">
        <v>3233</v>
      </c>
      <c r="C120" s="18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18" t="s">
        <v>3235</v>
      </c>
      <c r="C121" s="18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18" t="s">
        <v>3236</v>
      </c>
      <c r="C122" s="18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30" x14ac:dyDescent="0.25">
      <c r="A123">
        <v>3237</v>
      </c>
      <c r="B123" s="18" t="s">
        <v>3237</v>
      </c>
      <c r="C123" s="18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60" x14ac:dyDescent="0.25">
      <c r="A124">
        <v>3241</v>
      </c>
      <c r="B124" s="18" t="s">
        <v>3241</v>
      </c>
      <c r="C124" s="18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18" t="s">
        <v>3242</v>
      </c>
      <c r="C125" s="18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5" x14ac:dyDescent="0.25">
      <c r="A126">
        <v>3243</v>
      </c>
      <c r="B126" s="18" t="s">
        <v>3243</v>
      </c>
      <c r="C126" s="18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18" t="s">
        <v>3245</v>
      </c>
      <c r="C127" s="18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5" x14ac:dyDescent="0.25">
      <c r="A128">
        <v>3246</v>
      </c>
      <c r="B128" s="18" t="s">
        <v>3246</v>
      </c>
      <c r="C128" s="18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30" x14ac:dyDescent="0.25">
      <c r="A129">
        <v>3248</v>
      </c>
      <c r="B129" s="18" t="s">
        <v>3248</v>
      </c>
      <c r="C129" s="18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18" t="s">
        <v>3249</v>
      </c>
      <c r="C130" s="18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18" t="s">
        <v>3250</v>
      </c>
      <c r="C131" s="18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18" t="s">
        <v>3251</v>
      </c>
      <c r="C132" s="18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18" t="s">
        <v>3253</v>
      </c>
      <c r="C133" s="18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6">
        <v>42602.576712962968</v>
      </c>
      <c r="T133" s="16">
        <v>42621.15625</v>
      </c>
    </row>
    <row r="134" spans="1:20" ht="45" x14ac:dyDescent="0.25">
      <c r="A134">
        <v>3256</v>
      </c>
      <c r="B134" s="18" t="s">
        <v>3256</v>
      </c>
      <c r="C134" s="18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18" t="s">
        <v>3258</v>
      </c>
      <c r="C135" s="18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18" t="s">
        <v>3259</v>
      </c>
      <c r="C136" s="18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5" x14ac:dyDescent="0.25">
      <c r="A137">
        <v>3260</v>
      </c>
      <c r="B137" s="18" t="s">
        <v>3260</v>
      </c>
      <c r="C137" s="18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5" x14ac:dyDescent="0.25">
      <c r="A138">
        <v>3261</v>
      </c>
      <c r="B138" s="18" t="s">
        <v>3261</v>
      </c>
      <c r="C138" s="18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30" x14ac:dyDescent="0.25">
      <c r="A139">
        <v>3262</v>
      </c>
      <c r="B139" s="18" t="s">
        <v>3262</v>
      </c>
      <c r="C139" s="18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18" t="s">
        <v>3263</v>
      </c>
      <c r="C140" s="18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18" t="s">
        <v>3264</v>
      </c>
      <c r="C141" s="18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5" x14ac:dyDescent="0.25">
      <c r="A142">
        <v>3266</v>
      </c>
      <c r="B142" s="18" t="s">
        <v>3266</v>
      </c>
      <c r="C142" s="18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18" t="s">
        <v>3267</v>
      </c>
      <c r="C143" s="18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5" x14ac:dyDescent="0.25">
      <c r="A144">
        <v>3268</v>
      </c>
      <c r="B144" s="18" t="s">
        <v>3268</v>
      </c>
      <c r="C144" s="18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18" t="s">
        <v>3272</v>
      </c>
      <c r="C145" s="18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18" t="s">
        <v>3273</v>
      </c>
      <c r="C146" s="18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5" x14ac:dyDescent="0.25">
      <c r="A147">
        <v>3274</v>
      </c>
      <c r="B147" s="18" t="s">
        <v>3274</v>
      </c>
      <c r="C147" s="18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18" t="s">
        <v>3275</v>
      </c>
      <c r="C148" s="18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18" t="s">
        <v>3279</v>
      </c>
      <c r="C149" s="18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60" x14ac:dyDescent="0.25">
      <c r="A150">
        <v>3280</v>
      </c>
      <c r="B150" s="18" t="s">
        <v>3280</v>
      </c>
      <c r="C150" s="18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5" x14ac:dyDescent="0.25">
      <c r="A151">
        <v>3281</v>
      </c>
      <c r="B151" s="18" t="s">
        <v>3281</v>
      </c>
      <c r="C151" s="18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18" t="s">
        <v>3282</v>
      </c>
      <c r="C152" s="18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5" x14ac:dyDescent="0.25">
      <c r="A153">
        <v>3284</v>
      </c>
      <c r="B153" s="18" t="s">
        <v>3284</v>
      </c>
      <c r="C153" s="18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8" t="s">
        <v>3285</v>
      </c>
      <c r="C154" s="18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18" t="s">
        <v>3286</v>
      </c>
      <c r="C155" s="18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18" t="s">
        <v>3291</v>
      </c>
      <c r="C156" s="18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18" t="s">
        <v>3298</v>
      </c>
      <c r="C157" s="18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18" t="s">
        <v>3299</v>
      </c>
      <c r="C158" s="18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18" t="s">
        <v>3300</v>
      </c>
      <c r="C159" s="18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18" t="s">
        <v>3301</v>
      </c>
      <c r="C160" s="18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18" t="s">
        <v>3303</v>
      </c>
      <c r="C161" s="18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5" x14ac:dyDescent="0.25">
      <c r="A162">
        <v>3304</v>
      </c>
      <c r="B162" s="18" t="s">
        <v>3304</v>
      </c>
      <c r="C162" s="18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18" t="s">
        <v>3305</v>
      </c>
      <c r="C163" s="18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18" t="s">
        <v>3306</v>
      </c>
      <c r="C164" s="18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18" t="s">
        <v>3307</v>
      </c>
      <c r="C165" s="18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5" x14ac:dyDescent="0.25">
      <c r="A166">
        <v>3308</v>
      </c>
      <c r="B166" s="18" t="s">
        <v>3308</v>
      </c>
      <c r="C166" s="18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18" t="s">
        <v>3310</v>
      </c>
      <c r="C167" s="18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5" x14ac:dyDescent="0.25">
      <c r="A168">
        <v>3311</v>
      </c>
      <c r="B168" s="18" t="s">
        <v>3311</v>
      </c>
      <c r="C168" s="18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18" t="s">
        <v>3312</v>
      </c>
      <c r="C169" s="18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5" x14ac:dyDescent="0.25">
      <c r="A170">
        <v>3313</v>
      </c>
      <c r="B170" s="18" t="s">
        <v>3313</v>
      </c>
      <c r="C170" s="18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18" t="s">
        <v>3316</v>
      </c>
      <c r="C171" s="18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18" t="s">
        <v>3317</v>
      </c>
      <c r="C172" s="18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18" t="s">
        <v>3320</v>
      </c>
      <c r="C173" s="18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18" t="s">
        <v>3321</v>
      </c>
      <c r="C174" s="18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18" t="s">
        <v>3322</v>
      </c>
      <c r="C175" s="18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18" t="s">
        <v>3326</v>
      </c>
      <c r="C176" s="18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5" x14ac:dyDescent="0.25">
      <c r="A177">
        <v>3328</v>
      </c>
      <c r="B177" s="18" t="s">
        <v>3328</v>
      </c>
      <c r="C177" s="18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18" t="s">
        <v>3331</v>
      </c>
      <c r="C178" s="18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5" x14ac:dyDescent="0.25">
      <c r="A179">
        <v>3332</v>
      </c>
      <c r="B179" s="18" t="s">
        <v>3332</v>
      </c>
      <c r="C179" s="18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18" t="s">
        <v>3333</v>
      </c>
      <c r="C180" s="18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5" x14ac:dyDescent="0.25">
      <c r="A181">
        <v>3334</v>
      </c>
      <c r="B181" s="18" t="s">
        <v>3334</v>
      </c>
      <c r="C181" s="18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30" x14ac:dyDescent="0.25">
      <c r="A182">
        <v>3338</v>
      </c>
      <c r="B182" s="18" t="s">
        <v>3338</v>
      </c>
      <c r="C182" s="18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5" x14ac:dyDescent="0.25">
      <c r="A183">
        <v>3339</v>
      </c>
      <c r="B183" s="18" t="s">
        <v>3339</v>
      </c>
      <c r="C183" s="18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18" t="s">
        <v>3340</v>
      </c>
      <c r="C184" s="18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18" t="s">
        <v>3342</v>
      </c>
      <c r="C185" s="18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18" t="s">
        <v>3344</v>
      </c>
      <c r="C186" s="18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18" t="s">
        <v>3345</v>
      </c>
      <c r="C187" s="18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18" t="s">
        <v>3346</v>
      </c>
      <c r="C188" s="18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18" t="s">
        <v>3266</v>
      </c>
      <c r="C189" s="18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18" t="s">
        <v>3348</v>
      </c>
      <c r="C190" s="18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18" t="s">
        <v>3353</v>
      </c>
      <c r="C191" s="18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5" x14ac:dyDescent="0.25">
      <c r="A192">
        <v>3358</v>
      </c>
      <c r="B192" s="18" t="s">
        <v>3357</v>
      </c>
      <c r="C192" s="18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18" t="s">
        <v>3358</v>
      </c>
      <c r="C193" s="18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18" t="s">
        <v>3360</v>
      </c>
      <c r="C194" s="18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5" x14ac:dyDescent="0.25">
      <c r="A195">
        <v>3362</v>
      </c>
      <c r="B195" s="18" t="s">
        <v>3361</v>
      </c>
      <c r="C195" s="18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18" t="s">
        <v>3362</v>
      </c>
      <c r="C196" s="18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18" t="s">
        <v>3364</v>
      </c>
      <c r="C197" s="18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5" x14ac:dyDescent="0.25">
      <c r="A198">
        <v>3366</v>
      </c>
      <c r="B198" s="18" t="s">
        <v>3365</v>
      </c>
      <c r="C198" s="18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18" t="s">
        <v>3367</v>
      </c>
      <c r="C199" s="18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30" x14ac:dyDescent="0.25">
      <c r="A200">
        <v>3370</v>
      </c>
      <c r="B200" s="18" t="s">
        <v>3369</v>
      </c>
      <c r="C200" s="18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18" t="s">
        <v>3370</v>
      </c>
      <c r="C201" s="18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18" t="s">
        <v>3371</v>
      </c>
      <c r="C202" s="18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18" t="s">
        <v>3375</v>
      </c>
      <c r="C203" s="18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18" t="s">
        <v>3379</v>
      </c>
      <c r="C204" s="18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18" t="s">
        <v>3380</v>
      </c>
      <c r="C205" s="18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18" t="s">
        <v>3382</v>
      </c>
      <c r="C206" s="18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18" t="s">
        <v>3383</v>
      </c>
      <c r="C207" s="18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18" t="s">
        <v>3384</v>
      </c>
      <c r="C208" s="18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18" t="s">
        <v>3385</v>
      </c>
      <c r="C209" s="18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18" t="s">
        <v>3386</v>
      </c>
      <c r="C210" s="18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18" t="s">
        <v>3388</v>
      </c>
      <c r="C211" s="18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18" t="s">
        <v>3389</v>
      </c>
      <c r="C212" s="18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18" t="s">
        <v>3390</v>
      </c>
      <c r="C213" s="18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18" t="s">
        <v>3392</v>
      </c>
      <c r="C214" s="18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18" t="s">
        <v>3395</v>
      </c>
      <c r="C215" s="18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18" t="s">
        <v>3397</v>
      </c>
      <c r="C216" s="18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18" t="s">
        <v>3399</v>
      </c>
      <c r="C217" s="18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5" x14ac:dyDescent="0.25">
      <c r="A218">
        <v>3402</v>
      </c>
      <c r="B218" s="18" t="s">
        <v>3401</v>
      </c>
      <c r="C218" s="18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60" x14ac:dyDescent="0.25">
      <c r="A219">
        <v>3404</v>
      </c>
      <c r="B219" s="18" t="s">
        <v>3403</v>
      </c>
      <c r="C219" s="18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18" t="s">
        <v>3405</v>
      </c>
      <c r="C220" s="18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5" x14ac:dyDescent="0.25">
      <c r="A221">
        <v>3408</v>
      </c>
      <c r="B221" s="18" t="s">
        <v>3407</v>
      </c>
      <c r="C221" s="18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18" t="s">
        <v>3409</v>
      </c>
      <c r="C222" s="18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18" t="s">
        <v>3410</v>
      </c>
      <c r="C223" s="18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18" t="s">
        <v>3412</v>
      </c>
      <c r="C224" s="18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5" x14ac:dyDescent="0.25">
      <c r="A225">
        <v>3414</v>
      </c>
      <c r="B225" s="18" t="s">
        <v>3413</v>
      </c>
      <c r="C225" s="18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18" t="s">
        <v>3414</v>
      </c>
      <c r="C226" s="18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5" x14ac:dyDescent="0.25">
      <c r="A227">
        <v>3417</v>
      </c>
      <c r="B227" s="18" t="s">
        <v>3416</v>
      </c>
      <c r="C227" s="18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18" t="s">
        <v>3417</v>
      </c>
      <c r="C228" s="18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5" x14ac:dyDescent="0.25">
      <c r="A229">
        <v>3421</v>
      </c>
      <c r="B229" s="18" t="s">
        <v>3420</v>
      </c>
      <c r="C229" s="18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18" t="s">
        <v>3422</v>
      </c>
      <c r="C230" s="18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18" t="s">
        <v>3423</v>
      </c>
      <c r="C231" s="18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18" t="s">
        <v>3424</v>
      </c>
      <c r="C232" s="18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18" t="s">
        <v>3425</v>
      </c>
      <c r="C233" s="18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5" x14ac:dyDescent="0.25">
      <c r="A234">
        <v>3431</v>
      </c>
      <c r="B234" s="18" t="s">
        <v>3430</v>
      </c>
      <c r="C234" s="18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5" x14ac:dyDescent="0.25">
      <c r="A235">
        <v>3432</v>
      </c>
      <c r="B235" s="18" t="s">
        <v>3431</v>
      </c>
      <c r="C235" s="18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18" t="s">
        <v>3432</v>
      </c>
      <c r="C236" s="18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18" t="s">
        <v>3433</v>
      </c>
      <c r="C237" s="18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18" t="s">
        <v>3434</v>
      </c>
      <c r="C238" s="18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18" t="s">
        <v>3435</v>
      </c>
      <c r="C239" s="18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18" t="s">
        <v>3436</v>
      </c>
      <c r="C240" s="18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30" x14ac:dyDescent="0.25">
      <c r="A241">
        <v>3439</v>
      </c>
      <c r="B241" s="18" t="s">
        <v>3438</v>
      </c>
      <c r="C241" s="18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18" t="s">
        <v>3439</v>
      </c>
      <c r="C242" s="18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18" t="s">
        <v>3440</v>
      </c>
      <c r="C243" s="18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18" t="s">
        <v>3441</v>
      </c>
      <c r="C244" s="18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18" t="s">
        <v>3442</v>
      </c>
      <c r="C245" s="18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30" x14ac:dyDescent="0.25">
      <c r="A246">
        <v>3447</v>
      </c>
      <c r="B246" s="18" t="s">
        <v>3446</v>
      </c>
      <c r="C246" s="18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5" x14ac:dyDescent="0.25">
      <c r="A247">
        <v>3448</v>
      </c>
      <c r="B247" s="18" t="s">
        <v>3447</v>
      </c>
      <c r="C247" s="18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18" t="s">
        <v>3448</v>
      </c>
      <c r="C248" s="18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18" t="s">
        <v>3450</v>
      </c>
      <c r="C249" s="18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18" t="s">
        <v>3451</v>
      </c>
      <c r="C250" s="18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18" t="s">
        <v>3454</v>
      </c>
      <c r="C251" s="18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18" t="s">
        <v>3455</v>
      </c>
      <c r="C252" s="18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30" x14ac:dyDescent="0.25">
      <c r="A253">
        <v>3457</v>
      </c>
      <c r="B253" s="18" t="s">
        <v>3456</v>
      </c>
      <c r="C253" s="18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18" t="s">
        <v>3457</v>
      </c>
      <c r="C254" s="18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18" t="s">
        <v>3460</v>
      </c>
      <c r="C255" s="18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18" t="s">
        <v>3461</v>
      </c>
      <c r="C256" s="18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18" t="s">
        <v>3463</v>
      </c>
      <c r="C257" s="18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18" t="s">
        <v>3465</v>
      </c>
      <c r="C258" s="18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25">
      <c r="A259">
        <v>3467</v>
      </c>
      <c r="B259" s="18" t="s">
        <v>3466</v>
      </c>
      <c r="C259" s="18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18" t="s">
        <v>3467</v>
      </c>
      <c r="C260" s="18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18" t="s">
        <v>3468</v>
      </c>
      <c r="C261" s="18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18" t="s">
        <v>3469</v>
      </c>
      <c r="C262" s="18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18" t="s">
        <v>3471</v>
      </c>
      <c r="C263" s="18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18" t="s">
        <v>3472</v>
      </c>
      <c r="C264" s="18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18" t="s">
        <v>3475</v>
      </c>
      <c r="C265" s="18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18" t="s">
        <v>3476</v>
      </c>
      <c r="C266" s="18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6">
        <v>42128.736608796295</v>
      </c>
      <c r="T266" s="16">
        <v>42141.125</v>
      </c>
    </row>
    <row r="267" spans="1:20" ht="45" x14ac:dyDescent="0.25">
      <c r="A267">
        <v>3478</v>
      </c>
      <c r="B267" s="18" t="s">
        <v>3477</v>
      </c>
      <c r="C267" s="18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6">
        <v>42053.916921296302</v>
      </c>
      <c r="T267" s="16">
        <v>42079.875</v>
      </c>
    </row>
    <row r="268" spans="1:20" ht="45" x14ac:dyDescent="0.25">
      <c r="A268">
        <v>3480</v>
      </c>
      <c r="B268" s="18" t="s">
        <v>3479</v>
      </c>
      <c r="C268" s="18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6">
        <v>42171.317442129628</v>
      </c>
      <c r="T268" s="16">
        <v>42195.875</v>
      </c>
    </row>
    <row r="269" spans="1:20" ht="45" x14ac:dyDescent="0.25">
      <c r="A269">
        <v>3483</v>
      </c>
      <c r="B269" s="18" t="s">
        <v>3482</v>
      </c>
      <c r="C269" s="18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18" t="s">
        <v>3483</v>
      </c>
      <c r="C270" s="18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18" t="s">
        <v>3484</v>
      </c>
      <c r="C271" s="18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5" x14ac:dyDescent="0.25">
      <c r="A272">
        <v>3486</v>
      </c>
      <c r="B272" s="18" t="s">
        <v>3485</v>
      </c>
      <c r="C272" s="18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18" t="s">
        <v>3487</v>
      </c>
      <c r="C273" s="18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18" t="s">
        <v>3489</v>
      </c>
      <c r="C274" s="18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18" t="s">
        <v>3490</v>
      </c>
      <c r="C275" s="18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5" x14ac:dyDescent="0.25">
      <c r="A276">
        <v>3492</v>
      </c>
      <c r="B276" s="18" t="s">
        <v>3491</v>
      </c>
      <c r="C276" s="18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18" t="s">
        <v>3492</v>
      </c>
      <c r="C277" s="18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18" t="s">
        <v>3493</v>
      </c>
      <c r="C278" s="18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18" t="s">
        <v>3495</v>
      </c>
      <c r="C279" s="18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18" t="s">
        <v>3496</v>
      </c>
      <c r="C280" s="18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18" t="s">
        <v>3498</v>
      </c>
      <c r="C281" s="18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60" x14ac:dyDescent="0.25">
      <c r="A282">
        <v>3500</v>
      </c>
      <c r="B282" s="18" t="s">
        <v>3499</v>
      </c>
      <c r="C282" s="18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18" t="s">
        <v>3501</v>
      </c>
      <c r="C283" s="18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18" t="s">
        <v>3503</v>
      </c>
      <c r="C284" s="18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18" t="s">
        <v>3504</v>
      </c>
      <c r="C285" s="18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18" t="s">
        <v>3505</v>
      </c>
      <c r="C286" s="18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18" t="s">
        <v>3506</v>
      </c>
      <c r="C287" s="18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18" t="s">
        <v>3508</v>
      </c>
      <c r="C288" s="18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18" t="s">
        <v>3509</v>
      </c>
      <c r="C289" s="18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18" t="s">
        <v>3512</v>
      </c>
      <c r="C290" s="18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5" x14ac:dyDescent="0.25">
      <c r="A291">
        <v>3514</v>
      </c>
      <c r="B291" s="18" t="s">
        <v>3513</v>
      </c>
      <c r="C291" s="18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5" x14ac:dyDescent="0.25">
      <c r="A292">
        <v>3515</v>
      </c>
      <c r="B292" s="18" t="s">
        <v>3514</v>
      </c>
      <c r="C292" s="18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18" t="s">
        <v>3515</v>
      </c>
      <c r="C293" s="18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18" t="s">
        <v>3517</v>
      </c>
      <c r="C294" s="18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18" t="s">
        <v>3520</v>
      </c>
      <c r="C295" s="18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18" t="s">
        <v>3523</v>
      </c>
      <c r="C296" s="18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5" x14ac:dyDescent="0.25">
      <c r="A297">
        <v>3525</v>
      </c>
      <c r="B297" s="18" t="s">
        <v>3524</v>
      </c>
      <c r="C297" s="18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18" t="s">
        <v>3525</v>
      </c>
      <c r="C298" s="18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18" t="s">
        <v>3526</v>
      </c>
      <c r="C299" s="18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18" t="s">
        <v>3528</v>
      </c>
      <c r="C300" s="18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6">
        <v>42177.761782407411</v>
      </c>
      <c r="T300" s="16">
        <v>42198.041666666672</v>
      </c>
    </row>
    <row r="301" spans="1:20" x14ac:dyDescent="0.25">
      <c r="A301">
        <v>3531</v>
      </c>
      <c r="B301" s="18" t="s">
        <v>3530</v>
      </c>
      <c r="C301" s="18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18" t="s">
        <v>3531</v>
      </c>
      <c r="C302" s="18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18" t="s">
        <v>3532</v>
      </c>
      <c r="C303" s="18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18" t="s">
        <v>3533</v>
      </c>
      <c r="C304" s="18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18" t="s">
        <v>3538</v>
      </c>
      <c r="C305" s="18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18" t="s">
        <v>3541</v>
      </c>
      <c r="C306" s="18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18" t="s">
        <v>3543</v>
      </c>
      <c r="C307" s="18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18" t="s">
        <v>3544</v>
      </c>
      <c r="C308" s="18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18" t="s">
        <v>3545</v>
      </c>
      <c r="C309" s="18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18" t="s">
        <v>3546</v>
      </c>
      <c r="C310" s="18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18" t="s">
        <v>3547</v>
      </c>
      <c r="C311" s="18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18" t="s">
        <v>3550</v>
      </c>
      <c r="C312" s="18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18" t="s">
        <v>3552</v>
      </c>
      <c r="C313" s="18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18" t="s">
        <v>3553</v>
      </c>
      <c r="C314" s="18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18" t="s">
        <v>3556</v>
      </c>
      <c r="C315" s="18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18" t="s">
        <v>3560</v>
      </c>
      <c r="C316" s="18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18" t="s">
        <v>3564</v>
      </c>
      <c r="C317" s="18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5" x14ac:dyDescent="0.25">
      <c r="A318">
        <v>3568</v>
      </c>
      <c r="B318" s="18" t="s">
        <v>3567</v>
      </c>
      <c r="C318" s="18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5" x14ac:dyDescent="0.25">
      <c r="A319">
        <v>3569</v>
      </c>
      <c r="B319" s="18" t="s">
        <v>3568</v>
      </c>
      <c r="C319" s="18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18" t="s">
        <v>3569</v>
      </c>
      <c r="C320" s="18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18" t="s">
        <v>3573</v>
      </c>
      <c r="C321" s="18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18" t="s">
        <v>3574</v>
      </c>
      <c r="C322" s="18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5" x14ac:dyDescent="0.25">
      <c r="A323">
        <v>3576</v>
      </c>
      <c r="B323" s="18" t="s">
        <v>3575</v>
      </c>
      <c r="C323" s="18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5" x14ac:dyDescent="0.25">
      <c r="A324">
        <v>3577</v>
      </c>
      <c r="B324" s="18" t="s">
        <v>3576</v>
      </c>
      <c r="C324" s="18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5" x14ac:dyDescent="0.25">
      <c r="A325">
        <v>3580</v>
      </c>
      <c r="B325" s="18" t="s">
        <v>3579</v>
      </c>
      <c r="C325" s="18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5" x14ac:dyDescent="0.25">
      <c r="A326">
        <v>3582</v>
      </c>
      <c r="B326" s="18" t="s">
        <v>3581</v>
      </c>
      <c r="C326" s="18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18" t="s">
        <v>3582</v>
      </c>
      <c r="C327" s="18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5" x14ac:dyDescent="0.25">
      <c r="A328">
        <v>3585</v>
      </c>
      <c r="B328" s="18" t="s">
        <v>3584</v>
      </c>
      <c r="C328" s="18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30" x14ac:dyDescent="0.25">
      <c r="A329">
        <v>3586</v>
      </c>
      <c r="B329" s="18" t="s">
        <v>3585</v>
      </c>
      <c r="C329" s="18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5" x14ac:dyDescent="0.25">
      <c r="A330">
        <v>3589</v>
      </c>
      <c r="B330" s="18" t="s">
        <v>3588</v>
      </c>
      <c r="C330" s="18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18" t="s">
        <v>3590</v>
      </c>
      <c r="C331" s="18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5" x14ac:dyDescent="0.25">
      <c r="A332">
        <v>3592</v>
      </c>
      <c r="B332" s="18" t="s">
        <v>3591</v>
      </c>
      <c r="C332" s="18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18" t="s">
        <v>3592</v>
      </c>
      <c r="C333" s="18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18" t="s">
        <v>3593</v>
      </c>
      <c r="C334" s="18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18" t="s">
        <v>3594</v>
      </c>
      <c r="C335" s="18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30" x14ac:dyDescent="0.25">
      <c r="A336">
        <v>3597</v>
      </c>
      <c r="B336" s="18" t="s">
        <v>3596</v>
      </c>
      <c r="C336" s="18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18" t="s">
        <v>3597</v>
      </c>
      <c r="C337" s="18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5" x14ac:dyDescent="0.25">
      <c r="A338">
        <v>3599</v>
      </c>
      <c r="B338" s="18" t="s">
        <v>3598</v>
      </c>
      <c r="C338" s="18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18" t="s">
        <v>3599</v>
      </c>
      <c r="C339" s="18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18" t="s">
        <v>3601</v>
      </c>
      <c r="C340" s="18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18" t="s">
        <v>3602</v>
      </c>
      <c r="C341" s="18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18" t="s">
        <v>3603</v>
      </c>
      <c r="C342" s="18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18" t="s">
        <v>3612</v>
      </c>
      <c r="C343" s="18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18" t="s">
        <v>3439</v>
      </c>
      <c r="C344" s="18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18" t="s">
        <v>3617</v>
      </c>
      <c r="C345" s="18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18" t="s">
        <v>3618</v>
      </c>
      <c r="C346" s="18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18" t="s">
        <v>3619</v>
      </c>
      <c r="C347" s="18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6">
        <v>42619.935694444444</v>
      </c>
      <c r="T347" s="16">
        <v>42643.875</v>
      </c>
    </row>
    <row r="348" spans="1:20" ht="30" x14ac:dyDescent="0.25">
      <c r="A348">
        <v>3622</v>
      </c>
      <c r="B348" s="18" t="s">
        <v>3620</v>
      </c>
      <c r="C348" s="18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18" t="s">
        <v>3621</v>
      </c>
      <c r="C349" s="18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18" t="s">
        <v>3622</v>
      </c>
      <c r="C350" s="18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18" t="s">
        <v>3625</v>
      </c>
      <c r="C351" s="18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30" x14ac:dyDescent="0.25">
      <c r="A352">
        <v>3648</v>
      </c>
      <c r="B352" s="18" t="s">
        <v>3646</v>
      </c>
      <c r="C352" s="18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18" t="s">
        <v>3649</v>
      </c>
      <c r="C353" s="18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18" t="s">
        <v>3652</v>
      </c>
      <c r="C354" s="18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18" t="s">
        <v>3655</v>
      </c>
      <c r="C355" s="18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18" t="s">
        <v>3656</v>
      </c>
      <c r="C356" s="18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18" t="s">
        <v>3658</v>
      </c>
      <c r="C357" s="18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18" t="s">
        <v>3661</v>
      </c>
      <c r="C358" s="18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30" x14ac:dyDescent="0.25">
      <c r="A359">
        <v>3666</v>
      </c>
      <c r="B359" s="18" t="s">
        <v>3663</v>
      </c>
      <c r="C359" s="18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18" t="s">
        <v>3665</v>
      </c>
      <c r="C360" s="18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18" t="s">
        <v>3668</v>
      </c>
      <c r="C361" s="18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18" t="s">
        <v>3673</v>
      </c>
      <c r="C362" s="18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18" t="s">
        <v>3674</v>
      </c>
      <c r="C363" s="18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18" t="s">
        <v>3676</v>
      </c>
      <c r="C364" s="18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5" x14ac:dyDescent="0.25">
      <c r="A365">
        <v>3680</v>
      </c>
      <c r="B365" s="18" t="s">
        <v>3677</v>
      </c>
      <c r="C365" s="18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60" x14ac:dyDescent="0.25">
      <c r="A366">
        <v>3681</v>
      </c>
      <c r="B366" s="18" t="s">
        <v>3678</v>
      </c>
      <c r="C366" s="18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5" x14ac:dyDescent="0.25">
      <c r="A367">
        <v>3682</v>
      </c>
      <c r="B367" s="18" t="s">
        <v>3679</v>
      </c>
      <c r="C367" s="18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18" t="s">
        <v>3680</v>
      </c>
      <c r="C368" s="18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18" t="s">
        <v>3681</v>
      </c>
      <c r="C369" s="18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5" x14ac:dyDescent="0.25">
      <c r="A370">
        <v>3685</v>
      </c>
      <c r="B370" s="18" t="s">
        <v>3682</v>
      </c>
      <c r="C370" s="18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18" t="s">
        <v>3683</v>
      </c>
      <c r="C371" s="18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18" t="s">
        <v>3684</v>
      </c>
      <c r="C372" s="18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18" t="s">
        <v>3686</v>
      </c>
      <c r="C373" s="18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18" t="s">
        <v>3687</v>
      </c>
      <c r="C374" s="18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30" x14ac:dyDescent="0.25">
      <c r="A375">
        <v>3691</v>
      </c>
      <c r="B375" s="18" t="s">
        <v>3688</v>
      </c>
      <c r="C375" s="18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18" t="s">
        <v>3689</v>
      </c>
      <c r="C376" s="18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18" t="s">
        <v>3691</v>
      </c>
      <c r="C377" s="18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60" x14ac:dyDescent="0.25">
      <c r="A378">
        <v>3695</v>
      </c>
      <c r="B378" s="18" t="s">
        <v>3692</v>
      </c>
      <c r="C378" s="18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18" t="s">
        <v>3695</v>
      </c>
      <c r="C379" s="18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18" t="s">
        <v>3696</v>
      </c>
      <c r="C380" s="18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18" t="s">
        <v>3697</v>
      </c>
      <c r="C381" s="18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60" x14ac:dyDescent="0.25">
      <c r="A382">
        <v>3703</v>
      </c>
      <c r="B382" s="18" t="s">
        <v>3700</v>
      </c>
      <c r="C382" s="18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18" t="s">
        <v>3702</v>
      </c>
      <c r="C383" s="18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18" t="s">
        <v>3703</v>
      </c>
      <c r="C384" s="18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18" t="s">
        <v>3704</v>
      </c>
      <c r="C385" s="18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18" t="s">
        <v>3705</v>
      </c>
      <c r="C386" s="18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30" x14ac:dyDescent="0.25">
      <c r="A387">
        <v>3710</v>
      </c>
      <c r="B387" s="18" t="s">
        <v>3707</v>
      </c>
      <c r="C387" s="18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30" x14ac:dyDescent="0.25">
      <c r="A388">
        <v>3711</v>
      </c>
      <c r="B388" s="18" t="s">
        <v>3708</v>
      </c>
      <c r="C388" s="18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18" t="s">
        <v>3709</v>
      </c>
      <c r="C389" s="18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5" x14ac:dyDescent="0.25">
      <c r="A390">
        <v>3713</v>
      </c>
      <c r="B390" s="18" t="s">
        <v>3710</v>
      </c>
      <c r="C390" s="18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18" t="s">
        <v>3711</v>
      </c>
      <c r="C391" s="18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5" x14ac:dyDescent="0.25">
      <c r="A392">
        <v>3716</v>
      </c>
      <c r="B392" s="18" t="s">
        <v>3713</v>
      </c>
      <c r="C392" s="18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18" t="s">
        <v>3717</v>
      </c>
      <c r="C393" s="18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60" x14ac:dyDescent="0.25">
      <c r="A394">
        <v>3721</v>
      </c>
      <c r="B394" s="18" t="s">
        <v>3718</v>
      </c>
      <c r="C394" s="18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5" x14ac:dyDescent="0.25">
      <c r="A395">
        <v>3726</v>
      </c>
      <c r="B395" s="18" t="s">
        <v>3723</v>
      </c>
      <c r="C395" s="18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6">
        <v>42462.140868055561</v>
      </c>
      <c r="T395" s="16">
        <v>42489.875</v>
      </c>
    </row>
    <row r="396" spans="1:20" ht="45" x14ac:dyDescent="0.25">
      <c r="A396">
        <v>3727</v>
      </c>
      <c r="B396" s="18" t="s">
        <v>3724</v>
      </c>
      <c r="C396" s="18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18" t="s">
        <v>3807</v>
      </c>
      <c r="C397" s="18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18" t="s">
        <v>3810</v>
      </c>
      <c r="C398" s="18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18" t="s">
        <v>3811</v>
      </c>
      <c r="C399" s="18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18" t="s">
        <v>3813</v>
      </c>
      <c r="C400" s="18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18" t="s">
        <v>3814</v>
      </c>
      <c r="C401" s="18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5" x14ac:dyDescent="0.25">
      <c r="A402">
        <v>3818</v>
      </c>
      <c r="B402" s="18" t="s">
        <v>3815</v>
      </c>
      <c r="C402" s="18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5" x14ac:dyDescent="0.25">
      <c r="A403">
        <v>3819</v>
      </c>
      <c r="B403" s="18" t="s">
        <v>3816</v>
      </c>
      <c r="C403" s="18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18" t="s">
        <v>3818</v>
      </c>
      <c r="C404" s="18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18" t="s">
        <v>3820</v>
      </c>
      <c r="C405" s="18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18" t="s">
        <v>3822</v>
      </c>
      <c r="C406" s="18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18" t="s">
        <v>3825</v>
      </c>
      <c r="C407" s="18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18" t="s">
        <v>3826</v>
      </c>
      <c r="C408" s="18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5" x14ac:dyDescent="0.25">
      <c r="A409">
        <v>3830</v>
      </c>
      <c r="B409" s="18" t="s">
        <v>3827</v>
      </c>
      <c r="C409" s="18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18" t="s">
        <v>3828</v>
      </c>
      <c r="C410" s="18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18" t="s">
        <v>3829</v>
      </c>
      <c r="C411" s="18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18" t="s">
        <v>3833</v>
      </c>
      <c r="C412" s="18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18" t="s">
        <v>3836</v>
      </c>
      <c r="C413" s="18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56A1C-2173-4C8E-BB6F-A58325F30A91}">
  <dimension ref="A1:T251"/>
  <sheetViews>
    <sheetView workbookViewId="0"/>
  </sheetViews>
  <sheetFormatPr defaultRowHeight="15" x14ac:dyDescent="0.25"/>
  <cols>
    <col min="2" max="2" width="41" style="18" customWidth="1"/>
    <col min="3" max="3" width="44.42578125" style="18" customWidth="1"/>
    <col min="4" max="4" width="12.5703125" bestFit="1" customWidth="1"/>
    <col min="5" max="5" width="10.140625" bestFit="1" customWidth="1"/>
    <col min="6" max="6" width="9.7109375" bestFit="1" customWidth="1"/>
    <col min="7" max="7" width="10.85546875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4.28515625" bestFit="1" customWidth="1"/>
    <col min="20" max="20" width="22" bestFit="1" customWidth="1"/>
  </cols>
  <sheetData>
    <row r="1" spans="1:20" x14ac:dyDescent="0.25">
      <c r="A1" s="1" t="s">
        <v>0</v>
      </c>
      <c r="B1" s="19" t="s">
        <v>1</v>
      </c>
      <c r="C1" s="19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5" t="s">
        <v>8365</v>
      </c>
      <c r="T1" s="15" t="s">
        <v>8366</v>
      </c>
    </row>
    <row r="2" spans="1:20" ht="45" x14ac:dyDescent="0.25">
      <c r="A2">
        <v>2843</v>
      </c>
      <c r="B2" s="18" t="s">
        <v>2843</v>
      </c>
      <c r="C2" s="18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18" t="s">
        <v>2845</v>
      </c>
      <c r="C3" s="18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18" t="s">
        <v>2846</v>
      </c>
      <c r="C4" s="18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18" t="s">
        <v>2847</v>
      </c>
      <c r="C5" s="18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18" t="s">
        <v>2848</v>
      </c>
      <c r="C6" s="18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18" t="s">
        <v>2850</v>
      </c>
      <c r="C7" s="18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18" t="s">
        <v>2852</v>
      </c>
      <c r="C8" s="18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6">
        <v>41781.045173611114</v>
      </c>
      <c r="T8" s="16">
        <v>41811.045173611114</v>
      </c>
    </row>
    <row r="9" spans="1:20" ht="45" x14ac:dyDescent="0.25">
      <c r="A9">
        <v>2855</v>
      </c>
      <c r="B9" s="18" t="s">
        <v>2855</v>
      </c>
      <c r="C9" s="18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18" t="s">
        <v>2856</v>
      </c>
      <c r="C10" s="18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18" t="s">
        <v>2860</v>
      </c>
      <c r="C11" s="18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18" t="s">
        <v>2862</v>
      </c>
      <c r="C12" s="18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18" t="s">
        <v>2863</v>
      </c>
      <c r="C13" s="18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18" t="s">
        <v>2865</v>
      </c>
      <c r="C14" s="18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18" t="s">
        <v>2866</v>
      </c>
      <c r="C15" s="18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18" t="s">
        <v>2867</v>
      </c>
      <c r="C16" s="18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18" t="s">
        <v>2868</v>
      </c>
      <c r="C17" s="18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18" t="s">
        <v>2869</v>
      </c>
      <c r="C18" s="18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18" t="s">
        <v>2870</v>
      </c>
      <c r="C19" s="18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18" t="s">
        <v>2871</v>
      </c>
      <c r="C20" s="18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18" t="s">
        <v>2872</v>
      </c>
      <c r="C21" s="18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18" t="s">
        <v>2873</v>
      </c>
      <c r="C22" s="18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18" t="s">
        <v>2874</v>
      </c>
      <c r="C23" s="18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18" t="s">
        <v>2875</v>
      </c>
      <c r="C24" s="18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18" t="s">
        <v>2876</v>
      </c>
      <c r="C25" s="18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18" t="s">
        <v>2877</v>
      </c>
      <c r="C26" s="18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18" t="s">
        <v>2879</v>
      </c>
      <c r="C27" s="18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18" t="s">
        <v>2880</v>
      </c>
      <c r="C28" s="18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18" t="s">
        <v>2881</v>
      </c>
      <c r="C29" s="18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6">
        <v>41916.597638888888</v>
      </c>
      <c r="T29" s="16">
        <v>41976.639305555553</v>
      </c>
    </row>
    <row r="30" spans="1:20" ht="45" x14ac:dyDescent="0.25">
      <c r="A30">
        <v>2882</v>
      </c>
      <c r="B30" s="18" t="s">
        <v>2882</v>
      </c>
      <c r="C30" s="18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6">
        <v>42461.596273148149</v>
      </c>
      <c r="T30" s="16">
        <v>42491.596273148149</v>
      </c>
    </row>
    <row r="31" spans="1:20" ht="45" x14ac:dyDescent="0.25">
      <c r="A31">
        <v>2883</v>
      </c>
      <c r="B31" s="18" t="s">
        <v>2883</v>
      </c>
      <c r="C31" s="18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18" t="s">
        <v>2884</v>
      </c>
      <c r="C32" s="18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18" t="s">
        <v>2885</v>
      </c>
      <c r="C33" s="18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18" t="s">
        <v>2886</v>
      </c>
      <c r="C34" s="18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18" t="s">
        <v>2887</v>
      </c>
      <c r="C35" s="18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18" t="s">
        <v>2888</v>
      </c>
      <c r="C36" s="18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18" t="s">
        <v>2889</v>
      </c>
      <c r="C37" s="18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18" t="s">
        <v>2890</v>
      </c>
      <c r="C38" s="18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6">
        <v>41831.742962962962</v>
      </c>
      <c r="T38" s="16">
        <v>41860.125</v>
      </c>
    </row>
    <row r="39" spans="1:20" ht="45" x14ac:dyDescent="0.25">
      <c r="A39">
        <v>2891</v>
      </c>
      <c r="B39" s="18" t="s">
        <v>2891</v>
      </c>
      <c r="C39" s="18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18" t="s">
        <v>2892</v>
      </c>
      <c r="C40" s="18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18" t="s">
        <v>2893</v>
      </c>
      <c r="C41" s="18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8" t="s">
        <v>2894</v>
      </c>
      <c r="C42" s="18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18" t="s">
        <v>2895</v>
      </c>
      <c r="C43" s="18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18" t="s">
        <v>2896</v>
      </c>
      <c r="C44" s="18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6">
        <v>42701.908807870372</v>
      </c>
      <c r="T44" s="16">
        <v>42716.25</v>
      </c>
    </row>
    <row r="45" spans="1:20" ht="45" x14ac:dyDescent="0.25">
      <c r="A45">
        <v>2897</v>
      </c>
      <c r="B45" s="18" t="s">
        <v>2897</v>
      </c>
      <c r="C45" s="18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18" t="s">
        <v>2898</v>
      </c>
      <c r="C46" s="18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18" t="s">
        <v>2899</v>
      </c>
      <c r="C47" s="18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18" t="s">
        <v>2900</v>
      </c>
      <c r="C48" s="18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18" t="s">
        <v>2901</v>
      </c>
      <c r="C49" s="18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18" t="s">
        <v>2902</v>
      </c>
      <c r="C50" s="18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18" t="s">
        <v>2903</v>
      </c>
      <c r="C51" s="18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18" t="s">
        <v>2905</v>
      </c>
      <c r="C52" s="18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18" t="s">
        <v>2906</v>
      </c>
      <c r="C53" s="18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18" t="s">
        <v>2907</v>
      </c>
      <c r="C54" s="18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18" t="s">
        <v>2908</v>
      </c>
      <c r="C55" s="18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6">
        <v>42499.731701388882</v>
      </c>
      <c r="T55" s="16">
        <v>42529.731701388882</v>
      </c>
    </row>
    <row r="56" spans="1:20" ht="45" x14ac:dyDescent="0.25">
      <c r="A56">
        <v>2909</v>
      </c>
      <c r="B56" s="18" t="s">
        <v>2909</v>
      </c>
      <c r="C56" s="18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18" t="s">
        <v>2911</v>
      </c>
      <c r="C57" s="18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18" t="s">
        <v>2912</v>
      </c>
      <c r="C58" s="18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18" t="s">
        <v>2913</v>
      </c>
      <c r="C59" s="18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18" t="s">
        <v>2917</v>
      </c>
      <c r="C60" s="18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18" t="s">
        <v>2918</v>
      </c>
      <c r="C61" s="18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18" t="s">
        <v>2919</v>
      </c>
      <c r="C62" s="18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18" t="s">
        <v>3725</v>
      </c>
      <c r="C63" s="18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6">
        <v>42205.171018518522</v>
      </c>
      <c r="T63" s="16">
        <v>42235.171018518522</v>
      </c>
    </row>
    <row r="64" spans="1:20" ht="45" x14ac:dyDescent="0.25">
      <c r="A64">
        <v>3729</v>
      </c>
      <c r="B64" s="18" t="s">
        <v>3726</v>
      </c>
      <c r="C64" s="18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18" t="s">
        <v>3727</v>
      </c>
      <c r="C65" s="18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18" t="s">
        <v>3728</v>
      </c>
      <c r="C66" s="18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18" t="s">
        <v>3730</v>
      </c>
      <c r="C67" s="18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6">
        <v>42103.024398148147</v>
      </c>
      <c r="T67" s="16">
        <v>42112.9375</v>
      </c>
    </row>
    <row r="68" spans="1:20" ht="45" x14ac:dyDescent="0.25">
      <c r="A68">
        <v>3734</v>
      </c>
      <c r="B68" s="18" t="s">
        <v>3731</v>
      </c>
      <c r="C68" s="18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18" t="s">
        <v>3734</v>
      </c>
      <c r="C69" s="18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18" t="s">
        <v>3737</v>
      </c>
      <c r="C70" s="18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18" t="s">
        <v>3738</v>
      </c>
      <c r="C71" s="18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18" t="s">
        <v>3739</v>
      </c>
      <c r="C72" s="18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18" t="s">
        <v>3740</v>
      </c>
      <c r="C73" s="18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18" t="s">
        <v>3741</v>
      </c>
      <c r="C74" s="18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18" t="s">
        <v>3742</v>
      </c>
      <c r="C75" s="18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8" t="s">
        <v>3743</v>
      </c>
      <c r="C76" s="18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6">
        <v>42621.389340277776</v>
      </c>
      <c r="T76" s="16">
        <v>42651.389340277776</v>
      </c>
    </row>
    <row r="77" spans="1:20" ht="45" x14ac:dyDescent="0.25">
      <c r="A77">
        <v>3841</v>
      </c>
      <c r="B77" s="18" t="s">
        <v>3838</v>
      </c>
      <c r="C77" s="18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18" t="s">
        <v>3840</v>
      </c>
      <c r="C78" s="18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18" t="s">
        <v>3841</v>
      </c>
      <c r="C79" s="18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18" t="s">
        <v>3842</v>
      </c>
      <c r="C80" s="18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18" t="s">
        <v>3843</v>
      </c>
      <c r="C81" s="18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18" t="s">
        <v>3844</v>
      </c>
      <c r="C82" s="18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6">
        <v>42159.224432870367</v>
      </c>
      <c r="T82" s="16">
        <v>42204.224432870367</v>
      </c>
    </row>
    <row r="83" spans="1:20" ht="45" x14ac:dyDescent="0.25">
      <c r="A83">
        <v>3848</v>
      </c>
      <c r="B83" s="18" t="s">
        <v>3845</v>
      </c>
      <c r="C83" s="18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18" t="s">
        <v>3847</v>
      </c>
      <c r="C84" s="18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18" t="s">
        <v>3849</v>
      </c>
      <c r="C85" s="18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6">
        <v>42065.190694444449</v>
      </c>
      <c r="T85" s="16">
        <v>42090.149027777778</v>
      </c>
    </row>
    <row r="86" spans="1:20" ht="30" x14ac:dyDescent="0.25">
      <c r="A86">
        <v>3853</v>
      </c>
      <c r="B86" s="18" t="s">
        <v>3850</v>
      </c>
      <c r="C86" s="18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18" t="s">
        <v>3851</v>
      </c>
      <c r="C87" s="18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6">
        <v>42103.884930555556</v>
      </c>
      <c r="T87" s="16">
        <v>42133.884930555556</v>
      </c>
    </row>
    <row r="88" spans="1:20" ht="45" x14ac:dyDescent="0.25">
      <c r="A88">
        <v>3855</v>
      </c>
      <c r="B88" s="18" t="s">
        <v>3852</v>
      </c>
      <c r="C88" s="18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18" t="s">
        <v>3853</v>
      </c>
      <c r="C89" s="18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18" t="s">
        <v>3854</v>
      </c>
      <c r="C90" s="18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18" t="s">
        <v>3856</v>
      </c>
      <c r="C91" s="18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6">
        <v>41789.893599537041</v>
      </c>
      <c r="T91" s="16">
        <v>41815.875</v>
      </c>
    </row>
    <row r="92" spans="1:20" ht="45" x14ac:dyDescent="0.25">
      <c r="A92">
        <v>3860</v>
      </c>
      <c r="B92" s="18" t="s">
        <v>3857</v>
      </c>
      <c r="C92" s="18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18" t="s">
        <v>3858</v>
      </c>
      <c r="C93" s="18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18" t="s">
        <v>3859</v>
      </c>
      <c r="C94" s="18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18" t="s">
        <v>3860</v>
      </c>
      <c r="C95" s="18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18" t="s">
        <v>3861</v>
      </c>
      <c r="C96" s="18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18" t="s">
        <v>3863</v>
      </c>
      <c r="C97" s="18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18" t="s">
        <v>3864</v>
      </c>
      <c r="C98" s="18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18" t="s">
        <v>3886</v>
      </c>
      <c r="C99" s="18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18" t="s">
        <v>3887</v>
      </c>
      <c r="C100" s="18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18" t="s">
        <v>3888</v>
      </c>
      <c r="C101" s="18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45" x14ac:dyDescent="0.25">
      <c r="A102">
        <v>3892</v>
      </c>
      <c r="B102" s="18" t="s">
        <v>3889</v>
      </c>
      <c r="C102" s="18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18" t="s">
        <v>3890</v>
      </c>
      <c r="C103" s="18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6">
        <v>41779.657870370371</v>
      </c>
      <c r="T103" s="16">
        <v>41821.25</v>
      </c>
    </row>
    <row r="104" spans="1:20" ht="45" x14ac:dyDescent="0.25">
      <c r="A104">
        <v>3894</v>
      </c>
      <c r="B104" s="18" t="s">
        <v>3891</v>
      </c>
      <c r="C104" s="18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45" x14ac:dyDescent="0.25">
      <c r="A105">
        <v>3895</v>
      </c>
      <c r="B105" s="18" t="s">
        <v>3892</v>
      </c>
      <c r="C105" s="18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18" t="s">
        <v>3893</v>
      </c>
      <c r="C106" s="18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18" t="s">
        <v>3896</v>
      </c>
      <c r="C107" s="18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18" t="s">
        <v>3897</v>
      </c>
      <c r="C108" s="18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18" t="s">
        <v>3898</v>
      </c>
      <c r="C109" s="18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18" t="s">
        <v>3900</v>
      </c>
      <c r="C110" s="18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18" t="s">
        <v>3901</v>
      </c>
      <c r="C111" s="18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18" t="s">
        <v>3904</v>
      </c>
      <c r="C112" s="18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45" x14ac:dyDescent="0.25">
      <c r="A113">
        <v>3908</v>
      </c>
      <c r="B113" s="18" t="s">
        <v>3905</v>
      </c>
      <c r="C113" s="18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18" t="s">
        <v>3906</v>
      </c>
      <c r="C114" s="18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18" t="s">
        <v>3907</v>
      </c>
      <c r="C115" s="18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18" t="s">
        <v>3908</v>
      </c>
      <c r="C116" s="18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18" t="s">
        <v>3909</v>
      </c>
      <c r="C117" s="18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18" t="s">
        <v>3910</v>
      </c>
      <c r="C118" s="18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18" t="s">
        <v>3919</v>
      </c>
      <c r="C119" s="18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18" t="s">
        <v>3921</v>
      </c>
      <c r="C120" s="18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18" t="s">
        <v>3922</v>
      </c>
      <c r="C121" s="18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18" t="s">
        <v>3925</v>
      </c>
      <c r="C122" s="18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18" t="s">
        <v>3926</v>
      </c>
      <c r="C123" s="18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18" t="s">
        <v>3928</v>
      </c>
      <c r="C124" s="18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18" t="s">
        <v>3929</v>
      </c>
      <c r="C125" s="18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18" t="s">
        <v>3930</v>
      </c>
      <c r="C126" s="18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18" t="s">
        <v>3931</v>
      </c>
      <c r="C127" s="18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18" t="s">
        <v>3933</v>
      </c>
      <c r="C128" s="18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18" t="s">
        <v>3934</v>
      </c>
      <c r="C129" s="18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18" t="s">
        <v>3935</v>
      </c>
      <c r="C130" s="18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18" t="s">
        <v>3937</v>
      </c>
      <c r="C131" s="18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60" x14ac:dyDescent="0.25">
      <c r="A132">
        <v>3941</v>
      </c>
      <c r="B132" s="18" t="s">
        <v>3938</v>
      </c>
      <c r="C132" s="18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18" t="s">
        <v>3939</v>
      </c>
      <c r="C133" s="18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18" t="s">
        <v>3940</v>
      </c>
      <c r="C134" s="18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18" t="s">
        <v>3941</v>
      </c>
      <c r="C135" s="18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18" t="s">
        <v>3942</v>
      </c>
      <c r="C136" s="18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18" t="s">
        <v>3943</v>
      </c>
      <c r="C137" s="18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45" x14ac:dyDescent="0.25">
      <c r="A138">
        <v>3947</v>
      </c>
      <c r="B138" s="18" t="s">
        <v>3944</v>
      </c>
      <c r="C138" s="18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18" t="s">
        <v>3947</v>
      </c>
      <c r="C139" s="18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18" t="s">
        <v>3949</v>
      </c>
      <c r="C140" s="18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18" t="s">
        <v>3950</v>
      </c>
      <c r="C141" s="18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18" t="s">
        <v>3952</v>
      </c>
      <c r="C142" s="18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18" t="s">
        <v>3953</v>
      </c>
      <c r="C143" s="18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18" t="s">
        <v>3954</v>
      </c>
      <c r="C144" s="18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45" x14ac:dyDescent="0.25">
      <c r="A145">
        <v>3958</v>
      </c>
      <c r="B145" s="18" t="s">
        <v>3955</v>
      </c>
      <c r="C145" s="18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18" t="s">
        <v>3956</v>
      </c>
      <c r="C146" s="18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18" t="s">
        <v>3957</v>
      </c>
      <c r="C147" s="18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18" t="s">
        <v>3961</v>
      </c>
      <c r="C148" s="18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45" x14ac:dyDescent="0.25">
      <c r="A149">
        <v>3965</v>
      </c>
      <c r="B149" s="18" t="s">
        <v>3962</v>
      </c>
      <c r="C149" s="18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45" x14ac:dyDescent="0.25">
      <c r="A150">
        <v>3966</v>
      </c>
      <c r="B150" s="18" t="s">
        <v>3963</v>
      </c>
      <c r="C150" s="18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18" t="s">
        <v>3964</v>
      </c>
      <c r="C151" s="18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18" t="s">
        <v>3965</v>
      </c>
      <c r="C152" s="18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18" t="s">
        <v>3966</v>
      </c>
      <c r="C153" s="18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18" t="s">
        <v>3967</v>
      </c>
      <c r="C154" s="18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18" t="s">
        <v>3968</v>
      </c>
      <c r="C155" s="18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18" t="s">
        <v>3969</v>
      </c>
      <c r="C156" s="18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18" t="s">
        <v>3970</v>
      </c>
      <c r="C157" s="18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18" t="s">
        <v>3972</v>
      </c>
      <c r="C158" s="18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6">
        <v>42534.866875</v>
      </c>
      <c r="T158" s="16">
        <v>42564.866875</v>
      </c>
    </row>
    <row r="159" spans="1:20" ht="45" x14ac:dyDescent="0.25">
      <c r="A159">
        <v>3976</v>
      </c>
      <c r="B159" s="18" t="s">
        <v>3973</v>
      </c>
      <c r="C159" s="18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18" t="s">
        <v>3974</v>
      </c>
      <c r="C160" s="18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18" t="s">
        <v>3975</v>
      </c>
      <c r="C161" s="18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45" x14ac:dyDescent="0.25">
      <c r="A162">
        <v>3980</v>
      </c>
      <c r="B162" s="18" t="s">
        <v>3977</v>
      </c>
      <c r="C162" s="18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18" t="s">
        <v>3358</v>
      </c>
      <c r="C163" s="18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18" t="s">
        <v>3979</v>
      </c>
      <c r="C164" s="18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18" t="s">
        <v>3981</v>
      </c>
      <c r="C165" s="18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8" t="s">
        <v>3984</v>
      </c>
      <c r="C166" s="18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45" x14ac:dyDescent="0.25">
      <c r="A167">
        <v>3989</v>
      </c>
      <c r="B167" s="18" t="s">
        <v>3985</v>
      </c>
      <c r="C167" s="18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18" t="s">
        <v>3987</v>
      </c>
      <c r="C168" s="18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18" t="s">
        <v>3988</v>
      </c>
      <c r="C169" s="18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18" t="s">
        <v>3989</v>
      </c>
      <c r="C170" s="18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18" t="s">
        <v>3990</v>
      </c>
      <c r="C171" s="18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18" t="s">
        <v>3992</v>
      </c>
      <c r="C172" s="18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18" t="s">
        <v>3994</v>
      </c>
      <c r="C173" s="18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18" t="s">
        <v>3995</v>
      </c>
      <c r="C174" s="18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18" t="s">
        <v>3996</v>
      </c>
      <c r="C175" s="18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45" x14ac:dyDescent="0.25">
      <c r="A176">
        <v>4002</v>
      </c>
      <c r="B176" s="18" t="s">
        <v>3998</v>
      </c>
      <c r="C176" s="18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18" t="s">
        <v>3999</v>
      </c>
      <c r="C177" s="18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18" t="s">
        <v>4000</v>
      </c>
      <c r="C178" s="18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18" t="s">
        <v>4001</v>
      </c>
      <c r="C179" s="18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18" t="s">
        <v>4002</v>
      </c>
      <c r="C180" s="18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18" t="s">
        <v>4003</v>
      </c>
      <c r="C181" s="18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18" t="s">
        <v>4006</v>
      </c>
      <c r="C182" s="18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45" x14ac:dyDescent="0.25">
      <c r="A183">
        <v>4013</v>
      </c>
      <c r="B183" s="18" t="s">
        <v>4009</v>
      </c>
      <c r="C183" s="18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18" t="s">
        <v>4010</v>
      </c>
      <c r="C184" s="18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18" t="s">
        <v>4011</v>
      </c>
      <c r="C185" s="18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18" t="s">
        <v>4013</v>
      </c>
      <c r="C186" s="18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18" t="s">
        <v>4015</v>
      </c>
      <c r="C187" s="18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18" t="s">
        <v>4016</v>
      </c>
      <c r="C188" s="18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18" t="s">
        <v>4017</v>
      </c>
      <c r="C189" s="18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18" t="s">
        <v>4018</v>
      </c>
      <c r="C190" s="18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18" t="s">
        <v>4019</v>
      </c>
      <c r="C191" s="18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18" t="s">
        <v>4020</v>
      </c>
      <c r="C192" s="18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18" t="s">
        <v>4022</v>
      </c>
      <c r="C193" s="18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18" t="s">
        <v>4023</v>
      </c>
      <c r="C194" s="18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18" t="s">
        <v>4024</v>
      </c>
      <c r="C195" s="18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18" t="s">
        <v>4025</v>
      </c>
      <c r="C196" s="18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45" x14ac:dyDescent="0.25">
      <c r="A197">
        <v>4030</v>
      </c>
      <c r="B197" s="18" t="s">
        <v>4026</v>
      </c>
      <c r="C197" s="18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45" x14ac:dyDescent="0.25">
      <c r="A198">
        <v>4031</v>
      </c>
      <c r="B198" s="18" t="s">
        <v>4027</v>
      </c>
      <c r="C198" s="18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18" t="s">
        <v>4028</v>
      </c>
      <c r="C199" s="18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18" t="s">
        <v>4030</v>
      </c>
      <c r="C200" s="18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18" t="s">
        <v>4031</v>
      </c>
      <c r="C201" s="18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18" t="s">
        <v>4032</v>
      </c>
      <c r="C202" s="18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18" t="s">
        <v>4033</v>
      </c>
      <c r="C203" s="18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18" t="s">
        <v>4034</v>
      </c>
      <c r="C204" s="18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18" t="s">
        <v>4035</v>
      </c>
      <c r="C205" s="18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18" t="s">
        <v>4036</v>
      </c>
      <c r="C206" s="18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18" t="s">
        <v>4038</v>
      </c>
      <c r="C207" s="18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18" t="s">
        <v>4040</v>
      </c>
      <c r="C208" s="18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18" t="s">
        <v>4042</v>
      </c>
      <c r="C209" s="18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18" t="s">
        <v>4043</v>
      </c>
      <c r="C210" s="18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18" t="s">
        <v>4045</v>
      </c>
      <c r="C211" s="18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45" x14ac:dyDescent="0.25">
      <c r="A212">
        <v>4050</v>
      </c>
      <c r="B212" s="18" t="s">
        <v>4046</v>
      </c>
      <c r="C212" s="18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18" t="s">
        <v>4047</v>
      </c>
      <c r="C213" s="18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18" t="s">
        <v>4048</v>
      </c>
      <c r="C214" s="18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18" t="s">
        <v>4050</v>
      </c>
      <c r="C215" s="18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18" t="s">
        <v>4052</v>
      </c>
      <c r="C216" s="18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18" t="s">
        <v>4054</v>
      </c>
      <c r="C217" s="18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18" t="s">
        <v>4057</v>
      </c>
      <c r="C218" s="18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18" t="s">
        <v>4058</v>
      </c>
      <c r="C219" s="18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18" t="s">
        <v>4061</v>
      </c>
      <c r="C220" s="18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18" t="s">
        <v>4062</v>
      </c>
      <c r="C221" s="18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18" t="s">
        <v>4063</v>
      </c>
      <c r="C222" s="18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30" x14ac:dyDescent="0.25">
      <c r="A223">
        <v>4068</v>
      </c>
      <c r="B223" s="18" t="s">
        <v>4064</v>
      </c>
      <c r="C223" s="18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18" t="s">
        <v>4066</v>
      </c>
      <c r="C224" s="18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18" t="s">
        <v>4069</v>
      </c>
      <c r="C225" s="18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18" t="s">
        <v>4072</v>
      </c>
      <c r="C226" s="18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18" t="s">
        <v>4073</v>
      </c>
      <c r="C227" s="18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18" t="s">
        <v>4075</v>
      </c>
      <c r="C228" s="18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18" t="s">
        <v>4076</v>
      </c>
      <c r="C229" s="18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18" t="s">
        <v>4077</v>
      </c>
      <c r="C230" s="18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18" t="s">
        <v>4078</v>
      </c>
      <c r="C231" s="18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18" t="s">
        <v>4079</v>
      </c>
      <c r="C232" s="18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18" t="s">
        <v>4081</v>
      </c>
      <c r="C233" s="18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18" t="s">
        <v>4082</v>
      </c>
      <c r="C234" s="18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18" t="s">
        <v>4083</v>
      </c>
      <c r="C235" s="18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18" t="s">
        <v>4085</v>
      </c>
      <c r="C236" s="18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18" t="s">
        <v>4086</v>
      </c>
      <c r="C237" s="18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18" t="s">
        <v>4087</v>
      </c>
      <c r="C238" s="18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18" t="s">
        <v>4088</v>
      </c>
      <c r="C239" s="18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18" t="s">
        <v>4090</v>
      </c>
      <c r="C240" s="18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18" t="s">
        <v>4094</v>
      </c>
      <c r="C241" s="18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18" t="s">
        <v>4095</v>
      </c>
      <c r="C242" s="18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18" t="s">
        <v>4096</v>
      </c>
      <c r="C243" s="18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18" t="s">
        <v>4097</v>
      </c>
      <c r="C244" s="18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18" t="s">
        <v>4098</v>
      </c>
      <c r="C245" s="18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18" t="s">
        <v>4099</v>
      </c>
      <c r="C246" s="18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18" t="s">
        <v>4102</v>
      </c>
      <c r="C247" s="18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18" t="s">
        <v>4103</v>
      </c>
      <c r="C248" s="18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18" t="s">
        <v>4104</v>
      </c>
      <c r="C249" s="18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18" t="s">
        <v>4107</v>
      </c>
      <c r="C250" s="18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18" t="s">
        <v>4109</v>
      </c>
      <c r="C251" s="18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9D10-0A9D-48C5-B3F7-0D17192AE025}">
  <dimension ref="A1:C14"/>
  <sheetViews>
    <sheetView workbookViewId="0"/>
  </sheetViews>
  <sheetFormatPr defaultRowHeight="15.75" x14ac:dyDescent="0.25"/>
  <cols>
    <col min="1" max="1" width="29.7109375" style="22" bestFit="1" customWidth="1"/>
    <col min="2" max="2" width="17.28515625" style="22" bestFit="1" customWidth="1"/>
    <col min="3" max="3" width="14.42578125" style="22" bestFit="1" customWidth="1"/>
    <col min="4" max="16384" width="9.140625" style="22"/>
  </cols>
  <sheetData>
    <row r="1" spans="1:3" x14ac:dyDescent="0.25">
      <c r="B1" s="24" t="s">
        <v>8385</v>
      </c>
      <c r="C1" s="24" t="s">
        <v>8386</v>
      </c>
    </row>
    <row r="2" spans="1:3" x14ac:dyDescent="0.25">
      <c r="A2" s="22" t="s">
        <v>8387</v>
      </c>
      <c r="B2" s="23">
        <f>AVERAGE('Successful US Kickstarters'!D:D)</f>
        <v>5048.8786407766993</v>
      </c>
      <c r="C2" s="23">
        <f>AVERAGE('Failed US Kickstarters'!D:D)</f>
        <v>10554.212</v>
      </c>
    </row>
    <row r="3" spans="1:3" x14ac:dyDescent="0.25">
      <c r="A3" s="22" t="s">
        <v>8388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A4" s="22" t="s">
        <v>8391</v>
      </c>
      <c r="B4" s="23">
        <f>_xlfn.STDEV.P('Successful US Kickstarters'!D:D)</f>
        <v>7748.7537726373303</v>
      </c>
      <c r="C4" s="23">
        <f>_xlfn.STDEV.P('Failed US Kickstarters'!D:D)</f>
        <v>21967.731061515115</v>
      </c>
    </row>
    <row r="5" spans="1:3" x14ac:dyDescent="0.25">
      <c r="A5" s="22" t="s">
        <v>8392</v>
      </c>
      <c r="B5" s="23">
        <f>_xlfn.QUARTILE.EXC('Successful US Kickstarters'!D:D,3)</f>
        <v>5000</v>
      </c>
      <c r="C5" s="23">
        <f>_xlfn.QUARTILE.EXC('Failed US Kickstarters'!D:D, 3)</f>
        <v>10000</v>
      </c>
    </row>
    <row r="6" spans="1:3" x14ac:dyDescent="0.25">
      <c r="A6" s="22" t="s">
        <v>8393</v>
      </c>
      <c r="B6" s="23">
        <f>_xlfn.QUARTILE.EXC('Successful US Kickstarters'!D:D, 1)</f>
        <v>1500</v>
      </c>
      <c r="C6" s="23">
        <f>_xlfn.QUARTILE.EXC('Failed US Kickstarters'!D:D, 1)</f>
        <v>2000</v>
      </c>
    </row>
    <row r="7" spans="1:3" x14ac:dyDescent="0.25">
      <c r="A7" s="22" t="s">
        <v>8394</v>
      </c>
      <c r="B7" s="23">
        <f>B5-B6</f>
        <v>3500</v>
      </c>
      <c r="C7" s="23">
        <f>C5-C6</f>
        <v>8000</v>
      </c>
    </row>
    <row r="8" spans="1:3" x14ac:dyDescent="0.25">
      <c r="B8" s="23"/>
      <c r="C8" s="23"/>
    </row>
    <row r="9" spans="1:3" x14ac:dyDescent="0.25">
      <c r="A9" s="22" t="s">
        <v>8389</v>
      </c>
      <c r="B9" s="23">
        <f>AVERAGE('Successful US Kickstarters'!E:E)</f>
        <v>5601.5458009708727</v>
      </c>
      <c r="C9" s="23">
        <f>AVERAGE('Failed US Kickstarters'!E:E)</f>
        <v>558.65484000000004</v>
      </c>
    </row>
    <row r="10" spans="1:3" x14ac:dyDescent="0.25">
      <c r="A10" s="22" t="s">
        <v>8390</v>
      </c>
      <c r="B10" s="23">
        <f>MEDIAN('Successful US Kickstarters'!E:E)</f>
        <v>3167.5</v>
      </c>
      <c r="C10" s="23">
        <f>MEDIAN('Failed US Kickstarters'!E:E)</f>
        <v>103</v>
      </c>
    </row>
    <row r="11" spans="1:3" x14ac:dyDescent="0.25">
      <c r="A11" s="22" t="s">
        <v>8395</v>
      </c>
      <c r="B11" s="23">
        <f>_xlfn.STDEV.P('Successful US Kickstarters'!E:E)</f>
        <v>8334.5731699164608</v>
      </c>
      <c r="C11" s="23">
        <f>_xlfn.STDEV.P('Failed US Kickstarters'!E:E)</f>
        <v>1330.5230280400915</v>
      </c>
    </row>
    <row r="12" spans="1:3" x14ac:dyDescent="0.25">
      <c r="A12" s="22" t="s">
        <v>8396</v>
      </c>
      <c r="B12" s="23">
        <f>_xlfn.QUARTILE.EXC('Successful US Kickstarters'!E:E,3)</f>
        <v>5699</v>
      </c>
      <c r="C12" s="23">
        <f>_xlfn.QUARTILE.EXC('Failed US Kickstarters'!E:E, 3)</f>
        <v>501</v>
      </c>
    </row>
    <row r="13" spans="1:3" x14ac:dyDescent="0.25">
      <c r="A13" s="22" t="s">
        <v>8397</v>
      </c>
      <c r="B13" s="23">
        <f>_xlfn.QUARTILE.EXC('Successful US Kickstarters'!E:E, 1)</f>
        <v>1716.5074999999999</v>
      </c>
      <c r="C13" s="23">
        <f>_xlfn.QUARTILE.EXC('Failed US Kickstarters'!E:E, 1)</f>
        <v>9.25</v>
      </c>
    </row>
    <row r="14" spans="1:3" x14ac:dyDescent="0.25">
      <c r="A14" s="22" t="s">
        <v>8398</v>
      </c>
      <c r="B14" s="23">
        <f>B12-B13</f>
        <v>3982.4925000000003</v>
      </c>
      <c r="C14" s="23">
        <f>C12-C13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AA9C6-B1E1-43C8-BBE7-5F619DC8BFB6}">
  <dimension ref="A1:F6"/>
  <sheetViews>
    <sheetView workbookViewId="0"/>
  </sheetViews>
  <sheetFormatPr defaultRowHeight="15" x14ac:dyDescent="0.25"/>
  <cols>
    <col min="1" max="1" width="33.5703125" bestFit="1" customWidth="1"/>
    <col min="2" max="2" width="34.85546875" style="18" customWidth="1"/>
    <col min="3" max="3" width="7.5703125" style="21" customWidth="1"/>
    <col min="5" max="5" width="20" bestFit="1" customWidth="1"/>
  </cols>
  <sheetData>
    <row r="1" spans="1:6" x14ac:dyDescent="0.25">
      <c r="A1" s="17" t="s">
        <v>8379</v>
      </c>
      <c r="B1" s="19" t="s">
        <v>8380</v>
      </c>
      <c r="C1" s="20" t="s">
        <v>8381</v>
      </c>
      <c r="D1" s="17" t="s">
        <v>8382</v>
      </c>
      <c r="E1" s="17" t="s">
        <v>8383</v>
      </c>
      <c r="F1" s="17" t="s">
        <v>8384</v>
      </c>
    </row>
    <row r="2" spans="1:6" ht="60" x14ac:dyDescent="0.25">
      <c r="A2" t="s">
        <v>3473</v>
      </c>
      <c r="B2" s="18" t="str">
        <f>VLOOKUP(A2,Kickstarter!B:C, 2, FALSE)</f>
        <v>Help us get actor-writer Ian Bonar's debut play - a hilarious, heartbreaking story of grief and loss - to the 2016 Edinburgh Fringe.</v>
      </c>
      <c r="C2" s="21">
        <f>VLOOKUP(A2, Kickstarter!B:D, 3, FALSE)</f>
        <v>2000</v>
      </c>
      <c r="D2" s="21">
        <f>VLOOKUP($A2, Kickstarter!B:E, 4, FALSE)</f>
        <v>2020</v>
      </c>
      <c r="E2" s="21">
        <f>VLOOKUP($A2, Kickstarter!$B:P, 15, FALSE)</f>
        <v>51.79</v>
      </c>
      <c r="F2" s="21">
        <f>VLOOKUP($A2, Kickstarter!$B:L, 11, FALSE)</f>
        <v>39</v>
      </c>
    </row>
    <row r="3" spans="1:6" ht="60" x14ac:dyDescent="0.25">
      <c r="A3" t="s">
        <v>3616</v>
      </c>
      <c r="B3" s="18" t="str">
        <f>VLOOKUP(A3,Kickstarter!B:C, 2, FALSE)</f>
        <v>The play yet to be described as "A surefire Edinburgh Fringe Festival Cult Hit". Coming to the Underbelly, Edinburgh, 5th-30th August.</v>
      </c>
      <c r="C3" s="21">
        <f>VLOOKUP(A3, Kickstarter!B:D, 3, FALSE)</f>
        <v>2000</v>
      </c>
      <c r="D3" s="21">
        <f>VLOOKUP($A3, Kickstarter!B:E, 4, FALSE)</f>
        <v>2020</v>
      </c>
      <c r="E3" s="21">
        <f>VLOOKUP($A3, Kickstarter!$B:P, 15, FALSE)</f>
        <v>36.07</v>
      </c>
      <c r="F3" s="21">
        <f>VLOOKUP($A3, Kickstarter!$B:L, 11, FALSE)</f>
        <v>56</v>
      </c>
    </row>
    <row r="4" spans="1:6" ht="60" x14ac:dyDescent="0.25">
      <c r="A4" t="s">
        <v>3178</v>
      </c>
      <c r="B4" s="18" t="str">
        <f>VLOOKUP(A4,Kickstarter!B:C, 2, FALSE)</f>
        <v>Cutting Off Kate Bush is a one-woman show written &amp; performed by Lucy Benson-Brown, premiering at the Edinburgh Fringe Festival 2014</v>
      </c>
      <c r="C4" s="21">
        <f>VLOOKUP(A4, Kickstarter!B:D, 3, FALSE)</f>
        <v>1500</v>
      </c>
      <c r="D4" s="21">
        <f>VLOOKUP($A4, Kickstarter!B:E, 4, FALSE)</f>
        <v>2576</v>
      </c>
      <c r="E4" s="21">
        <f>VLOOKUP($A4, Kickstarter!$B:P, 15, FALSE)</f>
        <v>33.03</v>
      </c>
      <c r="F4" s="21">
        <f>VLOOKUP($A4, Kickstarter!$B:L, 11, FALSE)</f>
        <v>78</v>
      </c>
    </row>
    <row r="5" spans="1:6" ht="60" x14ac:dyDescent="0.25">
      <c r="A5" t="s">
        <v>3329</v>
      </c>
      <c r="B5" s="18" t="str">
        <f>VLOOKUP(A5,Kickstarter!B:C, 2, FALSE)</f>
        <v>Jestia and Raedon is a brand new romantic comedy play going to the Edinburgh Fringe Festival this summer.</v>
      </c>
      <c r="C5" s="21">
        <f>VLOOKUP(A5, Kickstarter!B:D, 3, FALSE)</f>
        <v>1000</v>
      </c>
      <c r="D5" s="21">
        <f>VLOOKUP($A5, Kickstarter!B:E, 4, FALSE)</f>
        <v>1168</v>
      </c>
      <c r="E5" s="21">
        <f>VLOOKUP($A5, Kickstarter!$B:P, 15, FALSE)</f>
        <v>44.92</v>
      </c>
      <c r="F5" s="21">
        <f>VLOOKUP($A5, Kickstarter!$B:L, 11, FALSE)</f>
        <v>26</v>
      </c>
    </row>
    <row r="6" spans="1:6" ht="60" x14ac:dyDescent="0.25">
      <c r="A6" t="s">
        <v>3221</v>
      </c>
      <c r="B6" s="18" t="str">
        <f>VLOOKUP(A6,Kickstarter!B:C, 2, FALSE)</f>
        <v>A one-man show about love, loss, and motorways, written &amp; performed by Ben Norris. Help us get to the 2015 Edinburgh Fringe and beyond!</v>
      </c>
      <c r="C6" s="21">
        <f>VLOOKUP(A6, Kickstarter!B:D, 3, FALSE)</f>
        <v>4000</v>
      </c>
      <c r="D6" s="21">
        <f>VLOOKUP($A6, Kickstarter!B:E, 4, FALSE)</f>
        <v>4137</v>
      </c>
      <c r="E6" s="21">
        <f>VLOOKUP($A6, Kickstarter!$B:P, 15, FALSE)</f>
        <v>36.61</v>
      </c>
      <c r="F6" s="21">
        <f>VLOOKUP($A6, Kickstarter!$B:L, 11, FALSE)</f>
        <v>113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2AF178-E055-4303-B50C-4E8472654E27}">
  <dimension ref="A1:F14"/>
  <sheetViews>
    <sheetView workbookViewId="0">
      <selection activeCell="A5" sqref="A5:F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FAB6C-530F-465A-93B5-D3AC9E912000}">
  <dimension ref="A1:E10"/>
  <sheetViews>
    <sheetView workbookViewId="0">
      <selection activeCell="B14" sqref="B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5">
      <c r="A6" s="12" t="s">
        <v>8333</v>
      </c>
      <c r="B6" s="13"/>
      <c r="C6" s="13">
        <v>40</v>
      </c>
      <c r="D6" s="13"/>
      <c r="E6" s="13">
        <v>40</v>
      </c>
    </row>
    <row r="7" spans="1:5" x14ac:dyDescent="0.25">
      <c r="A7" s="12" t="s">
        <v>8349</v>
      </c>
      <c r="B7" s="13"/>
      <c r="C7" s="13"/>
      <c r="D7" s="13">
        <v>80</v>
      </c>
      <c r="E7" s="13">
        <v>80</v>
      </c>
    </row>
    <row r="8" spans="1:5" x14ac:dyDescent="0.25">
      <c r="A8" s="12" t="s">
        <v>8332</v>
      </c>
      <c r="B8" s="13"/>
      <c r="C8" s="13">
        <v>100</v>
      </c>
      <c r="D8" s="13"/>
      <c r="E8" s="13">
        <v>100</v>
      </c>
    </row>
    <row r="9" spans="1:5" x14ac:dyDescent="0.25">
      <c r="A9" s="12" t="s">
        <v>8318</v>
      </c>
      <c r="B9" s="13">
        <v>100</v>
      </c>
      <c r="C9" s="13">
        <v>60</v>
      </c>
      <c r="D9" s="13"/>
      <c r="E9" s="13">
        <v>160</v>
      </c>
    </row>
    <row r="10" spans="1:5" x14ac:dyDescent="0.25">
      <c r="A10" s="12" t="s">
        <v>8361</v>
      </c>
      <c r="B10" s="13">
        <v>100</v>
      </c>
      <c r="C10" s="13">
        <v>200</v>
      </c>
      <c r="D10" s="13">
        <v>80</v>
      </c>
      <c r="E10" s="13">
        <v>380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3D8F6-355D-4CA3-A1B2-640F6E21BE68}">
  <dimension ref="A1:E17"/>
  <sheetViews>
    <sheetView topLeftCell="A4" workbookViewId="0">
      <selection activeCell="E31" sqref="E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8317</v>
      </c>
    </row>
    <row r="3" spans="1:5" x14ac:dyDescent="0.25">
      <c r="A3" s="11" t="s">
        <v>8363</v>
      </c>
      <c r="B3" s="11" t="s">
        <v>8360</v>
      </c>
    </row>
    <row r="4" spans="1:5" x14ac:dyDescent="0.25">
      <c r="A4" s="11" t="s">
        <v>8362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4" t="s">
        <v>8373</v>
      </c>
      <c r="B5" s="13">
        <v>17</v>
      </c>
      <c r="C5" s="13">
        <v>23</v>
      </c>
      <c r="D5" s="13">
        <v>9</v>
      </c>
      <c r="E5" s="13">
        <v>49</v>
      </c>
    </row>
    <row r="6" spans="1:5" x14ac:dyDescent="0.25">
      <c r="A6" s="14" t="s">
        <v>8374</v>
      </c>
      <c r="B6" s="13">
        <v>13</v>
      </c>
      <c r="C6" s="13">
        <v>14</v>
      </c>
      <c r="D6" s="13">
        <v>20</v>
      </c>
      <c r="E6" s="13">
        <v>47</v>
      </c>
    </row>
    <row r="7" spans="1:5" x14ac:dyDescent="0.25">
      <c r="A7" s="14" t="s">
        <v>8375</v>
      </c>
      <c r="B7" s="13">
        <v>12</v>
      </c>
      <c r="C7" s="13">
        <v>13</v>
      </c>
      <c r="D7" s="13">
        <v>17</v>
      </c>
      <c r="E7" s="13">
        <v>42</v>
      </c>
    </row>
    <row r="8" spans="1:5" x14ac:dyDescent="0.25">
      <c r="A8" s="14" t="s">
        <v>8376</v>
      </c>
      <c r="B8" s="13">
        <v>11</v>
      </c>
      <c r="C8" s="13">
        <v>7</v>
      </c>
      <c r="D8" s="13">
        <v>26</v>
      </c>
      <c r="E8" s="13">
        <v>44</v>
      </c>
    </row>
    <row r="9" spans="1:5" x14ac:dyDescent="0.25">
      <c r="A9" s="14" t="s">
        <v>8367</v>
      </c>
      <c r="B9" s="13">
        <v>11</v>
      </c>
      <c r="C9" s="13">
        <v>11</v>
      </c>
      <c r="D9" s="13">
        <v>14</v>
      </c>
      <c r="E9" s="13">
        <v>36</v>
      </c>
    </row>
    <row r="10" spans="1:5" x14ac:dyDescent="0.25">
      <c r="A10" s="14" t="s">
        <v>8377</v>
      </c>
      <c r="B10" s="13">
        <v>17</v>
      </c>
      <c r="C10" s="13">
        <v>22</v>
      </c>
      <c r="D10" s="13">
        <v>17</v>
      </c>
      <c r="E10" s="13">
        <v>56</v>
      </c>
    </row>
    <row r="11" spans="1:5" x14ac:dyDescent="0.25">
      <c r="A11" s="14" t="s">
        <v>8368</v>
      </c>
      <c r="B11" s="13">
        <v>18</v>
      </c>
      <c r="C11" s="13">
        <v>17</v>
      </c>
      <c r="D11" s="13">
        <v>18</v>
      </c>
      <c r="E11" s="13">
        <v>53</v>
      </c>
    </row>
    <row r="12" spans="1:5" x14ac:dyDescent="0.25">
      <c r="A12" s="14" t="s">
        <v>8369</v>
      </c>
      <c r="B12" s="13">
        <v>12</v>
      </c>
      <c r="C12" s="13">
        <v>14</v>
      </c>
      <c r="D12" s="13">
        <v>18</v>
      </c>
      <c r="E12" s="13">
        <v>44</v>
      </c>
    </row>
    <row r="13" spans="1:5" x14ac:dyDescent="0.25">
      <c r="A13" s="14" t="s">
        <v>8370</v>
      </c>
      <c r="B13" s="13">
        <v>13</v>
      </c>
      <c r="C13" s="13">
        <v>24</v>
      </c>
      <c r="D13" s="13">
        <v>15</v>
      </c>
      <c r="E13" s="13">
        <v>52</v>
      </c>
    </row>
    <row r="14" spans="1:5" x14ac:dyDescent="0.25">
      <c r="A14" s="14" t="s">
        <v>8371</v>
      </c>
      <c r="B14" s="13">
        <v>12</v>
      </c>
      <c r="C14" s="13">
        <v>23</v>
      </c>
      <c r="D14" s="13">
        <v>20</v>
      </c>
      <c r="E14" s="13">
        <v>55</v>
      </c>
    </row>
    <row r="15" spans="1:5" x14ac:dyDescent="0.25">
      <c r="A15" s="14" t="s">
        <v>8372</v>
      </c>
      <c r="B15" s="13">
        <v>26</v>
      </c>
      <c r="C15" s="13">
        <v>23</v>
      </c>
      <c r="D15" s="13">
        <v>24</v>
      </c>
      <c r="E15" s="13">
        <v>73</v>
      </c>
    </row>
    <row r="16" spans="1:5" x14ac:dyDescent="0.25">
      <c r="A16" s="14" t="s">
        <v>8378</v>
      </c>
      <c r="B16" s="13">
        <v>16</v>
      </c>
      <c r="C16" s="13">
        <v>22</v>
      </c>
      <c r="D16" s="13">
        <v>11</v>
      </c>
      <c r="E16" s="13">
        <v>49</v>
      </c>
    </row>
    <row r="17" spans="1:5" x14ac:dyDescent="0.25">
      <c r="A17" s="14" t="s">
        <v>8361</v>
      </c>
      <c r="B17" s="13">
        <v>178</v>
      </c>
      <c r="C17" s="13">
        <v>213</v>
      </c>
      <c r="D17" s="13">
        <v>209</v>
      </c>
      <c r="E17" s="13">
        <v>600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Practice PT</vt:lpstr>
      <vt:lpstr>Kickstarter</vt:lpstr>
      <vt:lpstr>Sheet2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LYNETTE JOHNSON</cp:lastModifiedBy>
  <dcterms:created xsi:type="dcterms:W3CDTF">2017-04-20T15:17:24Z</dcterms:created>
  <dcterms:modified xsi:type="dcterms:W3CDTF">2021-06-22T22:57:03Z</dcterms:modified>
</cp:coreProperties>
</file>